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2" sheetId="2" r:id="rId1"/>
  </sheets>
  <definedNames>
    <definedName name="_xlnm.Print_Area" localSheetId="0">Лист2!$A$1:$D$76</definedName>
  </definedNames>
  <calcPr calcId="125725"/>
</workbook>
</file>

<file path=xl/calcChain.xml><?xml version="1.0" encoding="utf-8"?>
<calcChain xmlns="http://schemas.openxmlformats.org/spreadsheetml/2006/main">
  <c r="B29" i="2"/>
  <c r="B26"/>
  <c r="B23"/>
  <c r="B31"/>
  <c r="B40"/>
  <c r="B38" s="1"/>
  <c r="D62"/>
  <c r="B57"/>
  <c r="B59"/>
  <c r="C26"/>
  <c r="C62"/>
  <c r="B62"/>
  <c r="C38"/>
  <c r="C40"/>
  <c r="C35"/>
  <c r="B35"/>
  <c r="B37"/>
  <c r="B32"/>
  <c r="B34"/>
  <c r="B64" l="1"/>
  <c r="C61"/>
  <c r="D61"/>
  <c r="B61"/>
  <c r="D59"/>
  <c r="C59"/>
  <c r="D56"/>
  <c r="C56"/>
  <c r="B56"/>
  <c r="D54"/>
  <c r="C54"/>
  <c r="B54"/>
  <c r="D52"/>
  <c r="C52"/>
  <c r="B52"/>
  <c r="D50"/>
  <c r="C50"/>
  <c r="B50"/>
  <c r="C48"/>
  <c r="D48"/>
  <c r="B48"/>
  <c r="D46"/>
  <c r="B46"/>
  <c r="C46"/>
  <c r="D26"/>
  <c r="C23"/>
  <c r="C64" s="1"/>
  <c r="D23"/>
  <c r="D44"/>
  <c r="C44"/>
  <c r="B44"/>
  <c r="B43"/>
  <c r="C42"/>
  <c r="D42"/>
  <c r="B42"/>
  <c r="D64" l="1"/>
</calcChain>
</file>

<file path=xl/sharedStrings.xml><?xml version="1.0" encoding="utf-8"?>
<sst xmlns="http://schemas.openxmlformats.org/spreadsheetml/2006/main" count="65" uniqueCount="38">
  <si>
    <t xml:space="preserve">СМР по объекту газификации д. Лидино </t>
  </si>
  <si>
    <t>Переселение граждан из многоквартирных жилых домов, признанных аварийными в установленном законодательством порядке</t>
  </si>
  <si>
    <t xml:space="preserve">к решению Совета депутатов </t>
  </si>
  <si>
    <t>Рузского городского округа</t>
  </si>
  <si>
    <t>Московской области</t>
  </si>
  <si>
    <t>от   "    "  декабря 2019 года №</t>
  </si>
  <si>
    <t>"О бюджете Рузского городского округа на 2020 год</t>
  </si>
  <si>
    <t>и  плановый период  2021  и 2022 годов"</t>
  </si>
  <si>
    <t>Ед. измерения: тыс. рублей</t>
  </si>
  <si>
    <t>2020 г.</t>
  </si>
  <si>
    <t>2021 г.</t>
  </si>
  <si>
    <t>2022 г.</t>
  </si>
  <si>
    <t>Наименование и адрес объекта, источник финансирования</t>
  </si>
  <si>
    <t>Собственные средства</t>
  </si>
  <si>
    <t>Приобретение, монтаж и ввод в эксплуатацию станции водоочистки на артскважине по адресу: г.о. Рузский, с.Никольское д.20</t>
  </si>
  <si>
    <t>Приобретение, монтаж и ввод в эксплуатацию станции водоочистки на артскважине по адресу: г.о. Рузский, с.Покровское ДОХБ д.22 и п. Полушкино</t>
  </si>
  <si>
    <t>Приобретение, монтаж и ввод в эксплуатацию станции водоочистки на артскважине по адресу: г.о. Рузский, д.Нововолково д.20 и д. Лихачево</t>
  </si>
  <si>
    <t>Проектно-изыскательские работы для реконструкции очистных сооружений по адресу: г.о. Рузский, п. Колюбакино</t>
  </si>
  <si>
    <t>Проектно-изыскательские работы для строительства очистных сооружений по адресу: г.о. Рузский, д. Ольховка</t>
  </si>
  <si>
    <t>Приложение № 9</t>
  </si>
  <si>
    <t>Капитальные вложения в общеобразовательные организации в целях обеспечения односменного режима обучения (школа на 550 мест г.о. Рузский п. Тучково)</t>
  </si>
  <si>
    <t>Капитальные вложения в общеобразовательные организации в целях обеспечения односменного режима обучения (школа на 400 мест г.о. Рузский п. Тучково)</t>
  </si>
  <si>
    <t>Строительство туалета в здании администрации по адресу :г.о. Рузский, п. Дорохово</t>
  </si>
  <si>
    <t>Строительство дома культуры по адресу: г.о. Рузский, д. Нестерово</t>
  </si>
  <si>
    <t>Газификация МКД №11 и 11а по адресу: г.о. Рузский, п. Старая Руза ул. Садовая</t>
  </si>
  <si>
    <t>Строительство блок-модульных котельных</t>
  </si>
  <si>
    <t>Капитальный ремонт, приобретение, монтаж и ввод в эксплуатацию объектов водоснабжения</t>
  </si>
  <si>
    <t>Корректировка ПСД по газификации д/о Лужки</t>
  </si>
  <si>
    <t>ИТОГО</t>
  </si>
  <si>
    <t>Корректировка ПСД по газификации МКД ул. Сосновая, д. Мишинка</t>
  </si>
  <si>
    <t xml:space="preserve">Расходы бюджета Рузского городского округа на осуществление бюджетных инвестиций в форме капитальных вложений на 2020 год и плановый период 2021 и 2022 годов  </t>
  </si>
  <si>
    <t xml:space="preserve">Капитальный ремонт ВДГО МКД №30 п. Колюбакино          </t>
  </si>
  <si>
    <t>Капитальный ремонт по ВДГО МКД №9.50.41.42.196.198 д. Лыщиково</t>
  </si>
  <si>
    <t>Капитальный ремонт по ВДГО МКД № 6.13. д. Глухово</t>
  </si>
  <si>
    <t>Капитальный ремонт по ВДГО МКД № 1-9.16.17.17а. д. Кожино</t>
  </si>
  <si>
    <t>Капитальный ремонт по ВДГО МКД № 58. д. Старониколаево</t>
  </si>
  <si>
    <t>Средства бюджета МО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</si>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</sst>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_р_._-;\-* #,##0.00_р_._-;_-* &quot;-&quot;??_р_._-;_-@_-"/>
    <numFmt numFmtId="166" formatCode="#,##0.000000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6" fillId="4" borderId="2" applyNumberFormat="0" applyFont="0" applyAlignment="0" applyProtection="0"/>
    <xf numFmtId="165" fontId="6" fillId="0" borderId="0" applyFont="0" applyFill="0" applyBorder="0" applyAlignment="0" applyProtection="0"/>
  </cellStyleXfs>
  <cellXfs count="48">
    <xf numFmtId="0" fontId="0" fillId="0" borderId="0" xfId="0"/>
    <xf numFmtId="4" fontId="2" fillId="0" borderId="0" xfId="0" applyNumberFormat="1" applyFont="1" applyAlignment="1">
      <alignment wrapText="1"/>
    </xf>
    <xf numFmtId="4" fontId="2" fillId="0" borderId="0" xfId="0" applyNumberFormat="1" applyFont="1" applyFill="1" applyAlignment="1">
      <alignment wrapText="1"/>
    </xf>
    <xf numFmtId="0" fontId="2" fillId="3" borderId="1" xfId="0" applyNumberFormat="1" applyFont="1" applyFill="1" applyBorder="1" applyAlignment="1">
      <alignment vertical="center" wrapText="1"/>
    </xf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164" fontId="5" fillId="0" borderId="0" xfId="0" applyNumberFormat="1" applyFont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0" fontId="3" fillId="0" borderId="0" xfId="0" applyFont="1" applyAlignment="1"/>
    <xf numFmtId="165" fontId="5" fillId="0" borderId="0" xfId="2" applyFont="1" applyBorder="1" applyAlignment="1"/>
    <xf numFmtId="164" fontId="5" fillId="0" borderId="0" xfId="0" applyNumberFormat="1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center" wrapText="1"/>
    </xf>
    <xf numFmtId="164" fontId="5" fillId="0" borderId="0" xfId="0" applyNumberFormat="1" applyFont="1" applyBorder="1" applyAlignment="1">
      <alignment vertical="center" wrapText="1"/>
    </xf>
    <xf numFmtId="0" fontId="9" fillId="0" borderId="0" xfId="0" applyFont="1" applyBorder="1"/>
    <xf numFmtId="164" fontId="5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4" fontId="2" fillId="0" borderId="0" xfId="0" applyNumberFormat="1" applyFont="1" applyFill="1" applyBorder="1" applyAlignment="1">
      <alignment wrapText="1"/>
    </xf>
    <xf numFmtId="0" fontId="10" fillId="5" borderId="1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11" fillId="0" borderId="0" xfId="0" applyFont="1"/>
    <xf numFmtId="4" fontId="4" fillId="0" borderId="0" xfId="0" applyNumberFormat="1" applyFont="1" applyFill="1" applyAlignment="1">
      <alignment wrapText="1"/>
    </xf>
    <xf numFmtId="164" fontId="4" fillId="3" borderId="1" xfId="0" applyNumberFormat="1" applyFont="1" applyFill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1" fillId="2" borderId="1" xfId="0" applyFont="1" applyFill="1" applyBorder="1"/>
    <xf numFmtId="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6" fontId="0" fillId="0" borderId="0" xfId="0" applyNumberFormat="1" applyAlignment="1">
      <alignment vertical="center"/>
    </xf>
    <xf numFmtId="0" fontId="0" fillId="0" borderId="0" xfId="0" applyAlignment="1">
      <alignment vertical="center"/>
    </xf>
  </cellXfs>
  <cellStyles count="3">
    <cellStyle name="Обычный" xfId="0" builtinId="0"/>
    <cellStyle name="Примечание 2" xfId="1"/>
    <cellStyle name="Финансовый 5" xfId="2"/>
  </cellStyles>
  <dxfs count="0"/>
  <tableStyles count="0" defaultTableStyle="TableStyleMedium9" defaultPivotStyle="PivotStyleLight16"/>
  <colors>
    <mruColors>
      <color rgb="FFCCFFCC"/>
      <color rgb="FF0000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2"/>
  <sheetViews>
    <sheetView tabSelected="1" zoomScaleNormal="100" workbookViewId="0">
      <selection activeCell="A9" sqref="A9:XFD9"/>
    </sheetView>
  </sheetViews>
  <sheetFormatPr defaultRowHeight="15"/>
  <cols>
    <col min="1" max="1" width="82.42578125" customWidth="1"/>
    <col min="2" max="4" width="15.7109375" style="47" customWidth="1"/>
    <col min="6" max="7" width="10" bestFit="1" customWidth="1"/>
  </cols>
  <sheetData>
    <row r="1" spans="1:12" s="4" customFormat="1">
      <c r="A1" s="38"/>
      <c r="B1" s="38"/>
      <c r="C1" s="38" t="s">
        <v>19</v>
      </c>
      <c r="D1" s="38"/>
    </row>
    <row r="2" spans="1:12" s="4" customFormat="1">
      <c r="A2" s="38"/>
      <c r="B2" s="38"/>
      <c r="C2" s="38" t="s">
        <v>2</v>
      </c>
      <c r="D2" s="38"/>
    </row>
    <row r="3" spans="1:12" s="4" customFormat="1">
      <c r="A3" s="38"/>
      <c r="B3" s="38"/>
      <c r="C3" s="38" t="s">
        <v>3</v>
      </c>
      <c r="D3" s="38"/>
    </row>
    <row r="4" spans="1:12" s="4" customFormat="1">
      <c r="A4" s="7"/>
      <c r="B4" s="35"/>
      <c r="C4" s="38" t="s">
        <v>4</v>
      </c>
      <c r="D4" s="38"/>
    </row>
    <row r="5" spans="1:12" s="4" customFormat="1">
      <c r="A5" s="38"/>
      <c r="B5" s="38"/>
      <c r="C5" s="38" t="s">
        <v>5</v>
      </c>
      <c r="D5" s="38"/>
    </row>
    <row r="6" spans="1:12" s="8" customFormat="1">
      <c r="A6" s="9"/>
      <c r="B6" s="39" t="s">
        <v>6</v>
      </c>
      <c r="C6" s="39"/>
      <c r="D6" s="39"/>
    </row>
    <row r="7" spans="1:12" s="8" customFormat="1">
      <c r="A7" s="9"/>
      <c r="B7" s="39" t="s">
        <v>7</v>
      </c>
      <c r="C7" s="39"/>
      <c r="D7" s="39"/>
    </row>
    <row r="8" spans="1:12" s="8" customFormat="1" ht="12.75">
      <c r="A8" s="10"/>
      <c r="B8" s="11"/>
      <c r="C8" s="12"/>
      <c r="D8" s="12"/>
    </row>
    <row r="9" spans="1:12" s="8" customFormat="1" ht="33" customHeight="1">
      <c r="A9" s="37" t="s">
        <v>30</v>
      </c>
      <c r="B9" s="37"/>
      <c r="C9" s="37"/>
      <c r="D9" s="37"/>
      <c r="E9" s="18"/>
      <c r="F9" s="18"/>
      <c r="G9" s="18"/>
      <c r="H9" s="18"/>
      <c r="I9" s="18"/>
      <c r="J9" s="18"/>
      <c r="K9" s="12"/>
      <c r="L9" s="12"/>
    </row>
    <row r="10" spans="1:12" s="8" customFormat="1" ht="14.25" customHeight="1">
      <c r="A10" s="13"/>
      <c r="B10" s="17"/>
      <c r="C10" s="17"/>
      <c r="D10" s="17"/>
      <c r="E10" s="5"/>
      <c r="F10" s="5"/>
      <c r="G10" s="5"/>
      <c r="H10" s="6"/>
      <c r="I10" s="14"/>
      <c r="J10" s="15"/>
      <c r="K10" s="12"/>
      <c r="L10" s="12"/>
    </row>
    <row r="11" spans="1:12" s="8" customFormat="1" ht="12.75" customHeight="1">
      <c r="A11" s="36" t="s">
        <v>8</v>
      </c>
      <c r="B11" s="36"/>
      <c r="C11" s="36"/>
      <c r="D11" s="36"/>
      <c r="E11" s="36"/>
      <c r="F11" s="36"/>
      <c r="G11" s="36"/>
      <c r="H11" s="6"/>
      <c r="I11" s="16"/>
      <c r="J11" s="17"/>
      <c r="K11" s="12"/>
      <c r="L11" s="12"/>
    </row>
    <row r="12" spans="1:12" s="2" customFormat="1" ht="29.25" customHeight="1">
      <c r="A12" s="20" t="s">
        <v>12</v>
      </c>
      <c r="B12" s="23" t="s">
        <v>9</v>
      </c>
      <c r="C12" s="23" t="s">
        <v>10</v>
      </c>
      <c r="D12" s="23" t="s">
        <v>11</v>
      </c>
      <c r="E12" s="19"/>
      <c r="F12" s="19"/>
      <c r="G12" s="19"/>
    </row>
    <row r="13" spans="1:12" s="2" customFormat="1" ht="30">
      <c r="A13" s="21" t="s">
        <v>14</v>
      </c>
      <c r="B13" s="27">
        <v>5700</v>
      </c>
      <c r="C13" s="28">
        <v>0</v>
      </c>
      <c r="D13" s="28">
        <v>0</v>
      </c>
    </row>
    <row r="14" spans="1:12" s="2" customFormat="1">
      <c r="A14" s="3" t="s">
        <v>13</v>
      </c>
      <c r="B14" s="29">
        <v>5700</v>
      </c>
      <c r="C14" s="30">
        <v>0</v>
      </c>
      <c r="D14" s="30">
        <v>0</v>
      </c>
    </row>
    <row r="15" spans="1:12" s="2" customFormat="1" ht="30">
      <c r="A15" s="21" t="s">
        <v>15</v>
      </c>
      <c r="B15" s="28">
        <v>0</v>
      </c>
      <c r="C15" s="28">
        <v>7200</v>
      </c>
      <c r="D15" s="28">
        <v>0</v>
      </c>
    </row>
    <row r="16" spans="1:12" s="2" customFormat="1">
      <c r="A16" s="3" t="s">
        <v>13</v>
      </c>
      <c r="B16" s="30">
        <v>0</v>
      </c>
      <c r="C16" s="30">
        <v>7200</v>
      </c>
      <c r="D16" s="30">
        <v>0</v>
      </c>
    </row>
    <row r="17" spans="1:4" s="2" customFormat="1" ht="30">
      <c r="A17" s="21" t="s">
        <v>16</v>
      </c>
      <c r="B17" s="28">
        <v>0</v>
      </c>
      <c r="C17" s="28">
        <v>0</v>
      </c>
      <c r="D17" s="28">
        <v>5700</v>
      </c>
    </row>
    <row r="18" spans="1:4" s="2" customFormat="1">
      <c r="A18" s="3" t="s">
        <v>13</v>
      </c>
      <c r="B18" s="30">
        <v>0</v>
      </c>
      <c r="C18" s="30">
        <v>0</v>
      </c>
      <c r="D18" s="30">
        <v>5700</v>
      </c>
    </row>
    <row r="19" spans="1:4" s="2" customFormat="1" ht="30">
      <c r="A19" s="21" t="s">
        <v>17</v>
      </c>
      <c r="B19" s="27">
        <v>8800</v>
      </c>
      <c r="C19" s="28">
        <v>0</v>
      </c>
      <c r="D19" s="28">
        <v>0</v>
      </c>
    </row>
    <row r="20" spans="1:4" s="2" customFormat="1">
      <c r="A20" s="3" t="s">
        <v>13</v>
      </c>
      <c r="B20" s="29">
        <v>8800</v>
      </c>
      <c r="C20" s="30">
        <v>0</v>
      </c>
      <c r="D20" s="30">
        <v>0</v>
      </c>
    </row>
    <row r="21" spans="1:4" s="2" customFormat="1" ht="30">
      <c r="A21" s="21" t="s">
        <v>18</v>
      </c>
      <c r="B21" s="27">
        <v>7800</v>
      </c>
      <c r="C21" s="28">
        <v>0</v>
      </c>
      <c r="D21" s="28">
        <v>0</v>
      </c>
    </row>
    <row r="22" spans="1:4" s="2" customFormat="1">
      <c r="A22" s="3" t="s">
        <v>13</v>
      </c>
      <c r="B22" s="29">
        <v>7800</v>
      </c>
      <c r="C22" s="30">
        <v>0</v>
      </c>
      <c r="D22" s="30">
        <v>0</v>
      </c>
    </row>
    <row r="23" spans="1:4" s="26" customFormat="1">
      <c r="A23" s="21" t="s">
        <v>25</v>
      </c>
      <c r="B23" s="27">
        <f>B25+B24</f>
        <v>144202.23000000001</v>
      </c>
      <c r="C23" s="27">
        <f t="shared" ref="C23:D23" si="0">C25</f>
        <v>0</v>
      </c>
      <c r="D23" s="27">
        <f t="shared" si="0"/>
        <v>0</v>
      </c>
    </row>
    <row r="24" spans="1:4" s="26" customFormat="1">
      <c r="A24" s="32" t="s">
        <v>36</v>
      </c>
      <c r="B24" s="34">
        <v>119255</v>
      </c>
      <c r="C24" s="34">
        <v>0</v>
      </c>
      <c r="D24" s="34">
        <v>0</v>
      </c>
    </row>
    <row r="25" spans="1:4" s="2" customFormat="1">
      <c r="A25" s="3" t="s">
        <v>13</v>
      </c>
      <c r="B25" s="29">
        <v>24947.23</v>
      </c>
      <c r="C25" s="30">
        <v>0</v>
      </c>
      <c r="D25" s="30">
        <v>0</v>
      </c>
    </row>
    <row r="26" spans="1:4" s="2" customFormat="1" ht="30">
      <c r="A26" s="21" t="s">
        <v>26</v>
      </c>
      <c r="B26" s="27">
        <f>B28+B27</f>
        <v>18795.36</v>
      </c>
      <c r="C26" s="28">
        <f>C28+C27</f>
        <v>14024.92</v>
      </c>
      <c r="D26" s="28">
        <f>D28</f>
        <v>0</v>
      </c>
    </row>
    <row r="27" spans="1:4" s="2" customFormat="1">
      <c r="A27" s="32" t="s">
        <v>36</v>
      </c>
      <c r="B27" s="29">
        <v>14153</v>
      </c>
      <c r="C27" s="30">
        <v>10560</v>
      </c>
      <c r="D27" s="30">
        <v>0</v>
      </c>
    </row>
    <row r="28" spans="1:4" s="2" customFormat="1">
      <c r="A28" s="3" t="s">
        <v>13</v>
      </c>
      <c r="B28" s="29">
        <v>4642.3599999999997</v>
      </c>
      <c r="C28" s="30">
        <v>3464.92</v>
      </c>
      <c r="D28" s="30">
        <v>0</v>
      </c>
    </row>
    <row r="29" spans="1:4" s="2" customFormat="1" ht="30">
      <c r="A29" s="22" t="s">
        <v>1</v>
      </c>
      <c r="B29" s="27">
        <f>B30+B31</f>
        <v>489549.53600000002</v>
      </c>
      <c r="C29" s="28">
        <v>0</v>
      </c>
      <c r="D29" s="28">
        <v>0</v>
      </c>
    </row>
    <row r="30" spans="1:4" s="2" customFormat="1">
      <c r="A30" s="32" t="s">
        <v>36</v>
      </c>
      <c r="B30" s="29">
        <v>431496.2</v>
      </c>
      <c r="C30" s="33">
        <v>0</v>
      </c>
      <c r="D30" s="33">
        <v>0</v>
      </c>
    </row>
    <row r="31" spans="1:4" s="2" customFormat="1">
      <c r="A31" s="3" t="s">
        <v>13</v>
      </c>
      <c r="B31" s="29">
        <f>24654.96+41643.72-8245.344</f>
        <v>58053.335999999996</v>
      </c>
      <c r="C31" s="30">
        <v>0</v>
      </c>
      <c r="D31" s="30">
        <v>0</v>
      </c>
    </row>
    <row r="32" spans="1:4" s="2" customFormat="1" ht="30">
      <c r="A32" s="22" t="s">
        <v>20</v>
      </c>
      <c r="B32" s="27">
        <f>B33+B34</f>
        <v>385149.44</v>
      </c>
      <c r="C32" s="28">
        <v>0</v>
      </c>
      <c r="D32" s="28">
        <v>0</v>
      </c>
    </row>
    <row r="33" spans="1:4" s="2" customFormat="1">
      <c r="A33" s="32" t="s">
        <v>36</v>
      </c>
      <c r="B33" s="34">
        <v>366598.74</v>
      </c>
      <c r="C33" s="33">
        <v>0</v>
      </c>
      <c r="D33" s="33">
        <v>0</v>
      </c>
    </row>
    <row r="34" spans="1:4" s="2" customFormat="1">
      <c r="A34" s="3" t="s">
        <v>13</v>
      </c>
      <c r="B34" s="34">
        <f>2500+14650.7+900+500</f>
        <v>18550.7</v>
      </c>
      <c r="C34" s="30">
        <v>0</v>
      </c>
      <c r="D34" s="30">
        <v>0</v>
      </c>
    </row>
    <row r="35" spans="1:4" s="2" customFormat="1" ht="30">
      <c r="A35" s="22" t="s">
        <v>21</v>
      </c>
      <c r="B35" s="27">
        <f>B36+B37</f>
        <v>255690.78</v>
      </c>
      <c r="C35" s="28">
        <f>C36+C37</f>
        <v>335611.89999999997</v>
      </c>
      <c r="D35" s="28">
        <v>0</v>
      </c>
    </row>
    <row r="36" spans="1:4" s="2" customFormat="1">
      <c r="A36" s="32" t="s">
        <v>36</v>
      </c>
      <c r="B36" s="34">
        <v>225330.68</v>
      </c>
      <c r="C36" s="33">
        <v>318831.8</v>
      </c>
      <c r="D36" s="33">
        <v>0</v>
      </c>
    </row>
    <row r="37" spans="1:4" s="2" customFormat="1">
      <c r="A37" s="3" t="s">
        <v>13</v>
      </c>
      <c r="B37" s="34">
        <f>3500+11860.1+15000</f>
        <v>30360.1</v>
      </c>
      <c r="C37" s="30">
        <v>16780.099999999999</v>
      </c>
      <c r="D37" s="30">
        <v>0</v>
      </c>
    </row>
    <row r="38" spans="1:4" s="1" customFormat="1">
      <c r="A38" s="22" t="s">
        <v>23</v>
      </c>
      <c r="B38" s="27">
        <f>B39+B40</f>
        <v>66931.39</v>
      </c>
      <c r="C38" s="28">
        <f>C39+C40</f>
        <v>137361.29</v>
      </c>
      <c r="D38" s="28">
        <v>0</v>
      </c>
    </row>
    <row r="39" spans="1:4" s="1" customFormat="1">
      <c r="A39" s="32" t="s">
        <v>36</v>
      </c>
      <c r="B39" s="34">
        <v>61332.5</v>
      </c>
      <c r="C39" s="33">
        <v>131998</v>
      </c>
      <c r="D39" s="33">
        <v>0</v>
      </c>
    </row>
    <row r="40" spans="1:4">
      <c r="A40" s="3" t="s">
        <v>13</v>
      </c>
      <c r="B40" s="34">
        <f>2500+2398.89+5934.11+700-5934.11</f>
        <v>5598.89</v>
      </c>
      <c r="C40" s="33">
        <f>5363.29</f>
        <v>5363.29</v>
      </c>
      <c r="D40" s="30">
        <v>0</v>
      </c>
    </row>
    <row r="41" spans="1:4">
      <c r="A41" s="22" t="s">
        <v>22</v>
      </c>
      <c r="B41" s="40">
        <v>2488.6</v>
      </c>
      <c r="C41" s="40">
        <v>0</v>
      </c>
      <c r="D41" s="40">
        <v>0</v>
      </c>
    </row>
    <row r="42" spans="1:4">
      <c r="A42" s="3" t="s">
        <v>13</v>
      </c>
      <c r="B42" s="41">
        <f>B41</f>
        <v>2488.6</v>
      </c>
      <c r="C42" s="41">
        <f t="shared" ref="C42:D42" si="1">C41</f>
        <v>0</v>
      </c>
      <c r="D42" s="41">
        <f t="shared" si="1"/>
        <v>0</v>
      </c>
    </row>
    <row r="43" spans="1:4" s="25" customFormat="1">
      <c r="A43" s="24" t="s">
        <v>24</v>
      </c>
      <c r="B43" s="40">
        <f>1397.3</f>
        <v>1397.3</v>
      </c>
      <c r="C43" s="40">
        <v>0</v>
      </c>
      <c r="D43" s="40">
        <v>0</v>
      </c>
    </row>
    <row r="44" spans="1:4">
      <c r="A44" s="3" t="s">
        <v>13</v>
      </c>
      <c r="B44" s="41">
        <f>B43</f>
        <v>1397.3</v>
      </c>
      <c r="C44" s="41">
        <f t="shared" ref="C44" si="2">C43</f>
        <v>0</v>
      </c>
      <c r="D44" s="41">
        <f t="shared" ref="D44" si="3">D43</f>
        <v>0</v>
      </c>
    </row>
    <row r="45" spans="1:4" s="25" customFormat="1">
      <c r="A45" s="21" t="s">
        <v>31</v>
      </c>
      <c r="B45" s="40">
        <v>292.3</v>
      </c>
      <c r="C45" s="40">
        <v>500</v>
      </c>
      <c r="D45" s="40">
        <v>0</v>
      </c>
    </row>
    <row r="46" spans="1:4">
      <c r="A46" s="3" t="s">
        <v>13</v>
      </c>
      <c r="B46" s="41">
        <f>B45</f>
        <v>292.3</v>
      </c>
      <c r="C46" s="41">
        <f>C45</f>
        <v>500</v>
      </c>
      <c r="D46" s="41">
        <f>D45</f>
        <v>0</v>
      </c>
    </row>
    <row r="47" spans="1:4" s="25" customFormat="1">
      <c r="A47" s="21" t="s">
        <v>32</v>
      </c>
      <c r="B47" s="40">
        <v>351.1</v>
      </c>
      <c r="C47" s="40">
        <v>1000</v>
      </c>
      <c r="D47" s="40">
        <v>0</v>
      </c>
    </row>
    <row r="48" spans="1:4">
      <c r="A48" s="3" t="s">
        <v>13</v>
      </c>
      <c r="B48" s="41">
        <f>B47</f>
        <v>351.1</v>
      </c>
      <c r="C48" s="41">
        <f t="shared" ref="C48:D48" si="4">C47</f>
        <v>1000</v>
      </c>
      <c r="D48" s="41">
        <f t="shared" si="4"/>
        <v>0</v>
      </c>
    </row>
    <row r="49" spans="1:4" s="25" customFormat="1">
      <c r="A49" s="21" t="s">
        <v>33</v>
      </c>
      <c r="B49" s="40">
        <v>180.5</v>
      </c>
      <c r="C49" s="40">
        <v>500</v>
      </c>
      <c r="D49" s="40">
        <v>0</v>
      </c>
    </row>
    <row r="50" spans="1:4">
      <c r="A50" s="3" t="s">
        <v>13</v>
      </c>
      <c r="B50" s="41">
        <f>B49</f>
        <v>180.5</v>
      </c>
      <c r="C50" s="41">
        <f t="shared" ref="C50" si="5">C49</f>
        <v>500</v>
      </c>
      <c r="D50" s="41">
        <f t="shared" ref="D50" si="6">D49</f>
        <v>0</v>
      </c>
    </row>
    <row r="51" spans="1:4" s="25" customFormat="1">
      <c r="A51" s="21" t="s">
        <v>34</v>
      </c>
      <c r="B51" s="40">
        <v>1074.9000000000001</v>
      </c>
      <c r="C51" s="40">
        <v>16771.25</v>
      </c>
      <c r="D51" s="40">
        <v>0</v>
      </c>
    </row>
    <row r="52" spans="1:4">
      <c r="A52" s="3" t="s">
        <v>13</v>
      </c>
      <c r="B52" s="41">
        <f>B51</f>
        <v>1074.9000000000001</v>
      </c>
      <c r="C52" s="41">
        <f t="shared" ref="C52" si="7">C51</f>
        <v>16771.25</v>
      </c>
      <c r="D52" s="41">
        <f t="shared" ref="D52" si="8">D51</f>
        <v>0</v>
      </c>
    </row>
    <row r="53" spans="1:4" s="25" customFormat="1">
      <c r="A53" s="21" t="s">
        <v>27</v>
      </c>
      <c r="B53" s="40">
        <v>160</v>
      </c>
      <c r="C53" s="40">
        <v>0</v>
      </c>
      <c r="D53" s="40">
        <v>1500</v>
      </c>
    </row>
    <row r="54" spans="1:4">
      <c r="A54" s="3" t="s">
        <v>13</v>
      </c>
      <c r="B54" s="41">
        <f>B53</f>
        <v>160</v>
      </c>
      <c r="C54" s="41">
        <f t="shared" ref="C54" si="9">C53</f>
        <v>0</v>
      </c>
      <c r="D54" s="41">
        <f t="shared" ref="D54" si="10">D53</f>
        <v>1500</v>
      </c>
    </row>
    <row r="55" spans="1:4" s="25" customFormat="1">
      <c r="A55" s="21" t="s">
        <v>29</v>
      </c>
      <c r="B55" s="40">
        <v>1028.3</v>
      </c>
      <c r="C55" s="40">
        <v>0</v>
      </c>
      <c r="D55" s="40">
        <v>20000</v>
      </c>
    </row>
    <row r="56" spans="1:4">
      <c r="A56" s="3" t="s">
        <v>13</v>
      </c>
      <c r="B56" s="41">
        <f>B55</f>
        <v>1028.3</v>
      </c>
      <c r="C56" s="41">
        <f t="shared" ref="C56" si="11">C55</f>
        <v>0</v>
      </c>
      <c r="D56" s="41">
        <f t="shared" ref="D56" si="12">D55</f>
        <v>20000</v>
      </c>
    </row>
    <row r="57" spans="1:4" s="25" customFormat="1">
      <c r="A57" s="21" t="s">
        <v>0</v>
      </c>
      <c r="B57" s="40">
        <f>B58+B59</f>
        <v>17442.8</v>
      </c>
      <c r="C57" s="40">
        <v>0</v>
      </c>
      <c r="D57" s="40">
        <v>0</v>
      </c>
    </row>
    <row r="58" spans="1:4" s="25" customFormat="1">
      <c r="A58" s="32" t="s">
        <v>36</v>
      </c>
      <c r="B58" s="42">
        <v>7206</v>
      </c>
      <c r="C58" s="43">
        <v>0</v>
      </c>
      <c r="D58" s="43">
        <v>0</v>
      </c>
    </row>
    <row r="59" spans="1:4">
      <c r="A59" s="3" t="s">
        <v>13</v>
      </c>
      <c r="B59" s="43">
        <f>8728.8+1508</f>
        <v>10236.799999999999</v>
      </c>
      <c r="C59" s="41">
        <f t="shared" ref="C59" si="13">C57</f>
        <v>0</v>
      </c>
      <c r="D59" s="41">
        <f t="shared" ref="D59" si="14">D57</f>
        <v>0</v>
      </c>
    </row>
    <row r="60" spans="1:4" s="25" customFormat="1">
      <c r="A60" s="21" t="s">
        <v>35</v>
      </c>
      <c r="B60" s="40">
        <v>30</v>
      </c>
      <c r="C60" s="40">
        <v>100</v>
      </c>
      <c r="D60" s="40">
        <v>0</v>
      </c>
    </row>
    <row r="61" spans="1:4">
      <c r="A61" s="3" t="s">
        <v>13</v>
      </c>
      <c r="B61" s="41">
        <f>B60</f>
        <v>30</v>
      </c>
      <c r="C61" s="41">
        <f t="shared" ref="C61:D61" si="15">C60</f>
        <v>100</v>
      </c>
      <c r="D61" s="41">
        <f t="shared" si="15"/>
        <v>0</v>
      </c>
    </row>
    <row r="62" spans="1:4" ht="33" customHeight="1">
      <c r="A62" s="21" t="s">
        <v>37</v>
      </c>
      <c r="B62" s="40">
        <f>B63</f>
        <v>33783</v>
      </c>
      <c r="C62" s="40">
        <f t="shared" ref="C62" si="16">C63</f>
        <v>22522</v>
      </c>
      <c r="D62" s="40">
        <f>D63</f>
        <v>31531</v>
      </c>
    </row>
    <row r="63" spans="1:4">
      <c r="A63" s="32" t="s">
        <v>36</v>
      </c>
      <c r="B63" s="44">
        <v>33783</v>
      </c>
      <c r="C63" s="41">
        <v>22522</v>
      </c>
      <c r="D63" s="41">
        <v>31531</v>
      </c>
    </row>
    <row r="64" spans="1:4">
      <c r="A64" s="31" t="s">
        <v>28</v>
      </c>
      <c r="B64" s="45">
        <f>B13+B15+B17+B19+B21+B23+B26+B29+B32+B35+B38+B41+B43+B45+B47+B49+B51+B53+B55+B57+B60+B62</f>
        <v>1440847.5360000003</v>
      </c>
      <c r="C64" s="45">
        <f>C13+C15+C17+C19+C21+C23+C26+C29+C32+C35+C38+C41+C43+C45+C47+C49+C51+C53+C55+C57+C60+C62</f>
        <v>535591.36</v>
      </c>
      <c r="D64" s="45">
        <f>D13+D15+D17+D19+D21+D23+D26+D29+D32+D35+D38+D41+D43+D45+D47+D49+D51+D53+D55+D57+D60+D62</f>
        <v>58731</v>
      </c>
    </row>
    <row r="67" spans="2:2">
      <c r="B67" s="46"/>
    </row>
    <row r="69" spans="2:2">
      <c r="B69" s="46"/>
    </row>
    <row r="72" spans="2:2">
      <c r="B72" s="46"/>
    </row>
  </sheetData>
  <mergeCells count="13">
    <mergeCell ref="B6:D6"/>
    <mergeCell ref="B7:D7"/>
    <mergeCell ref="A11:G11"/>
    <mergeCell ref="A9:D9"/>
    <mergeCell ref="A1:B1"/>
    <mergeCell ref="C1:D1"/>
    <mergeCell ref="A2:B2"/>
    <mergeCell ref="C2:D2"/>
    <mergeCell ref="A3:B3"/>
    <mergeCell ref="C3:D3"/>
    <mergeCell ref="C4:D4"/>
    <mergeCell ref="A5:B5"/>
    <mergeCell ref="C5:D5"/>
  </mergeCells>
  <pageMargins left="0.7" right="0.7" top="0.75" bottom="0.75" header="0.3" footer="0.3"/>
  <pageSetup paperSize="9" scale="66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Лукина ЕМ</cp:lastModifiedBy>
  <cp:lastPrinted>2019-12-11T07:21:11Z</cp:lastPrinted>
  <dcterms:created xsi:type="dcterms:W3CDTF">2019-11-14T06:18:07Z</dcterms:created>
  <dcterms:modified xsi:type="dcterms:W3CDTF">2019-12-11T07:21:15Z</dcterms:modified>
</cp:coreProperties>
</file>