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0920" tabRatio="897" activeTab="6"/>
  </bookViews>
  <sheets>
    <sheet name="доходы" sheetId="1" r:id="rId1"/>
    <sheet name="вед" sheetId="2" r:id="rId2"/>
    <sheet name="ДЦП" sheetId="3" r:id="rId3"/>
    <sheet name="ИМБТ р-ну" sheetId="4" r:id="rId4"/>
    <sheet name="источн" sheetId="5" r:id="rId5"/>
    <sheet name="функ" sheetId="6" r:id="rId6"/>
    <sheet name="Лист1" sheetId="7" r:id="rId7"/>
  </sheets>
  <definedNames>
    <definedName name="_xlnm.Print_Titles" localSheetId="1">'вед'!$8:$8</definedName>
    <definedName name="_xlnm.Print_Titles" localSheetId="2">'ДЦП'!$11:$11</definedName>
    <definedName name="_xlnm.Print_Titles" localSheetId="4">'источн'!$8:$8</definedName>
    <definedName name="_xlnm.Print_Titles" localSheetId="5">'функ'!$7:$7</definedName>
    <definedName name="_xlnm.Print_Area" localSheetId="1">'вед'!$A$1:$I$278</definedName>
    <definedName name="_xlnm.Print_Area" localSheetId="0">'доходы'!$A$1:$E$65</definedName>
    <definedName name="_xlnm.Print_Area" localSheetId="2">'ДЦП'!$A$6:$H$95</definedName>
    <definedName name="_xlnm.Print_Area" localSheetId="4">'источн'!$A$1:$K$59</definedName>
    <definedName name="_xlnm.Print_Area" localSheetId="5">'функ'!$A$1:$H$295</definedName>
  </definedNames>
  <calcPr fullCalcOnLoad="1"/>
</workbook>
</file>

<file path=xl/sharedStrings.xml><?xml version="1.0" encoding="utf-8"?>
<sst xmlns="http://schemas.openxmlformats.org/spreadsheetml/2006/main" count="2941" uniqueCount="614">
  <si>
    <t>Назначено</t>
  </si>
  <si>
    <t xml:space="preserve">Исполнено </t>
  </si>
  <si>
    <t xml:space="preserve">Исполнено, тыс. рублей </t>
  </si>
  <si>
    <t>Назначено, тыс.рублей</t>
  </si>
  <si>
    <t>Дефицит(профицит) бюджета сельского поселения Старорузское</t>
  </si>
  <si>
    <t>000 202 02000 00 0000 151</t>
  </si>
  <si>
    <t>000 202 02999 10 0000 151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</si>
  <si>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</si>
  <si>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</si>
  <si>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Мероприятия в сфере культуры</t>
  </si>
  <si>
    <t>АДМИНИСТРАЦИЯ СЕЛЬСКОГО ПОСЕЛЕНИЯ СТАРОРУЗСКОЕ</t>
  </si>
  <si>
    <t>СОВЕТ ДЕПУТАТОВ СЕЛЬСКОГО ПОСЕЛЕНИЯ СТАРОРУЗСКОЕ</t>
  </si>
  <si>
    <t>ВСЕГО РАСХОДОВ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</si>
  <si>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</si>
  <si>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поддержку мер по обеспечению сбалансированности бюджетов</t>
  </si>
  <si>
    <t>Прочие безвозмездные поступления в бюджеты поселений</t>
  </si>
  <si>
    <t>Налог на имущество физических лиц</t>
  </si>
  <si>
    <t>000 1 11 05013 10 0000 120</t>
  </si>
  <si>
    <t>000 2 02 01003 10 0000 151</t>
  </si>
  <si>
    <t>000 2 02 02999 10 0000 151</t>
  </si>
  <si>
    <t>000 2 07 05000 10 0000 180</t>
  </si>
  <si>
    <t>ДОХОДЫ ОТ ПРИНОСЯЩЕЙ ДОХОД ДЕЯТЕЛЬНОСТИ</t>
  </si>
  <si>
    <t>000 3 03 99050 10 0000 180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</si>
  <si>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</si>
  <si>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</si>
  <si>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</si>
  <si>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</si>
  <si>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242</t>
  </si>
  <si>
    <t>852</t>
  </si>
  <si>
    <t>Уплата налога на имущество и земельного налога</t>
  </si>
  <si>
    <t>851</t>
  </si>
  <si>
    <t>Резервные средства</t>
  </si>
  <si>
    <t>Субсидии бюджетным учреждениям на иные цели</t>
  </si>
  <si>
    <t>612</t>
  </si>
  <si>
    <t>312</t>
  </si>
  <si>
    <t>Муниципальная целевая программа "Социальная поддержка отдельных категорий граждан  сельского поселения Старорузское на 2013-2015 г.г."</t>
  </si>
  <si>
    <t>Муниципальные целевые программы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</si>
  <si>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 
</t>
  </si>
  <si>
    <t>Межбюджетные трансферты</t>
  </si>
  <si>
    <t>611</t>
  </si>
  <si>
    <t>Резервный фонд непредвиденных расходов местных администраций</t>
  </si>
  <si>
    <t>000 1 11 09045 10 0000 120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</si>
  <si>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</si>
  <si>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</si>
  <si>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</si>
  <si>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</si>
  <si>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</si>
  <si>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</si>
  <si>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000 2 02 04000 00 0000 151</t>
  </si>
  <si>
    <t>Иные межбюджетные трансферты</t>
  </si>
  <si>
    <t>Оценка невдвижимости, признание прав и регулирование отношений по государственной и муниципальной собственности</t>
  </si>
  <si>
    <t>7950000</t>
  </si>
  <si>
    <t>Целевые программы муниципальных образований</t>
  </si>
  <si>
    <t>6000500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</si>
  <si>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</si>
  <si>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</si>
  <si>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обеспечению условий для развития физкультуры и спорта</t>
  </si>
  <si>
    <t>5210638</t>
  </si>
  <si>
    <t>Прочие субсидии бюджетам поселений</t>
  </si>
  <si>
    <t xml:space="preserve">Наименования </t>
  </si>
  <si>
    <t>024</t>
  </si>
  <si>
    <t>Приложение №5</t>
  </si>
  <si>
    <t>*публичные нормативные обязательства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</si>
  <si>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</si>
  <si>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</si>
  <si>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</si>
  <si>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</si>
  <si>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</si>
  <si>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</si>
  <si>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>Социальные выплаты</t>
  </si>
  <si>
    <t>000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</si>
  <si>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</si>
  <si>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бюджетами поселений кредитов от кредитных организаций в валюте Российской Федерации</t>
  </si>
  <si>
    <t>Наименование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</si>
  <si>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</si>
  <si>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</si>
  <si>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</si>
  <si>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</si>
  <si>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</si>
  <si>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</si>
  <si>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</si>
  <si>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</si>
  <si>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</si>
  <si>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</si>
  <si>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</si>
  <si>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</si>
  <si>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</si>
  <si>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</si>
  <si>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</si>
  <si>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</si>
  <si>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</si>
  <si>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</si>
  <si>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</si>
  <si>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</si>
  <si>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</si>
  <si>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</si>
  <si>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</si>
  <si>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</si>
  <si>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</si>
  <si>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</si>
  <si>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</si>
  <si>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</si>
  <si>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</si>
  <si>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 xml:space="preserve">     Погашение кредитов, предоставленных кредитными организациями в валюте Российской Федерации </t>
  </si>
  <si>
    <t>03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</si>
  <si>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</si>
  <si>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</si>
  <si>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</si>
  <si>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</si>
  <si>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</si>
  <si>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</si>
  <si>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</si>
  <si>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</si>
  <si>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</si>
  <si>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</si>
  <si>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</si>
  <si>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</si>
  <si>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</si>
  <si>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</si>
  <si>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ИТОГО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</si>
  <si>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</si>
  <si>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</si>
  <si>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</si>
  <si>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</si>
  <si>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</si>
  <si>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</si>
  <si>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</si>
  <si>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</si>
  <si>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</si>
  <si>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</si>
  <si>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</si>
  <si>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№ п/п</t>
  </si>
  <si>
    <t>5210000</t>
  </si>
  <si>
    <t>5210600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</si>
  <si>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</si>
  <si>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</si>
  <si>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017</t>
  </si>
  <si>
    <t>5210631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</si>
  <si>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</si>
  <si>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НАЦИОНАЛЬНАЯ ОБОРОНА</t>
  </si>
  <si>
    <t>Мобилизационная и вневойсковая подготовка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</si>
  <si>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</si>
  <si>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</si>
  <si>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</si>
  <si>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</si>
  <si>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</si>
  <si>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</si>
  <si>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</si>
  <si>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</si>
  <si>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</si>
  <si>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</si>
  <si>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</si>
  <si>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</si>
  <si>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</si>
  <si>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</si>
  <si>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</si>
  <si>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</si>
  <si>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09</t>
  </si>
  <si>
    <t>Прочие расходы</t>
  </si>
  <si>
    <t>013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</si>
  <si>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</si>
  <si>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</si>
  <si>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</si>
  <si>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</si>
  <si>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</si>
  <si>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Озеленение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</si>
  <si>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</si>
  <si>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</si>
  <si>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</si>
  <si>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</si>
  <si>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</si>
  <si>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4500000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</si>
  <si>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</si>
  <si>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</si>
  <si>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</si>
  <si>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079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</si>
  <si>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</si>
  <si>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</si>
  <si>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</si>
  <si>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</si>
  <si>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</si>
  <si>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</si>
  <si>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</si>
  <si>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</si>
  <si>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</si>
  <si>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ОБЩЕГОСУДАРСТВЕННЫЕ ВОПРОСЫ</t>
  </si>
  <si>
    <t>2190000</t>
  </si>
  <si>
    <t>Мероприятия по гражданской обороне</t>
  </si>
  <si>
    <t>2190100</t>
  </si>
  <si>
    <t>Подготовка населения и организаций к действиям в чрезвычайной ситуации в мирное и военное время</t>
  </si>
  <si>
    <r>
      <t>Оплата проезда сотрудников</t>
    </r>
    <r>
      <rPr>
        <b/>
        <sz val="12"/>
        <rFont val="Times New Roman"/>
        <family val="1"/>
      </rPr>
      <t>*</t>
    </r>
  </si>
  <si>
    <t>6000200</t>
  </si>
  <si>
    <t>6000300</t>
  </si>
  <si>
    <t>6000400</t>
  </si>
  <si>
    <t>Организация и содержание мест захоронения</t>
  </si>
  <si>
    <t>Приложение №1</t>
  </si>
  <si>
    <t>тыс. руб.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</si>
  <si>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</si>
  <si>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</si>
  <si>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</si>
  <si>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</si>
  <si>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</si>
  <si>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</si>
  <si>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</si>
  <si>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</si>
  <si>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</si>
  <si>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</si>
  <si>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</si>
  <si>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</si>
  <si>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</si>
  <si>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</si>
  <si>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</si>
  <si>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</si>
  <si>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</si>
  <si>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</si>
  <si>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</si>
  <si>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</si>
  <si>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</si>
  <si>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</si>
  <si>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</si>
  <si>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</si>
  <si>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</si>
  <si>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</si>
  <si>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</si>
  <si>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</si>
  <si>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</si>
  <si>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</si>
  <si>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</si>
  <si>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</si>
  <si>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Наименования передаваемых межбюджетных трансфертов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</si>
  <si>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</si>
  <si>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 xml:space="preserve">     Увеличение прочих остатков денежных средств бюджета поселения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</si>
  <si>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</si>
  <si>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</si>
  <si>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</si>
  <si>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</si>
  <si>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r>
      <t xml:space="preserve">     Уменьшение прочих остатков денежных средств бюджета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</si>
  <si>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</si>
  <si>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</si>
  <si>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</si>
  <si>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</si>
  <si>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</si>
  <si>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</si>
  <si>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</si>
  <si>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 xml:space="preserve">Прочие мероприятия по благоустройству городских округов и поселений 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</si>
  <si>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</si>
  <si>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</si>
  <si>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</si>
  <si>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</si>
  <si>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Выполнение функций органами местного самоуправления за счет средств местного бюджета</t>
  </si>
  <si>
    <t>599</t>
  </si>
  <si>
    <t>4409700</t>
  </si>
  <si>
    <t>910</t>
  </si>
  <si>
    <t>4429700</t>
  </si>
  <si>
    <t>4508500</t>
  </si>
  <si>
    <t>4829700</t>
  </si>
  <si>
    <t>5129700</t>
  </si>
  <si>
    <t>Социальное обеспечение населения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</si>
  <si>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</si>
  <si>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</si>
  <si>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</si>
  <si>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</si>
  <si>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</si>
  <si>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</si>
  <si>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Другие вопросы в области культуры, кинематографии 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</si>
  <si>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</si>
  <si>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</si>
  <si>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</si>
  <si>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</si>
  <si>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в границах поселения газоснабжения населения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</si>
  <si>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</t>
  </si>
  <si>
    <t>Массовый спорт</t>
  </si>
  <si>
    <t xml:space="preserve">Приложение </t>
  </si>
  <si>
    <t xml:space="preserve">к Закону Московской области </t>
  </si>
  <si>
    <t xml:space="preserve">"О внесении изменений в Закон Московской области   </t>
  </si>
  <si>
    <t>"О бюджете Московской области на 2011 год"</t>
  </si>
  <si>
    <t>Поисковые и аварийно-спасательные учреждения</t>
  </si>
  <si>
    <t>3020000</t>
  </si>
  <si>
    <t>Организация деятельности аварийно-спасательных служб (формирований) на территории поселения</t>
  </si>
  <si>
    <t>3020200</t>
  </si>
  <si>
    <t>5210633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</si>
  <si>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участию в предупреждении и ликвидации последствий чрезвычайных ситуаций в границах поселений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</si>
  <si>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участию в предупреждении и ликвидации последствий чрезвычайных ситуаций в границах поселений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</si>
  <si>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"Развитие сельского хозяйства"</t>
  </si>
  <si>
    <t xml:space="preserve"> Межбюджетные трансферты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</si>
  <si>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целевой программы "Развитие сельского хозяйства"</t>
  </si>
  <si>
    <t>Приложение №2</t>
  </si>
  <si>
    <t>Приложение №3</t>
  </si>
  <si>
    <t>Приложение №6</t>
  </si>
  <si>
    <t>Приложение № 4</t>
  </si>
  <si>
    <t>% исполнения</t>
  </si>
  <si>
    <t>000 218 00000 00 0000 000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</si>
  <si>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</si>
  <si>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</si>
  <si>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</si>
  <si>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</si>
  <si>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</si>
  <si>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</si>
  <si>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План на год</t>
  </si>
  <si>
    <t xml:space="preserve"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 </t>
  </si>
  <si>
    <t>000 1 03 00000 00 0000 000</t>
  </si>
  <si>
    <t>НАЛОГИ НА ТОВАРЫ (РАБОТЫ,УСЛУГИ)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</si>
  <si>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</si>
  <si>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</si>
  <si>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000 1 11 05075 10 0000 120</t>
  </si>
  <si>
    <t>Доходы от сдачи в аренду имущества, составляющего  казну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</si>
  <si>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</si>
  <si>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</t>
  </si>
  <si>
    <t>000 1 16 00000 00 0000 000</t>
  </si>
  <si>
    <t>9000000</t>
  </si>
  <si>
    <t>870</t>
  </si>
  <si>
    <t>Непрограммные расходы бюджета сельского поселения Старорузское</t>
  </si>
  <si>
    <t>Обеспечивающая подпрограмма</t>
  </si>
  <si>
    <t>Муниципальная программа "Социально-экономическое развитие сельского поселения Старорузское на 2014-2016 годы"</t>
  </si>
  <si>
    <t>0100000</t>
  </si>
  <si>
    <t>0110000</t>
  </si>
  <si>
    <t>Мероприятия на выполнение подпрограммы</t>
  </si>
  <si>
    <t>0110030</t>
  </si>
  <si>
    <t>0120000</t>
  </si>
  <si>
    <t>0120030</t>
  </si>
  <si>
    <t>Реализация государственной политики в области приватизации и управлении государственной и муниципальной собственностью</t>
  </si>
  <si>
    <t>Другие функции, связанные с общегосударственным управлением</t>
  </si>
  <si>
    <t>Подпрограмма "Профилактика преступлений и иных правонарушений на территории сельского поселения Старорузское  на 2014-2016годы"</t>
  </si>
  <si>
    <t>Подпрограмма "Обеспечение первичных мер пожарной безопасности, безопасности населения на водных объектах, совершенствование системы гражданской обороны, защиты населения и территории сельского поселения Старорузское  от чрезвычайных ситуаций природного и техногенного характера на 2014-2016 годы "</t>
  </si>
  <si>
    <t>9060000</t>
  </si>
  <si>
    <t>9061187</t>
  </si>
  <si>
    <t>Государственная программа Московской области "Предпринимательство Подмосковья"</t>
  </si>
  <si>
    <t>1100000</t>
  </si>
  <si>
    <t>Подпрограмма "Содействие занятости населения и развитию рынка труда"</t>
  </si>
  <si>
    <t>1150000</t>
  </si>
  <si>
    <t>Расходы на повышение заработной платы муниципальных учреждений в сферах образования, физической культуры и спорта и иных сферах с 1 мая 2014 года и с 1 сентября 2014 года</t>
  </si>
  <si>
    <t>1156044</t>
  </si>
  <si>
    <t>Непрограммные расходы бюджета сельского поселения Старорузское в социальной сфере</t>
  </si>
  <si>
    <t>Обеспечение деятельности клубных учреждений за счет средств местного бюджета</t>
  </si>
  <si>
    <t>9964197</t>
  </si>
  <si>
    <t>Обеспечение деятельности библиотек за счет средств местного бюджета</t>
  </si>
  <si>
    <t>9964297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</si>
  <si>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</si>
  <si>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Субсидии бюджетным учреждениям на финансовое обеспечение муниципального задания на оказание муниципальных услуг услуг(выполнение работ)</t>
  </si>
  <si>
    <t>Непрограмные расходы бюджета сельского поселения Старорузское</t>
  </si>
  <si>
    <t>Непрограмные расходы бюджета сельского поселения Старорузское в социальной сфере</t>
  </si>
  <si>
    <t>Обеспечение деятельности централизованной бухгалтерии за счет средств местного бюджета</t>
  </si>
  <si>
    <t>9061188</t>
  </si>
  <si>
    <t>Расходы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года"</t>
  </si>
  <si>
    <t>Субсидии бюджетным учреждениям на финансовое обеспечение муниципального  задания на оказание муниципальных услуг(выполнение работ)</t>
  </si>
  <si>
    <t>Обеспечение деятельности спортивных учреждений за счет средств местного бюджета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</si>
  <si>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</si>
  <si>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по газификации населенных пунктов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</si>
  <si>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по организации в границах поселения теплоснабжения, водоснабжения, водоотведения</t>
  </si>
  <si>
    <t>Субсидия бюджетным учреждениям на иные цели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</si>
  <si>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</t>
  </si>
  <si>
    <t>000 202 02216 10 0000 151</t>
  </si>
  <si>
    <t>000 219 05000 10  0000 151</t>
  </si>
  <si>
    <t>Утверждено на 2016 год</t>
  </si>
  <si>
    <t>70 0 00 00000</t>
  </si>
  <si>
    <t>70 0 00 11100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</si>
  <si>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</si>
  <si>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</si>
  <si>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</si>
  <si>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70 0 00 11970</t>
  </si>
  <si>
    <t>Иные выплаты персоналу государственных (муниципальных)органов, за исключением фонда оплаты труда</t>
  </si>
  <si>
    <t>122</t>
  </si>
  <si>
    <t xml:space="preserve">Уплата прочих налогов, сборов </t>
  </si>
  <si>
    <t>Уплата иных платежей</t>
  </si>
  <si>
    <t>853</t>
  </si>
  <si>
    <t>90 0 00 00000</t>
  </si>
  <si>
    <t>90 9 00 00000</t>
  </si>
  <si>
    <t xml:space="preserve">70 0 00 11970 </t>
  </si>
  <si>
    <t>90 9 00 11850</t>
  </si>
  <si>
    <t>90 9 00 11860</t>
  </si>
  <si>
    <t>99 0 00 00000</t>
  </si>
  <si>
    <t>99 1 00 00000</t>
  </si>
  <si>
    <t>99 1 00 23000</t>
  </si>
  <si>
    <t>Обеспечение деятельности подведомственных учреждений за счет средств местного бюджета</t>
  </si>
  <si>
    <t>99 0 00 45970</t>
  </si>
  <si>
    <t>Фонд оплаты труда казенных учреждений</t>
  </si>
  <si>
    <t xml:space="preserve">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</si>
  <si>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</si>
  <si>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</si>
  <si>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99 2 00 00000</t>
  </si>
  <si>
    <t>99 2 00 25100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</si>
  <si>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</si>
  <si>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99 2 00 25100 </t>
  </si>
  <si>
    <t>245</t>
  </si>
  <si>
    <t>99 9 00 00000</t>
  </si>
  <si>
    <t>99 9 00 29000</t>
  </si>
  <si>
    <t>Государственная программа Московской области "Развитие институтов гражданского общества, повышение эффективности местного самоуправления и реализации молодежной политики в Московской области"</t>
  </si>
  <si>
    <t>13 0 00 00000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</si>
  <si>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</si>
  <si>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</si>
  <si>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</si>
  <si>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13 5 03 51180</t>
  </si>
  <si>
    <t>01 0 00 00000</t>
  </si>
  <si>
    <t>01 1 00 00000</t>
  </si>
  <si>
    <t>Подпрограмма "Обеспечение первичных мер пожарной безопасности на 2015-2018 годы "</t>
  </si>
  <si>
    <t>Муниципальная программа "Социально-экономическое развитие сельского поселения Старорузское на 2015-2018 годы"</t>
  </si>
  <si>
    <t>Мероприятия "Углубление мест забора воды на противопожарных водоемах"</t>
  </si>
  <si>
    <t>01 1 01 00000</t>
  </si>
  <si>
    <t>Мероприятия в области пожарной безопасности</t>
  </si>
  <si>
    <t>01 1 01 00314</t>
  </si>
  <si>
    <t xml:space="preserve">01 1 01 00314 </t>
  </si>
  <si>
    <t>Мероприятие "Строительство пирсов для забора воды"</t>
  </si>
  <si>
    <t>01 1 02 00000</t>
  </si>
  <si>
    <t>01 1 02 00314</t>
  </si>
  <si>
    <t xml:space="preserve">01 1 02 00314 </t>
  </si>
  <si>
    <t>Мероприятие "Резервный фонд для организации ликвидации пожаров и происшествий на водных объектах, эпидемиологической обстановки"</t>
  </si>
  <si>
    <t>01 1 03 00000</t>
  </si>
  <si>
    <t>01 1 03 00314</t>
  </si>
  <si>
    <t>Мероприятие "Изготовление печатной продукции с целью информирования населения"</t>
  </si>
  <si>
    <t>01 1 04 00000</t>
  </si>
  <si>
    <t>01 1 04 00314</t>
  </si>
  <si>
    <t>Мероприятие "Изготовление баннеров информационного характера"</t>
  </si>
  <si>
    <t>01 1 05 00000</t>
  </si>
  <si>
    <t>01 1 05 00314</t>
  </si>
  <si>
    <t>01 1 06 00000</t>
  </si>
  <si>
    <t>Мероприятие "Организация противопожарных полос"</t>
  </si>
  <si>
    <t>01 1 06 00314</t>
  </si>
  <si>
    <t>01 1 07 00000</t>
  </si>
  <si>
    <t>01 1 07 00314</t>
  </si>
  <si>
    <t>01 2 00 00000</t>
  </si>
  <si>
    <t>Подпрограмма "Информатизация сельского поселения Старорузское на 2015-2018 годы"</t>
  </si>
  <si>
    <t>01 2 01 00000</t>
  </si>
  <si>
    <t>Мероприятие "Развитие, модернизация компьютерных систем, коммутационного оборудования и оргтехники, замена расходных материалов"</t>
  </si>
  <si>
    <t>Мероприятия в области развития информационно-коммуникационных технологий</t>
  </si>
  <si>
    <t>01 2 01 00410</t>
  </si>
  <si>
    <t>Мероприятие "Развитие и модернизация  системы оказания муниципальных услуг в электронном виде"</t>
  </si>
  <si>
    <t>01 2 02 00000</t>
  </si>
  <si>
    <t>Мероприятие "Приобретение и сопровождение лицензированного программного обеспечения"</t>
  </si>
  <si>
    <t>01 2 03 00000</t>
  </si>
  <si>
    <t>Мероприятие "Приобретение информационно-справочных баз данных"</t>
  </si>
  <si>
    <t>01 2 04 00000</t>
  </si>
  <si>
    <t>Мероприятие "Построение, обновление и техническое обеспечение работы официального сайта сельского поселения Старорузское"</t>
  </si>
  <si>
    <t>01 2 05 00000</t>
  </si>
  <si>
    <t>01 2 06 00000</t>
  </si>
  <si>
    <t>Мероприятие "Защита информации: продление срока антивирусного программного обеспечения"</t>
  </si>
  <si>
    <t>Мероприятие "Обеспечение использования почтовых услуг и услуг связи"</t>
  </si>
  <si>
    <t>01 2 07 00000</t>
  </si>
  <si>
    <t>01 2 07 00410</t>
  </si>
  <si>
    <t>01 2 06 00410</t>
  </si>
  <si>
    <t>01 2 05 00410</t>
  </si>
  <si>
    <t>01 2 04 00410</t>
  </si>
  <si>
    <t>01 2 03 00410</t>
  </si>
  <si>
    <t>01 2 02 00410</t>
  </si>
  <si>
    <t>Подпрограмма "Благоустройство сельского поселения Старорузское на 2015-2018 годы"</t>
  </si>
  <si>
    <t>01 3 00 00000</t>
  </si>
  <si>
    <t>Мероприятие "Содержание и ремонт уличного освещения"</t>
  </si>
  <si>
    <t>01 3 01 00000</t>
  </si>
  <si>
    <t xml:space="preserve">Уличное освещение </t>
  </si>
  <si>
    <t>01 3 01 00320</t>
  </si>
  <si>
    <t xml:space="preserve"> Мероприятие "Благоустройство сельского поселения Старорузское "</t>
  </si>
  <si>
    <t>01 3 02 00000</t>
  </si>
  <si>
    <t>Организация обслуживания детских и спортивных площадок</t>
  </si>
  <si>
    <t>01 3 02 00330</t>
  </si>
  <si>
    <t>01 3 02 00340</t>
  </si>
  <si>
    <t>Благоустройство мест общего пользования</t>
  </si>
  <si>
    <t>01 3 02 00350</t>
  </si>
  <si>
    <t>Общее образование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</si>
  <si>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
</t>
  </si>
  <si>
    <t>Межбюджетные трансферты бюджетам муниципальных районов из бюджетов поселений  на осуществление  части полномочий по решению вопросов местного значения в соответствии с заключенными соглашениями на финансирование дополнительных мероприятий по развитию жилищно-коммунального хозяйства и социально-культурной сферы</t>
  </si>
  <si>
    <t>90 9 00 11870</t>
  </si>
  <si>
    <t>Подпрограмма «Молодое поколение сельского поселения Старорузское на 2015-2018 годы»</t>
  </si>
  <si>
    <t>01 4 00 00000</t>
  </si>
  <si>
    <t>Мероприятие "Создание системы выявления и прдвижения инициативной и талантливой молодежи"</t>
  </si>
  <si>
    <t>01 4 01 00000</t>
  </si>
  <si>
    <t>Мероприятия в области молодежной политики</t>
  </si>
  <si>
    <t>01 4 01 00707</t>
  </si>
  <si>
    <t>Мероприятие "Созлание условий для эффективного поведения молодежи на рынке труда"</t>
  </si>
  <si>
    <t>01 4 02 00707</t>
  </si>
  <si>
    <t>01 4 02 00000</t>
  </si>
  <si>
    <t>Мероприятие "Вовлечение молодежив социальную активную деятельность и развитие гражданско-патриотических качеств"</t>
  </si>
  <si>
    <t>01 4 03 00000</t>
  </si>
  <si>
    <t>01 4 03 00707</t>
  </si>
  <si>
    <t>99 6 00 00000</t>
  </si>
  <si>
    <t>99 6 00 41970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</si>
  <si>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</si>
  <si>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</si>
  <si>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</si>
  <si>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</si>
  <si>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"Культура сельского поселения Старорузское на 2015-2018 годы</t>
  </si>
  <si>
    <t>01 5 00 00000</t>
  </si>
  <si>
    <t>Мероприятие "Сохранение культурного наследия и развитие традиционной культуры, стимулирование культурно-досуговой деятельности"</t>
  </si>
  <si>
    <t>01 5 01 00000</t>
  </si>
  <si>
    <t>01 5 01 41970</t>
  </si>
  <si>
    <t>99 6 00 44970</t>
  </si>
  <si>
    <t>111</t>
  </si>
  <si>
    <t>Взносы по обязательном социальному страхованию на выплаты по оплате труда работников и иные выплаты работникам казенных учреждений</t>
  </si>
  <si>
    <t>99 6 00 11700</t>
  </si>
  <si>
    <t>321</t>
  </si>
  <si>
    <t>99 6 00 43970</t>
  </si>
  <si>
    <t>Подпрограмма "Развитие физической культуры и массового спорта в сельском поселении Старорузское на 2015-2018 годы"</t>
  </si>
  <si>
    <t>01 6 00 00000</t>
  </si>
  <si>
    <t>01 6 00 43970</t>
  </si>
  <si>
    <t>Информирование населения о деятельности органов местного самоуправления</t>
  </si>
  <si>
    <t>99 9 00 29010</t>
  </si>
  <si>
    <t>70 0 00 11200</t>
  </si>
  <si>
    <t>Взносы по обязательном социальному страхованию на выплаты денежного содержания и иные выплаты работникам государственных (муниципальных) органов</t>
  </si>
  <si>
    <t xml:space="preserve">70 0 00 11200 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</si>
  <si>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</si>
  <si>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</si>
  <si>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Подпрограмма "Информатизация сельского поселения Старорузское на 2015-2018 годы</t>
  </si>
  <si>
    <t>Подпрограмма "Благоустройство сельского поселения Старорузское на 2015-2018годы"</t>
  </si>
  <si>
    <t>Подпрограмма «Молодое поколение сельского поселения Старорузское на 2015-2018годы»</t>
  </si>
  <si>
    <t>Муниципальная программа "Социально-экономическое развитие сельского поселения Старорузское на 2015-2018годы"</t>
  </si>
  <si>
    <t>Уплата  иных платежей</t>
  </si>
  <si>
    <t>Подпрограмма "Развитие физической культуры и массового спорта в сельском поселении Старорузское на 2015-2018годы"</t>
  </si>
  <si>
    <t>Муниципальная программа "Социально-экономическое развитиесельского поселения Старорузское на 2015-2018 годы"</t>
  </si>
  <si>
    <t>Подпрограмма "Обеспечение первичных мер пожарной безопасности на 2015-2018 годы"</t>
  </si>
  <si>
    <t xml:space="preserve">Подпрограмма "Развитие физической культуры и массового спорта в сельском поселении Старорузское на 2015-2018 годы" </t>
  </si>
  <si>
    <t>Мероприятие "Благоустройство сельского поселения Старорузское"</t>
  </si>
  <si>
    <t>Подпрограмма "Молодое поколение сельского поселения Старорузское на 2015-2018 годы"</t>
  </si>
  <si>
    <t>Подпрограмма "Культура сельского поселения Старорузское на 2015-2018 годы"</t>
  </si>
  <si>
    <t>План на 2016 год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</si>
  <si>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</si>
  <si>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Коммунальное хозяйство</t>
  </si>
  <si>
    <t>Жилищное хозяйство</t>
  </si>
  <si>
    <t>Непрограммные расходы бюджета сельского поселения Старорузское в сфере жилищно-коммунального хозяйства</t>
  </si>
  <si>
    <t>99 8 00 00000</t>
  </si>
  <si>
    <t>Расходы на оплату жилищно-коммунальных услуг за муниципальный жилой фонд</t>
  </si>
  <si>
    <t>99 8 00 29040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</si>
  <si>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 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</si>
  <si>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финансирование дополнительных мероприятий по развитию жилищно-коммунального хозяйства и социально-культурной сферы</t>
  </si>
  <si>
    <t>Расходы по  ремонту дворовых территорий многоквартирных домов, проездов к дворовым территориям многоквартирных домов населенных пунктов</t>
  </si>
  <si>
    <t>01 3 02 60240</t>
  </si>
  <si>
    <t>Целевая программа "Энергосбережение и повышение энергетической эффективности уличного освещения"</t>
  </si>
  <si>
    <t>02 0 00 00000</t>
  </si>
  <si>
    <t>Мероприятие "Внедрение энергосберегающих технологий для снижения потребления энергетических ресурсов"</t>
  </si>
  <si>
    <t>02 0 01 00000</t>
  </si>
  <si>
    <t>Установка узла учета, монтаж СИП, монтаж светильников</t>
  </si>
  <si>
    <t>02 0 01  00360</t>
  </si>
  <si>
    <t xml:space="preserve">02 0 01 00360 </t>
  </si>
  <si>
    <t>Мероприятие "Создание условий для эффективного поведения молодежи на рынке труда"</t>
  </si>
  <si>
    <t>Мероприятие "Вовлечение молодежи в социальную активную деятельность и развитие гражданско-патриотических качеств"</t>
  </si>
  <si>
    <t>02 0 01 00360</t>
  </si>
  <si>
    <t xml:space="preserve">020 01 00360 </t>
  </si>
  <si>
    <t>1.1</t>
  </si>
  <si>
    <t>1.2</t>
  </si>
  <si>
    <t>1.3</t>
  </si>
  <si>
    <t>1.4</t>
  </si>
  <si>
    <t>1.5</t>
  </si>
  <si>
    <t>1.6</t>
  </si>
  <si>
    <t>2</t>
  </si>
  <si>
    <t>ВСЕГО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</si>
  <si>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финансирование дополнительных мероприятий по развитию жилищно-коммунального хозяйства и социально-культурной сферы</t>
  </si>
  <si>
    <t xml:space="preserve">01 </t>
  </si>
  <si>
    <t>Расходы по ремонту дворовых территорий многоквартирных домов, проездов к дворовым территориям многоквартирных домов населенных пунктов</t>
  </si>
  <si>
    <t>Исполнено за   9 месяцев 2016 года</t>
  </si>
  <si>
    <t>000 2 02 04052 10 0000 151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</si>
  <si>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</si>
  <si>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000 2 02 04053 10 0000 151</t>
  </si>
  <si>
    <t xml:space="preserve"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</si>
  <si>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учреждений</t>
  </si>
  <si>
    <t>831</t>
  </si>
  <si>
    <t>Государственная поддержка МБУК СП Старорузское</t>
  </si>
  <si>
    <t>01 5 01 51480</t>
  </si>
  <si>
    <t>Государственная поддержка лучших работников  МБУК СП Старорузское</t>
  </si>
  <si>
    <t>01 5 01 51470</t>
  </si>
  <si>
    <t>Государственная поддержка лучших работников МБУК СП Старорузское</t>
  </si>
  <si>
    <t>Расходы бюджета сельского поселения Старорузское за  2016 год по разделам, подразделам, целевым статьям и видам расходов классификации расходов бюджета</t>
  </si>
  <si>
    <t>Исполнено за  2016 год</t>
  </si>
  <si>
    <t xml:space="preserve">13 5 03 51180 </t>
  </si>
  <si>
    <t>Дошкольное образование</t>
  </si>
  <si>
    <t>99 8 00 29020</t>
  </si>
  <si>
    <t>412</t>
  </si>
  <si>
    <t>Расходы на поставку, монтаж и пуск в эксплуатацию станции обезжелезивания д. Глухово</t>
  </si>
  <si>
    <t>Мероприятие "Кадры и социальная поддержка"</t>
  </si>
  <si>
    <t>Софинансирование расходов на повышение заработной платы работникам  муниципальных учреждений культуры</t>
  </si>
  <si>
    <t>01 5 02 00000</t>
  </si>
  <si>
    <t>01 5 02 60440</t>
  </si>
  <si>
    <t>Исполнение ведомственной структуры расходов бюджета сельского поселения Старорузское по разделам, подразделам, целевым статьям и видам расходов за  2016 год</t>
  </si>
  <si>
    <t xml:space="preserve">         </t>
  </si>
  <si>
    <t>Поступления доходов в бюджет сельского поселения Старорузское за   2016 год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</si>
  <si>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</si>
  <si>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</si>
  <si>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</si>
  <si>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000 1 13 02995 10 0000 130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</si>
  <si>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</si>
  <si>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</si>
  <si>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</si>
  <si>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</si>
  <si>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</si>
  <si>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бюджетных и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</si>
  <si>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ШТРАФЫ, САНКЦИИ,ВОЗМЕЩЕНИЕ УЩЕРБА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</si>
  <si>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</si>
  <si>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</si>
  <si>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поселений</t>
  </si>
  <si>
    <t>000 1 17 05050 10 0000 180</t>
  </si>
  <si>
    <t>000 2 02 04999 10 0000 151</t>
  </si>
  <si>
    <t>Прочие межбюджетные трансферты, передаваемые бюджетам поселений</t>
  </si>
  <si>
    <t>Источники внутреннего финансирования дефицита бюджета сельского поселения Старорузское
 за  2016 год</t>
  </si>
  <si>
    <t>Расходы бюджета сельского поселения Старорузское на финансирование мероприятий целевой программы за 2016 год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</si>
  <si>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Старорузское по решению вопросов местного значения сельского поселения Старорузское за  2016 год</t>
  </si>
  <si>
    <t>Мероприятие "Оказание поддержки гражданам и их объединениям, участвующим в охране общественного порядка (ДНД)"</t>
  </si>
  <si>
    <t>Приложение № 7</t>
  </si>
  <si>
    <t xml:space="preserve">     </t>
  </si>
  <si>
    <t>Информация о численности работников органов местного самоуправления и муниципальных учреждений и расходах на оплату труда</t>
  </si>
  <si>
    <t>Наименование категорий работников</t>
  </si>
  <si>
    <t>плановая численность ставок, ед.</t>
  </si>
  <si>
    <t>Плановые расходы на оплату труда (без начислений), тыс. руб.</t>
  </si>
  <si>
    <t>фактическая численность, ставок, ед.</t>
  </si>
  <si>
    <t>Фактические расходы на оплату труда (без начислений), тыс. руб.</t>
  </si>
  <si>
    <t>Работники органов местного самоуправления</t>
  </si>
  <si>
    <t>Работники МКУ "Централизованная бухгалтерия"</t>
  </si>
  <si>
    <t>Работники МКУ "АХЦ"</t>
  </si>
  <si>
    <t>Работники культуры</t>
  </si>
  <si>
    <t>Работники физической культуры и спорта</t>
  </si>
  <si>
    <t xml:space="preserve">                                "Об утверждении отчета об исполнении бюджета сельского поселения Старорузское за 2016 год"</t>
  </si>
  <si>
    <t>к Решению Совета депутатов Рузского городского округа Московской области от "26" июля 2017 года № 75/7</t>
  </si>
  <si>
    <t>"Об исполнении бюджета сельского поселения Старорузское за 2016 год"</t>
  </si>
  <si>
    <t>к Решению Совета депутатов Рузского городского округа Московской области от  "26" июля  2017 года № 75/7</t>
  </si>
  <si>
    <t>"Об исполнении бюджета сельского поселения Старорузское за 2016 год "</t>
  </si>
  <si>
    <t>к Решению Совета депутатов Рузского городского округа Московской области от "26" июля 2017 года №75/7</t>
  </si>
  <si>
    <t xml:space="preserve">"Об исполнении бюджета сельского поселения Старорузское за 2016 год"              </t>
  </si>
  <si>
    <t xml:space="preserve"> "Об исполнении бюджета сельского поселения Старорузское за 2016 год"</t>
  </si>
  <si>
    <t>к Решению Совета депутатов Рузского городского округа Московской области от  " 26" июля 2017 года №75/7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</si>
</sst>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.5"/>
      <name val="Times New Roman Cyr"/>
      <family val="1"/>
    </font>
    <font>
      <sz val="14"/>
      <name val="Times New Roman Cyr"/>
      <family val="1"/>
    </font>
    <font>
      <b/>
      <sz val="12"/>
      <color indexed="18"/>
      <name val="Times New Roman Cyr"/>
      <family val="1"/>
    </font>
    <font>
      <b/>
      <sz val="10"/>
      <color indexed="18"/>
      <name val="Times New Roman CYR"/>
      <family val="1"/>
    </font>
    <font>
      <i/>
      <sz val="10"/>
      <color indexed="12"/>
      <name val="Times New Roman Cyr"/>
      <family val="1"/>
    </font>
    <font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1"/>
      <name val="Arial Cyr"/>
      <family val="0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21" fillId="24" borderId="0" xfId="0" applyNumberFormat="1" applyFont="1" applyFill="1" applyAlignment="1">
      <alignment horizontal="left" vertical="top"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 vertical="top"/>
    </xf>
    <xf numFmtId="49" fontId="21" fillId="24" borderId="0" xfId="0" applyNumberFormat="1" applyFont="1" applyFill="1" applyAlignment="1">
      <alignment vertical="top"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5" fillId="0" borderId="0" xfId="0" applyNumberFormat="1" applyFont="1" applyBorder="1" applyAlignment="1">
      <alignment wrapText="1"/>
    </xf>
    <xf numFmtId="49" fontId="35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Border="1" applyAlignment="1">
      <alignment horizontal="left" vertical="top" wrapText="1"/>
    </xf>
    <xf numFmtId="187" fontId="34" fillId="0" borderId="0" xfId="0" applyNumberFormat="1" applyFont="1" applyBorder="1" applyAlignment="1">
      <alignment vertical="top" wrapText="1"/>
    </xf>
    <xf numFmtId="3" fontId="34" fillId="0" borderId="0" xfId="0" applyNumberFormat="1" applyFont="1" applyBorder="1" applyAlignment="1">
      <alignment horizontal="right" vertical="top" wrapText="1"/>
    </xf>
    <xf numFmtId="187" fontId="28" fillId="0" borderId="0" xfId="0" applyNumberFormat="1" applyFont="1" applyBorder="1" applyAlignment="1">
      <alignment horizontal="left" vertical="top" wrapText="1"/>
    </xf>
    <xf numFmtId="187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horizontal="right" vertical="top" wrapText="1"/>
    </xf>
    <xf numFmtId="49" fontId="36" fillId="0" borderId="0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 vertical="top" wrapText="1"/>
    </xf>
    <xf numFmtId="49" fontId="35" fillId="0" borderId="0" xfId="0" applyNumberFormat="1" applyFont="1" applyBorder="1" applyAlignment="1">
      <alignment horizontal="center" vertical="top" wrapText="1"/>
    </xf>
    <xf numFmtId="3" fontId="35" fillId="0" borderId="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center" vertical="top" wrapText="1"/>
    </xf>
    <xf numFmtId="187" fontId="32" fillId="0" borderId="0" xfId="0" applyNumberFormat="1" applyFont="1" applyBorder="1" applyAlignment="1">
      <alignment vertical="top" wrapText="1"/>
    </xf>
    <xf numFmtId="187" fontId="32" fillId="0" borderId="0" xfId="0" applyNumberFormat="1" applyFont="1" applyBorder="1" applyAlignment="1">
      <alignment/>
    </xf>
    <xf numFmtId="187" fontId="32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49" fontId="26" fillId="24" borderId="10" xfId="0" applyNumberFormat="1" applyFont="1" applyFill="1" applyBorder="1" applyAlignment="1">
      <alignment horizontal="left" vertical="top" wrapText="1"/>
    </xf>
    <xf numFmtId="187" fontId="21" fillId="0" borderId="0" xfId="0" applyNumberFormat="1" applyFont="1" applyBorder="1" applyAlignment="1">
      <alignment wrapText="1"/>
    </xf>
    <xf numFmtId="187" fontId="40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187" fontId="21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2" fillId="0" borderId="10" xfId="0" applyNumberFormat="1" applyFont="1" applyBorder="1" applyAlignment="1">
      <alignment horizontal="center" vertical="top" wrapText="1"/>
    </xf>
    <xf numFmtId="187" fontId="22" fillId="0" borderId="10" xfId="0" applyNumberFormat="1" applyFont="1" applyBorder="1" applyAlignment="1">
      <alignment vertical="top" wrapText="1"/>
    </xf>
    <xf numFmtId="49" fontId="22" fillId="0" borderId="10" xfId="0" applyNumberFormat="1" applyFont="1" applyBorder="1" applyAlignment="1">
      <alignment horizontal="center" vertical="top" wrapText="1"/>
    </xf>
    <xf numFmtId="187" fontId="22" fillId="0" borderId="10" xfId="0" applyNumberFormat="1" applyFont="1" applyBorder="1" applyAlignment="1">
      <alignment horizontal="left" vertical="top" wrapText="1" indent="2"/>
    </xf>
    <xf numFmtId="187" fontId="22" fillId="24" borderId="10" xfId="0" applyNumberFormat="1" applyFont="1" applyFill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187" fontId="21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right" vertical="top" wrapText="1"/>
    </xf>
    <xf numFmtId="187" fontId="31" fillId="0" borderId="10" xfId="0" applyNumberFormat="1" applyFont="1" applyBorder="1" applyAlignment="1">
      <alignment wrapText="1"/>
    </xf>
    <xf numFmtId="187" fontId="31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187" fontId="31" fillId="0" borderId="10" xfId="0" applyNumberFormat="1" applyFont="1" applyBorder="1" applyAlignment="1">
      <alignment vertical="top" wrapText="1"/>
    </xf>
    <xf numFmtId="187" fontId="31" fillId="24" borderId="10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left" wrapText="1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46" fillId="0" borderId="0" xfId="0" applyFont="1" applyAlignment="1">
      <alignment horizontal="center" wrapText="1"/>
    </xf>
    <xf numFmtId="0" fontId="33" fillId="0" borderId="0" xfId="0" applyFont="1" applyBorder="1" applyAlignment="1">
      <alignment/>
    </xf>
    <xf numFmtId="192" fontId="33" fillId="0" borderId="0" xfId="0" applyNumberFormat="1" applyFont="1" applyAlignment="1">
      <alignment/>
    </xf>
    <xf numFmtId="0" fontId="47" fillId="0" borderId="0" xfId="0" applyFont="1" applyBorder="1" applyAlignment="1">
      <alignment horizontal="center" vertical="top" wrapText="1"/>
    </xf>
    <xf numFmtId="3" fontId="48" fillId="0" borderId="0" xfId="0" applyNumberFormat="1" applyFont="1" applyAlignment="1">
      <alignment horizontal="center" vertical="top"/>
    </xf>
    <xf numFmtId="19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28" fillId="0" borderId="0" xfId="0" applyFont="1" applyBorder="1" applyAlignment="1">
      <alignment horizontal="center" wrapText="1"/>
    </xf>
    <xf numFmtId="0" fontId="52" fillId="0" borderId="0" xfId="0" applyFont="1" applyAlignment="1">
      <alignment horizontal="justify" wrapText="1"/>
    </xf>
    <xf numFmtId="19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192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92" fontId="28" fillId="0" borderId="0" xfId="0" applyNumberFormat="1" applyFont="1" applyAlignment="1">
      <alignment/>
    </xf>
    <xf numFmtId="0" fontId="27" fillId="24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187" fontId="2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77" fontId="25" fillId="0" borderId="10" xfId="0" applyNumberFormat="1" applyFont="1" applyBorder="1" applyAlignment="1">
      <alignment horizontal="center"/>
    </xf>
    <xf numFmtId="0" fontId="53" fillId="0" borderId="0" xfId="0" applyFont="1" applyBorder="1" applyAlignment="1">
      <alignment horizontal="justify"/>
    </xf>
    <xf numFmtId="49" fontId="53" fillId="0" borderId="0" xfId="0" applyNumberFormat="1" applyFont="1" applyBorder="1" applyAlignment="1">
      <alignment horizontal="justify"/>
    </xf>
    <xf numFmtId="0" fontId="22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vertical="top" wrapText="1"/>
    </xf>
    <xf numFmtId="0" fontId="31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49" fontId="54" fillId="24" borderId="10" xfId="0" applyNumberFormat="1" applyFont="1" applyFill="1" applyBorder="1" applyAlignment="1">
      <alignment horizontal="left" vertical="top" wrapText="1"/>
    </xf>
    <xf numFmtId="49" fontId="22" fillId="24" borderId="10" xfId="0" applyNumberFormat="1" applyFont="1" applyFill="1" applyBorder="1" applyAlignment="1">
      <alignment vertical="top"/>
    </xf>
    <xf numFmtId="49" fontId="31" fillId="24" borderId="10" xfId="0" applyNumberFormat="1" applyFont="1" applyFill="1" applyBorder="1" applyAlignment="1">
      <alignment vertical="top" wrapText="1"/>
    </xf>
    <xf numFmtId="0" fontId="54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justify" vertical="top" wrapText="1"/>
    </xf>
    <xf numFmtId="0" fontId="54" fillId="0" borderId="10" xfId="0" applyFont="1" applyBorder="1" applyAlignment="1">
      <alignment horizontal="left" wrapText="1"/>
    </xf>
    <xf numFmtId="49" fontId="39" fillId="24" borderId="10" xfId="0" applyNumberFormat="1" applyFont="1" applyFill="1" applyBorder="1" applyAlignment="1">
      <alignment vertical="top" wrapText="1"/>
    </xf>
    <xf numFmtId="49" fontId="22" fillId="24" borderId="10" xfId="0" applyNumberFormat="1" applyFont="1" applyFill="1" applyBorder="1" applyAlignment="1">
      <alignment vertical="top" wrapText="1"/>
    </xf>
    <xf numFmtId="49" fontId="40" fillId="24" borderId="10" xfId="0" applyNumberFormat="1" applyFont="1" applyFill="1" applyBorder="1" applyAlignment="1">
      <alignment horizontal="left" vertical="top" wrapText="1"/>
    </xf>
    <xf numFmtId="49" fontId="26" fillId="25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 vertical="top" wrapText="1"/>
    </xf>
    <xf numFmtId="49" fontId="55" fillId="24" borderId="10" xfId="0" applyNumberFormat="1" applyFont="1" applyFill="1" applyBorder="1" applyAlignment="1">
      <alignment horizontal="left" vertical="top" wrapText="1"/>
    </xf>
    <xf numFmtId="0" fontId="26" fillId="0" borderId="0" xfId="53" applyFont="1">
      <alignment/>
      <protection/>
    </xf>
    <xf numFmtId="187" fontId="26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49" fontId="26" fillId="0" borderId="0" xfId="53" applyNumberFormat="1" applyFont="1" applyAlignment="1">
      <alignment horizontal="center"/>
      <protection/>
    </xf>
    <xf numFmtId="3" fontId="26" fillId="0" borderId="0" xfId="53" applyNumberFormat="1" applyFont="1" applyAlignment="1">
      <alignment horizontal="center"/>
      <protection/>
    </xf>
    <xf numFmtId="49" fontId="26" fillId="0" borderId="10" xfId="53" applyNumberFormat="1" applyFont="1" applyBorder="1" applyAlignment="1" applyProtection="1">
      <alignment horizontal="center" vertical="center"/>
      <protection/>
    </xf>
    <xf numFmtId="3" fontId="26" fillId="0" borderId="10" xfId="53" applyNumberFormat="1" applyFont="1" applyBorder="1" applyAlignment="1" applyProtection="1">
      <alignment horizontal="center" vertical="center"/>
      <protection/>
    </xf>
    <xf numFmtId="0" fontId="26" fillId="0" borderId="10" xfId="53" applyFont="1" applyBorder="1" applyAlignment="1" applyProtection="1">
      <alignment horizontal="left" vertical="top" wrapText="1"/>
      <protection/>
    </xf>
    <xf numFmtId="49" fontId="26" fillId="0" borderId="10" xfId="53" applyNumberFormat="1" applyFont="1" applyBorder="1" applyAlignment="1">
      <alignment horizontal="center" vertical="center"/>
      <protection/>
    </xf>
    <xf numFmtId="3" fontId="26" fillId="0" borderId="10" xfId="53" applyNumberFormat="1" applyFont="1" applyBorder="1" applyAlignment="1">
      <alignment horizontal="center" vertical="center"/>
      <protection/>
    </xf>
    <xf numFmtId="49" fontId="26" fillId="21" borderId="10" xfId="53" applyNumberFormat="1" applyFont="1" applyFill="1" applyBorder="1" applyAlignment="1">
      <alignment horizontal="center" vertical="center"/>
      <protection/>
    </xf>
    <xf numFmtId="3" fontId="26" fillId="21" borderId="10" xfId="53" applyNumberFormat="1" applyFont="1" applyFill="1" applyBorder="1" applyAlignment="1">
      <alignment horizontal="center" vertical="center"/>
      <protection/>
    </xf>
    <xf numFmtId="0" fontId="26" fillId="21" borderId="10" xfId="53" applyFont="1" applyFill="1" applyBorder="1" applyAlignment="1">
      <alignment horizontal="left" wrapText="1"/>
      <protection/>
    </xf>
    <xf numFmtId="49" fontId="26" fillId="10" borderId="10" xfId="53" applyNumberFormat="1" applyFont="1" applyFill="1" applyBorder="1" applyAlignment="1">
      <alignment horizontal="center" vertical="center"/>
      <protection/>
    </xf>
    <xf numFmtId="3" fontId="26" fillId="10" borderId="10" xfId="53" applyNumberFormat="1" applyFont="1" applyFill="1" applyBorder="1" applyAlignment="1">
      <alignment horizontal="center" vertical="center"/>
      <protection/>
    </xf>
    <xf numFmtId="0" fontId="26" fillId="10" borderId="10" xfId="53" applyFont="1" applyFill="1" applyBorder="1" applyAlignment="1">
      <alignment horizontal="left" wrapText="1"/>
      <protection/>
    </xf>
    <xf numFmtId="49" fontId="26" fillId="24" borderId="10" xfId="53" applyNumberFormat="1" applyFont="1" applyFill="1" applyBorder="1" applyAlignment="1" applyProtection="1">
      <alignment horizontal="center" vertical="center"/>
      <protection/>
    </xf>
    <xf numFmtId="0" fontId="26" fillId="24" borderId="10" xfId="53" applyFont="1" applyFill="1" applyBorder="1" applyAlignment="1" applyProtection="1">
      <alignment horizontal="left" vertical="top" wrapText="1"/>
      <protection/>
    </xf>
    <xf numFmtId="49" fontId="26" fillId="0" borderId="10" xfId="53" applyNumberFormat="1" applyFont="1" applyBorder="1" applyAlignment="1" applyProtection="1">
      <alignment horizontal="center" vertical="center"/>
      <protection locked="0"/>
    </xf>
    <xf numFmtId="0" fontId="26" fillId="0" borderId="10" xfId="53" applyFont="1" applyBorder="1" applyAlignment="1">
      <alignment wrapText="1"/>
      <protection/>
    </xf>
    <xf numFmtId="49" fontId="26" fillId="0" borderId="10" xfId="53" applyNumberFormat="1" applyFont="1" applyBorder="1" applyAlignment="1">
      <alignment horizontal="left" vertical="center" wrapText="1"/>
      <protection/>
    </xf>
    <xf numFmtId="0" fontId="26" fillId="0" borderId="10" xfId="53" applyFont="1" applyBorder="1">
      <alignment/>
      <protection/>
    </xf>
    <xf numFmtId="3" fontId="26" fillId="24" borderId="10" xfId="53" applyNumberFormat="1" applyFont="1" applyFill="1" applyBorder="1" applyAlignment="1" applyProtection="1">
      <alignment horizontal="center" vertical="center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 applyProtection="1">
      <alignment horizontal="left" vertical="top" wrapText="1"/>
      <protection/>
    </xf>
    <xf numFmtId="0" fontId="26" fillId="0" borderId="0" xfId="53" applyFont="1" applyFill="1">
      <alignment/>
      <protection/>
    </xf>
    <xf numFmtId="49" fontId="26" fillId="0" borderId="10" xfId="53" applyNumberFormat="1" applyFont="1" applyFill="1" applyBorder="1" applyAlignment="1" applyProtection="1">
      <alignment horizontal="center" vertical="center"/>
      <protection/>
    </xf>
    <xf numFmtId="3" fontId="26" fillId="0" borderId="10" xfId="53" applyNumberFormat="1" applyFont="1" applyFill="1" applyBorder="1" applyAlignment="1" applyProtection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wrapText="1"/>
      <protection/>
    </xf>
    <xf numFmtId="49" fontId="26" fillId="0" borderId="10" xfId="53" applyNumberFormat="1" applyFont="1" applyFill="1" applyBorder="1" applyAlignment="1">
      <alignment horizontal="left" vertical="center" wrapText="1"/>
      <protection/>
    </xf>
    <xf numFmtId="0" fontId="29" fillId="0" borderId="0" xfId="53" applyFont="1">
      <alignment/>
      <protection/>
    </xf>
    <xf numFmtId="0" fontId="30" fillId="0" borderId="0" xfId="53" applyFont="1" applyAlignment="1">
      <alignment wrapText="1"/>
      <protection/>
    </xf>
    <xf numFmtId="3" fontId="30" fillId="0" borderId="0" xfId="53" applyNumberFormat="1" applyFont="1" applyAlignment="1">
      <alignment wrapText="1"/>
      <protection/>
    </xf>
    <xf numFmtId="0" fontId="54" fillId="24" borderId="10" xfId="0" applyFont="1" applyFill="1" applyBorder="1" applyAlignment="1">
      <alignment horizontal="left" vertical="top" wrapText="1"/>
    </xf>
    <xf numFmtId="0" fontId="26" fillId="0" borderId="10" xfId="53" applyFont="1" applyBorder="1" applyAlignment="1">
      <alignment horizontal="left" wrapText="1"/>
      <protection/>
    </xf>
    <xf numFmtId="0" fontId="26" fillId="0" borderId="10" xfId="53" applyNumberFormat="1" applyFont="1" applyBorder="1" applyAlignment="1">
      <alignment horizontal="left" vertical="center" wrapText="1"/>
      <protection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77" fontId="31" fillId="24" borderId="10" xfId="0" applyNumberFormat="1" applyFont="1" applyFill="1" applyBorder="1" applyAlignment="1">
      <alignment horizontal="right" wrapText="1"/>
    </xf>
    <xf numFmtId="177" fontId="54" fillId="0" borderId="10" xfId="0" applyNumberFormat="1" applyFont="1" applyBorder="1" applyAlignment="1">
      <alignment horizontal="right" wrapText="1"/>
    </xf>
    <xf numFmtId="177" fontId="21" fillId="24" borderId="0" xfId="0" applyNumberFormat="1" applyFont="1" applyFill="1" applyAlignment="1">
      <alignment horizontal="right"/>
    </xf>
    <xf numFmtId="177" fontId="23" fillId="24" borderId="0" xfId="0" applyNumberFormat="1" applyFont="1" applyFill="1" applyAlignment="1">
      <alignment horizontal="right"/>
    </xf>
    <xf numFmtId="177" fontId="21" fillId="24" borderId="10" xfId="0" applyNumberFormat="1" applyFont="1" applyFill="1" applyBorder="1" applyAlignment="1">
      <alignment horizontal="right" wrapText="1"/>
    </xf>
    <xf numFmtId="177" fontId="22" fillId="24" borderId="10" xfId="0" applyNumberFormat="1" applyFont="1" applyFill="1" applyBorder="1" applyAlignment="1">
      <alignment horizontal="right" wrapText="1"/>
    </xf>
    <xf numFmtId="177" fontId="31" fillId="0" borderId="10" xfId="0" applyNumberFormat="1" applyFont="1" applyBorder="1" applyAlignment="1">
      <alignment horizontal="right" wrapText="1"/>
    </xf>
    <xf numFmtId="177" fontId="54" fillId="24" borderId="10" xfId="0" applyNumberFormat="1" applyFont="1" applyFill="1" applyBorder="1" applyAlignment="1">
      <alignment horizontal="right" wrapText="1"/>
    </xf>
    <xf numFmtId="177" fontId="22" fillId="24" borderId="10" xfId="0" applyNumberFormat="1" applyFont="1" applyFill="1" applyBorder="1" applyAlignment="1">
      <alignment horizontal="right"/>
    </xf>
    <xf numFmtId="177" fontId="54" fillId="24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left" wrapText="1"/>
    </xf>
    <xf numFmtId="187" fontId="22" fillId="24" borderId="10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177" fontId="26" fillId="0" borderId="0" xfId="53" applyNumberFormat="1" applyFont="1" applyAlignment="1">
      <alignment horizontal="right"/>
      <protection/>
    </xf>
    <xf numFmtId="177" fontId="26" fillId="0" borderId="10" xfId="53" applyNumberFormat="1" applyFont="1" applyBorder="1" applyAlignment="1" applyProtection="1">
      <alignment horizontal="right"/>
      <protection/>
    </xf>
    <xf numFmtId="177" fontId="26" fillId="0" borderId="10" xfId="53" applyNumberFormat="1" applyFont="1" applyBorder="1" applyAlignment="1">
      <alignment horizontal="right"/>
      <protection/>
    </xf>
    <xf numFmtId="177" fontId="26" fillId="24" borderId="10" xfId="53" applyNumberFormat="1" applyFont="1" applyFill="1" applyBorder="1" applyAlignment="1" applyProtection="1">
      <alignment horizontal="right"/>
      <protection/>
    </xf>
    <xf numFmtId="177" fontId="26" fillId="0" borderId="10" xfId="53" applyNumberFormat="1" applyFont="1" applyFill="1" applyBorder="1" applyAlignment="1" applyProtection="1">
      <alignment horizontal="right"/>
      <protection/>
    </xf>
    <xf numFmtId="177" fontId="26" fillId="0" borderId="10" xfId="53" applyNumberFormat="1" applyFont="1" applyFill="1" applyBorder="1" applyAlignment="1">
      <alignment horizontal="right"/>
      <protection/>
    </xf>
    <xf numFmtId="177" fontId="26" fillId="0" borderId="10" xfId="53" applyNumberFormat="1" applyFont="1" applyBorder="1" applyAlignment="1" applyProtection="1">
      <alignment horizontal="right"/>
      <protection locked="0"/>
    </xf>
    <xf numFmtId="177" fontId="26" fillId="21" borderId="10" xfId="53" applyNumberFormat="1" applyFont="1" applyFill="1" applyBorder="1" applyAlignment="1">
      <alignment horizontal="right"/>
      <protection/>
    </xf>
    <xf numFmtId="177" fontId="26" fillId="10" borderId="10" xfId="53" applyNumberFormat="1" applyFont="1" applyFill="1" applyBorder="1" applyAlignment="1">
      <alignment horizontal="right"/>
      <protection/>
    </xf>
    <xf numFmtId="187" fontId="26" fillId="0" borderId="0" xfId="53" applyNumberFormat="1" applyFont="1" applyFill="1">
      <alignment/>
      <protection/>
    </xf>
    <xf numFmtId="187" fontId="26" fillId="0" borderId="0" xfId="53" applyNumberFormat="1" applyFont="1" applyFill="1" applyAlignment="1">
      <alignment horizontal="right"/>
      <protection/>
    </xf>
    <xf numFmtId="187" fontId="24" fillId="0" borderId="10" xfId="53" applyNumberFormat="1" applyFont="1" applyFill="1" applyBorder="1" applyAlignment="1">
      <alignment horizontal="center" vertical="center" wrapText="1"/>
      <protection/>
    </xf>
    <xf numFmtId="187" fontId="40" fillId="0" borderId="10" xfId="53" applyNumberFormat="1" applyFont="1" applyFill="1" applyBorder="1" applyProtection="1">
      <alignment/>
      <protection/>
    </xf>
    <xf numFmtId="0" fontId="40" fillId="0" borderId="10" xfId="53" applyFont="1" applyFill="1" applyBorder="1" applyAlignment="1" applyProtection="1">
      <alignment horizontal="left" vertical="top" wrapText="1"/>
      <protection/>
    </xf>
    <xf numFmtId="3" fontId="40" fillId="0" borderId="10" xfId="53" applyNumberFormat="1" applyFont="1" applyFill="1" applyBorder="1" applyAlignment="1" applyProtection="1">
      <alignment horizontal="center" vertical="center"/>
      <protection/>
    </xf>
    <xf numFmtId="49" fontId="26" fillId="0" borderId="10" xfId="53" applyNumberFormat="1" applyFont="1" applyFill="1" applyBorder="1" applyAlignment="1" applyProtection="1">
      <alignment horizontal="center" vertical="center"/>
      <protection locked="0"/>
    </xf>
    <xf numFmtId="177" fontId="26" fillId="0" borderId="10" xfId="53" applyNumberFormat="1" applyFont="1" applyFill="1" applyBorder="1" applyAlignment="1" applyProtection="1">
      <alignment horizontal="right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3" applyNumberFormat="1" applyFont="1" applyBorder="1" applyAlignment="1">
      <alignment horizontal="center" vertical="center" wrapText="1"/>
      <protection/>
    </xf>
    <xf numFmtId="177" fontId="24" fillId="0" borderId="10" xfId="53" applyNumberFormat="1" applyFont="1" applyBorder="1" applyAlignment="1">
      <alignment horizontal="center" wrapText="1"/>
      <protection/>
    </xf>
    <xf numFmtId="49" fontId="26" fillId="0" borderId="10" xfId="0" applyNumberFormat="1" applyFont="1" applyFill="1" applyBorder="1" applyAlignment="1">
      <alignment horizontal="left" vertical="top" wrapText="1"/>
    </xf>
    <xf numFmtId="177" fontId="33" fillId="0" borderId="0" xfId="0" applyNumberFormat="1" applyFont="1" applyAlignment="1">
      <alignment horizontal="center" vertical="top"/>
    </xf>
    <xf numFmtId="177" fontId="53" fillId="0" borderId="0" xfId="0" applyNumberFormat="1" applyFont="1" applyBorder="1" applyAlignment="1">
      <alignment horizontal="center" vertical="top"/>
    </xf>
    <xf numFmtId="177" fontId="28" fillId="0" borderId="0" xfId="0" applyNumberFormat="1" applyFont="1" applyFill="1" applyAlignment="1">
      <alignment horizontal="center" vertical="top"/>
    </xf>
    <xf numFmtId="177" fontId="28" fillId="0" borderId="0" xfId="0" applyNumberFormat="1" applyFont="1" applyAlignment="1">
      <alignment horizontal="center" vertical="top"/>
    </xf>
    <xf numFmtId="177" fontId="0" fillId="0" borderId="0" xfId="0" applyNumberFormat="1" applyFont="1" applyAlignment="1">
      <alignment horizontal="center"/>
    </xf>
    <xf numFmtId="177" fontId="52" fillId="0" borderId="0" xfId="0" applyNumberFormat="1" applyFont="1" applyAlignment="1">
      <alignment horizontal="center"/>
    </xf>
    <xf numFmtId="177" fontId="25" fillId="0" borderId="10" xfId="0" applyNumberFormat="1" applyFont="1" applyBorder="1" applyAlignment="1">
      <alignment horizontal="center" wrapText="1"/>
    </xf>
    <xf numFmtId="177" fontId="21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26" fillId="24" borderId="10" xfId="53" applyNumberFormat="1" applyFont="1" applyFill="1" applyBorder="1" applyAlignment="1">
      <alignment horizontal="left" vertical="center" wrapText="1" readingOrder="1"/>
      <protection/>
    </xf>
    <xf numFmtId="1" fontId="21" fillId="0" borderId="10" xfId="0" applyNumberFormat="1" applyFont="1" applyBorder="1" applyAlignment="1">
      <alignment horizontal="center" wrapText="1"/>
    </xf>
    <xf numFmtId="177" fontId="22" fillId="24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wrapText="1"/>
    </xf>
    <xf numFmtId="3" fontId="26" fillId="0" borderId="10" xfId="53" applyNumberFormat="1" applyFont="1" applyBorder="1" applyAlignment="1">
      <alignment horizontal="center"/>
      <protection/>
    </xf>
    <xf numFmtId="49" fontId="26" fillId="0" borderId="10" xfId="53" applyNumberFormat="1" applyFont="1" applyBorder="1" applyAlignment="1">
      <alignment horizontal="center"/>
      <protection/>
    </xf>
    <xf numFmtId="0" fontId="26" fillId="0" borderId="10" xfId="53" applyFont="1" applyFill="1" applyBorder="1">
      <alignment/>
      <protection/>
    </xf>
    <xf numFmtId="49" fontId="40" fillId="0" borderId="10" xfId="53" applyNumberFormat="1" applyFont="1" applyFill="1" applyBorder="1" applyAlignment="1" applyProtection="1">
      <alignment horizontal="center" vertical="center"/>
      <protection/>
    </xf>
    <xf numFmtId="177" fontId="40" fillId="0" borderId="10" xfId="53" applyNumberFormat="1" applyFont="1" applyFill="1" applyBorder="1" applyAlignment="1" applyProtection="1">
      <alignment horizontal="right"/>
      <protection/>
    </xf>
    <xf numFmtId="0" fontId="58" fillId="0" borderId="10" xfId="53" applyFont="1" applyFill="1" applyBorder="1" applyAlignment="1" applyProtection="1">
      <alignment horizontal="left" vertical="top" wrapText="1"/>
      <protection/>
    </xf>
    <xf numFmtId="3" fontId="58" fillId="0" borderId="10" xfId="53" applyNumberFormat="1" applyFont="1" applyFill="1" applyBorder="1" applyAlignment="1" applyProtection="1">
      <alignment horizontal="center" vertical="center"/>
      <protection/>
    </xf>
    <xf numFmtId="49" fontId="58" fillId="0" borderId="10" xfId="53" applyNumberFormat="1" applyFont="1" applyFill="1" applyBorder="1" applyAlignment="1" applyProtection="1">
      <alignment horizontal="center" vertical="center"/>
      <protection/>
    </xf>
    <xf numFmtId="177" fontId="58" fillId="0" borderId="10" xfId="53" applyNumberFormat="1" applyFont="1" applyFill="1" applyBorder="1" applyAlignment="1" applyProtection="1">
      <alignment horizontal="right"/>
      <protection/>
    </xf>
    <xf numFmtId="187" fontId="58" fillId="0" borderId="10" xfId="53" applyNumberFormat="1" applyFont="1" applyFill="1" applyBorder="1" applyProtection="1">
      <alignment/>
      <protection/>
    </xf>
    <xf numFmtId="0" fontId="40" fillId="0" borderId="10" xfId="53" applyFont="1" applyBorder="1" applyAlignment="1" applyProtection="1">
      <alignment horizontal="left" vertical="top" wrapText="1"/>
      <protection/>
    </xf>
    <xf numFmtId="3" fontId="40" fillId="0" borderId="10" xfId="53" applyNumberFormat="1" applyFont="1" applyBorder="1" applyAlignment="1" applyProtection="1">
      <alignment horizontal="center" vertical="center"/>
      <protection/>
    </xf>
    <xf numFmtId="49" fontId="40" fillId="0" borderId="10" xfId="53" applyNumberFormat="1" applyFont="1" applyBorder="1" applyAlignment="1" applyProtection="1">
      <alignment horizontal="center" vertical="center"/>
      <protection/>
    </xf>
    <xf numFmtId="177" fontId="40" fillId="0" borderId="10" xfId="53" applyNumberFormat="1" applyFont="1" applyBorder="1" applyAlignment="1" applyProtection="1">
      <alignment horizontal="right"/>
      <protection/>
    </xf>
    <xf numFmtId="49" fontId="40" fillId="0" borderId="10" xfId="53" applyNumberFormat="1" applyFont="1" applyFill="1" applyBorder="1" applyAlignment="1">
      <alignment horizontal="left" vertical="center" wrapText="1"/>
      <protection/>
    </xf>
    <xf numFmtId="49" fontId="58" fillId="0" borderId="10" xfId="53" applyNumberFormat="1" applyFont="1" applyFill="1" applyBorder="1" applyAlignment="1">
      <alignment horizontal="left" vertical="center" wrapText="1"/>
      <protection/>
    </xf>
    <xf numFmtId="0" fontId="40" fillId="24" borderId="10" xfId="53" applyFont="1" applyFill="1" applyBorder="1" applyAlignment="1" applyProtection="1">
      <alignment horizontal="left" vertical="top" wrapText="1"/>
      <protection/>
    </xf>
    <xf numFmtId="3" fontId="40" fillId="24" borderId="10" xfId="53" applyNumberFormat="1" applyFont="1" applyFill="1" applyBorder="1" applyAlignment="1" applyProtection="1">
      <alignment horizontal="center" vertical="center"/>
      <protection/>
    </xf>
    <xf numFmtId="49" fontId="40" fillId="24" borderId="10" xfId="53" applyNumberFormat="1" applyFont="1" applyFill="1" applyBorder="1" applyAlignment="1" applyProtection="1">
      <alignment horizontal="center" vertical="center"/>
      <protection/>
    </xf>
    <xf numFmtId="177" fontId="40" fillId="24" borderId="10" xfId="53" applyNumberFormat="1" applyFont="1" applyFill="1" applyBorder="1" applyAlignment="1" applyProtection="1">
      <alignment horizontal="right"/>
      <protection/>
    </xf>
    <xf numFmtId="49" fontId="40" fillId="0" borderId="10" xfId="53" applyNumberFormat="1" applyFont="1" applyFill="1" applyBorder="1" applyAlignment="1" applyProtection="1">
      <alignment horizontal="center" vertical="center"/>
      <protection locked="0"/>
    </xf>
    <xf numFmtId="177" fontId="40" fillId="0" borderId="10" xfId="53" applyNumberFormat="1" applyFont="1" applyFill="1" applyBorder="1" applyAlignment="1" applyProtection="1">
      <alignment horizontal="right"/>
      <protection locked="0"/>
    </xf>
    <xf numFmtId="49" fontId="58" fillId="0" borderId="10" xfId="53" applyNumberFormat="1" applyFont="1" applyFill="1" applyBorder="1" applyAlignment="1" applyProtection="1">
      <alignment horizontal="center" vertical="center"/>
      <protection locked="0"/>
    </xf>
    <xf numFmtId="177" fontId="58" fillId="0" borderId="10" xfId="53" applyNumberFormat="1" applyFont="1" applyFill="1" applyBorder="1" applyAlignment="1" applyProtection="1">
      <alignment horizontal="right"/>
      <protection locked="0"/>
    </xf>
    <xf numFmtId="0" fontId="40" fillId="0" borderId="10" xfId="53" applyFont="1" applyFill="1" applyBorder="1" applyAlignment="1">
      <alignment wrapText="1"/>
      <protection/>
    </xf>
    <xf numFmtId="3" fontId="40" fillId="0" borderId="10" xfId="53" applyNumberFormat="1" applyFont="1" applyFill="1" applyBorder="1" applyAlignment="1">
      <alignment horizontal="center" vertical="center"/>
      <protection/>
    </xf>
    <xf numFmtId="49" fontId="40" fillId="0" borderId="10" xfId="53" applyNumberFormat="1" applyFont="1" applyFill="1" applyBorder="1" applyAlignment="1">
      <alignment horizontal="center" vertical="center"/>
      <protection/>
    </xf>
    <xf numFmtId="177" fontId="40" fillId="0" borderId="10" xfId="53" applyNumberFormat="1" applyFont="1" applyFill="1" applyBorder="1" applyAlignment="1">
      <alignment horizontal="right"/>
      <protection/>
    </xf>
    <xf numFmtId="0" fontId="58" fillId="0" borderId="10" xfId="53" applyFont="1" applyFill="1" applyBorder="1" applyAlignment="1">
      <alignment wrapText="1"/>
      <protection/>
    </xf>
    <xf numFmtId="3" fontId="58" fillId="0" borderId="10" xfId="53" applyNumberFormat="1" applyFont="1" applyFill="1" applyBorder="1" applyAlignment="1">
      <alignment horizontal="center" vertical="center"/>
      <protection/>
    </xf>
    <xf numFmtId="49" fontId="58" fillId="0" borderId="10" xfId="53" applyNumberFormat="1" applyFont="1" applyFill="1" applyBorder="1" applyAlignment="1">
      <alignment horizontal="center" vertical="center"/>
      <protection/>
    </xf>
    <xf numFmtId="177" fontId="58" fillId="0" borderId="10" xfId="53" applyNumberFormat="1" applyFont="1" applyFill="1" applyBorder="1" applyAlignment="1">
      <alignment horizontal="right"/>
      <protection/>
    </xf>
    <xf numFmtId="0" fontId="40" fillId="0" borderId="0" xfId="53" applyFont="1">
      <alignment/>
      <protection/>
    </xf>
    <xf numFmtId="0" fontId="59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177" fontId="59" fillId="0" borderId="0" xfId="0" applyNumberFormat="1" applyFont="1" applyFill="1" applyAlignment="1">
      <alignment horizontal="center" vertical="top"/>
    </xf>
    <xf numFmtId="192" fontId="59" fillId="0" borderId="0" xfId="0" applyNumberFormat="1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187" fontId="40" fillId="0" borderId="1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187" fontId="40" fillId="0" borderId="1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187" fontId="26" fillId="0" borderId="10" xfId="0" applyNumberFormat="1" applyFont="1" applyBorder="1" applyAlignment="1">
      <alignment horizontal="center" vertical="top" wrapText="1"/>
    </xf>
    <xf numFmtId="177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177" fontId="26" fillId="24" borderId="10" xfId="53" applyNumberFormat="1" applyFont="1" applyFill="1" applyBorder="1" applyAlignment="1" applyProtection="1">
      <alignment horizontal="center" vertical="center"/>
      <protection/>
    </xf>
    <xf numFmtId="177" fontId="26" fillId="0" borderId="10" xfId="53" applyNumberFormat="1" applyFont="1" applyFill="1" applyBorder="1" applyAlignment="1" applyProtection="1">
      <alignment horizontal="center" vertical="center"/>
      <protection/>
    </xf>
    <xf numFmtId="177" fontId="40" fillId="0" borderId="10" xfId="53" applyNumberFormat="1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61" fillId="0" borderId="0" xfId="0" applyFont="1" applyAlignment="1">
      <alignment wrapText="1"/>
    </xf>
    <xf numFmtId="49" fontId="45" fillId="0" borderId="0" xfId="0" applyNumberFormat="1" applyFont="1" applyAlignment="1">
      <alignment vertical="top" wrapText="1"/>
    </xf>
    <xf numFmtId="49" fontId="53" fillId="0" borderId="0" xfId="0" applyNumberFormat="1" applyFont="1" applyAlignment="1">
      <alignment horizontal="right" vertical="top" wrapText="1"/>
    </xf>
    <xf numFmtId="49" fontId="31" fillId="0" borderId="0" xfId="0" applyNumberFormat="1" applyFont="1" applyAlignment="1">
      <alignment horizontal="right" vertical="top" wrapText="1"/>
    </xf>
    <xf numFmtId="49" fontId="53" fillId="0" borderId="0" xfId="0" applyNumberFormat="1" applyFont="1" applyBorder="1" applyAlignment="1">
      <alignment vertical="top" wrapText="1"/>
    </xf>
    <xf numFmtId="49" fontId="59" fillId="0" borderId="0" xfId="0" applyNumberFormat="1" applyFont="1" applyFill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32" fillId="0" borderId="0" xfId="0" applyNumberFormat="1" applyFont="1" applyAlignment="1">
      <alignment vertical="top" wrapText="1"/>
    </xf>
    <xf numFmtId="49" fontId="59" fillId="0" borderId="10" xfId="0" applyNumberFormat="1" applyFont="1" applyFill="1" applyBorder="1" applyAlignment="1">
      <alignment horizontal="justify" wrapText="1"/>
    </xf>
    <xf numFmtId="0" fontId="24" fillId="0" borderId="10" xfId="0" applyFont="1" applyBorder="1" applyAlignment="1">
      <alignment/>
    </xf>
    <xf numFmtId="187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40" fillId="0" borderId="0" xfId="53" applyFont="1" applyFill="1">
      <alignment/>
      <protection/>
    </xf>
    <xf numFmtId="0" fontId="0" fillId="0" borderId="0" xfId="0" applyAlignment="1">
      <alignment horizontal="left"/>
    </xf>
    <xf numFmtId="0" fontId="3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3" fillId="0" borderId="10" xfId="42" applyFont="1" applyBorder="1" applyAlignment="1" applyProtection="1">
      <alignment/>
      <protection/>
    </xf>
    <xf numFmtId="0" fontId="63" fillId="0" borderId="0" xfId="42" applyFont="1" applyAlignment="1" applyProtection="1">
      <alignment wrapText="1"/>
      <protection/>
    </xf>
    <xf numFmtId="0" fontId="26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49" fontId="21" fillId="24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49" fontId="22" fillId="24" borderId="0" xfId="0" applyNumberFormat="1" applyFont="1" applyFill="1" applyAlignment="1">
      <alignment horizontal="center" vertical="top" wrapText="1"/>
    </xf>
    <xf numFmtId="0" fontId="21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2" fillId="0" borderId="0" xfId="53" applyFont="1" applyAlignment="1">
      <alignment horizontal="center" wrapText="1"/>
      <protection/>
    </xf>
    <xf numFmtId="0" fontId="26" fillId="0" borderId="0" xfId="53" applyFont="1" applyAlignment="1">
      <alignment wrapText="1"/>
      <protection/>
    </xf>
    <xf numFmtId="49" fontId="21" fillId="24" borderId="0" xfId="53" applyNumberFormat="1" applyFont="1" applyFill="1" applyAlignment="1">
      <alignment horizontal="right" vertical="top"/>
      <protection/>
    </xf>
    <xf numFmtId="3" fontId="26" fillId="0" borderId="0" xfId="53" applyNumberFormat="1" applyFont="1" applyAlignment="1">
      <alignment horizontal="right"/>
      <protection/>
    </xf>
    <xf numFmtId="0" fontId="26" fillId="0" borderId="0" xfId="53" applyFont="1" applyAlignment="1">
      <alignment horizontal="right"/>
      <protection/>
    </xf>
    <xf numFmtId="0" fontId="42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18" xfId="0" applyNumberFormat="1" applyFont="1" applyBorder="1" applyAlignment="1">
      <alignment horizontal="center" vertical="center" wrapText="1"/>
    </xf>
    <xf numFmtId="187" fontId="25" fillId="0" borderId="19" xfId="0" applyNumberFormat="1" applyFont="1" applyBorder="1" applyAlignment="1">
      <alignment horizontal="center" vertical="center" wrapText="1"/>
    </xf>
    <xf numFmtId="187" fontId="25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56" fillId="0" borderId="0" xfId="0" applyFont="1" applyAlignment="1">
      <alignment wrapText="1"/>
    </xf>
    <xf numFmtId="49" fontId="21" fillId="24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24.25390625" style="1" customWidth="1"/>
    <col min="2" max="2" width="49.25390625" style="5" customWidth="1"/>
    <col min="3" max="3" width="11.25390625" style="159" customWidth="1"/>
    <col min="4" max="4" width="10.875" style="159" customWidth="1"/>
    <col min="5" max="5" width="10.625" style="169" customWidth="1"/>
    <col min="6" max="6" width="0.12890625" style="2" hidden="1" customWidth="1"/>
    <col min="7" max="16384" width="9.125" style="2" customWidth="1"/>
  </cols>
  <sheetData>
    <row r="1" spans="3:6" ht="15">
      <c r="C1" s="291" t="s">
        <v>195</v>
      </c>
      <c r="D1" s="292"/>
      <c r="E1" s="292"/>
      <c r="F1" s="292"/>
    </row>
    <row r="2" spans="2:5" ht="33" customHeight="1">
      <c r="B2" s="330" t="s">
        <v>606</v>
      </c>
      <c r="C2" s="330"/>
      <c r="D2" s="330"/>
      <c r="E2" s="331"/>
    </row>
    <row r="3" spans="1:5" ht="15">
      <c r="A3" s="291" t="s">
        <v>607</v>
      </c>
      <c r="B3" s="292"/>
      <c r="C3" s="292"/>
      <c r="D3" s="292"/>
      <c r="E3" s="292"/>
    </row>
    <row r="4" spans="1:5" ht="15" hidden="1">
      <c r="A4" s="291"/>
      <c r="B4" s="292"/>
      <c r="C4" s="292"/>
      <c r="D4" s="292"/>
      <c r="E4" s="292"/>
    </row>
    <row r="5" spans="2:5" ht="9" customHeight="1">
      <c r="B5" s="302"/>
      <c r="C5" s="302"/>
      <c r="D5" s="302"/>
      <c r="E5" s="302"/>
    </row>
    <row r="6" spans="1:5" ht="18" customHeight="1">
      <c r="A6" s="301" t="s">
        <v>570</v>
      </c>
      <c r="B6" s="301"/>
      <c r="C6" s="301"/>
      <c r="D6" s="301"/>
      <c r="E6" s="301"/>
    </row>
    <row r="7" spans="2:5" ht="15.75" customHeight="1">
      <c r="B7" s="4"/>
      <c r="C7" s="160"/>
      <c r="D7" s="160"/>
      <c r="E7" s="3" t="s">
        <v>196</v>
      </c>
    </row>
    <row r="8" spans="1:6" ht="61.5" customHeight="1">
      <c r="A8" s="293" t="s">
        <v>197</v>
      </c>
      <c r="B8" s="294" t="s">
        <v>198</v>
      </c>
      <c r="C8" s="161" t="s">
        <v>353</v>
      </c>
      <c r="D8" s="161" t="s">
        <v>545</v>
      </c>
      <c r="E8" s="295" t="s">
        <v>290</v>
      </c>
      <c r="F8" s="296"/>
    </row>
    <row r="9" spans="1:6" ht="4.5" customHeight="1" hidden="1" thickBot="1">
      <c r="A9" s="293"/>
      <c r="B9" s="294"/>
      <c r="C9" s="161"/>
      <c r="D9" s="161"/>
      <c r="E9" s="297"/>
      <c r="F9" s="298"/>
    </row>
    <row r="10" spans="1:6" ht="11.25" customHeight="1" hidden="1" thickBot="1">
      <c r="A10" s="293"/>
      <c r="B10" s="294"/>
      <c r="C10" s="161"/>
      <c r="D10" s="161"/>
      <c r="E10" s="299"/>
      <c r="F10" s="300"/>
    </row>
    <row r="11" spans="1:5" ht="15.75">
      <c r="A11" s="115" t="s">
        <v>199</v>
      </c>
      <c r="B11" s="95" t="s">
        <v>200</v>
      </c>
      <c r="C11" s="162">
        <f>C12+C14+C16+C18+C21+C23+C34+C36+C29+C31</f>
        <v>78637.7</v>
      </c>
      <c r="D11" s="162">
        <f>D12+D14+D16+D18+D21+D23+D34+D36+D29+D31</f>
        <v>80267.09999999998</v>
      </c>
      <c r="E11" s="168">
        <f>D11/C11*100</f>
        <v>102.07203415155833</v>
      </c>
    </row>
    <row r="12" spans="1:5" ht="15.75">
      <c r="A12" s="190" t="s">
        <v>201</v>
      </c>
      <c r="B12" s="96" t="s">
        <v>202</v>
      </c>
      <c r="C12" s="157">
        <f>C13</f>
        <v>3379.2</v>
      </c>
      <c r="D12" s="157">
        <f>D13</f>
        <v>3472.7</v>
      </c>
      <c r="E12" s="168">
        <f aca="true" t="shared" si="0" ref="E12:E64">D12/C12*100</f>
        <v>102.76692708333333</v>
      </c>
    </row>
    <row r="13" spans="1:5" ht="15.75">
      <c r="A13" s="31" t="s">
        <v>203</v>
      </c>
      <c r="B13" s="97" t="s">
        <v>204</v>
      </c>
      <c r="C13" s="157">
        <v>3379.2</v>
      </c>
      <c r="D13" s="157">
        <v>3472.7</v>
      </c>
      <c r="E13" s="168">
        <f t="shared" si="0"/>
        <v>102.76692708333333</v>
      </c>
    </row>
    <row r="14" spans="1:5" ht="48.75" customHeight="1" hidden="1">
      <c r="A14" s="31" t="s">
        <v>300</v>
      </c>
      <c r="B14" s="97" t="s">
        <v>301</v>
      </c>
      <c r="C14" s="157">
        <f>C15</f>
        <v>0</v>
      </c>
      <c r="D14" s="157">
        <f>D15</f>
        <v>0</v>
      </c>
      <c r="E14" s="168" t="e">
        <f t="shared" si="0"/>
        <v>#DIV/0!</v>
      </c>
    </row>
    <row r="15" spans="1:5" ht="47.25" hidden="1">
      <c r="A15" s="31" t="s">
        <v>302</v>
      </c>
      <c r="B15" s="97" t="s">
        <v>303</v>
      </c>
      <c r="C15" s="157">
        <v>0</v>
      </c>
      <c r="D15" s="157">
        <v>0</v>
      </c>
      <c r="E15" s="168" t="e">
        <f t="shared" si="0"/>
        <v>#DIV/0!</v>
      </c>
    </row>
    <row r="16" spans="1:5" ht="15.75">
      <c r="A16" s="190" t="s">
        <v>205</v>
      </c>
      <c r="B16" s="96" t="s">
        <v>206</v>
      </c>
      <c r="C16" s="157">
        <f>C17</f>
        <v>333.7</v>
      </c>
      <c r="D16" s="157">
        <f>D17</f>
        <v>333.7</v>
      </c>
      <c r="E16" s="168">
        <f t="shared" si="0"/>
        <v>100</v>
      </c>
    </row>
    <row r="17" spans="1:5" ht="15.75">
      <c r="A17" s="31" t="s">
        <v>207</v>
      </c>
      <c r="B17" s="97" t="s">
        <v>208</v>
      </c>
      <c r="C17" s="157">
        <v>333.7</v>
      </c>
      <c r="D17" s="157">
        <v>333.7</v>
      </c>
      <c r="E17" s="168">
        <f t="shared" si="0"/>
        <v>100</v>
      </c>
    </row>
    <row r="18" spans="1:5" ht="15.75">
      <c r="A18" s="190" t="s">
        <v>209</v>
      </c>
      <c r="B18" s="96" t="s">
        <v>210</v>
      </c>
      <c r="C18" s="157">
        <f>C19+C20</f>
        <v>74727.6</v>
      </c>
      <c r="D18" s="157">
        <f>D19+D20</f>
        <v>76206</v>
      </c>
      <c r="E18" s="168">
        <f t="shared" si="0"/>
        <v>101.9783854961219</v>
      </c>
    </row>
    <row r="19" spans="1:5" ht="15.75">
      <c r="A19" s="31" t="s">
        <v>211</v>
      </c>
      <c r="B19" s="97" t="s">
        <v>16</v>
      </c>
      <c r="C19" s="157">
        <v>1450</v>
      </c>
      <c r="D19" s="157">
        <v>1532.4</v>
      </c>
      <c r="E19" s="168">
        <f t="shared" si="0"/>
        <v>105.68275862068965</v>
      </c>
    </row>
    <row r="20" spans="1:5" ht="15.75">
      <c r="A20" s="31" t="s">
        <v>46</v>
      </c>
      <c r="B20" s="97" t="s">
        <v>47</v>
      </c>
      <c r="C20" s="157">
        <v>73277.6</v>
      </c>
      <c r="D20" s="157">
        <v>74673.6</v>
      </c>
      <c r="E20" s="168">
        <f t="shared" si="0"/>
        <v>101.90508422764937</v>
      </c>
    </row>
    <row r="21" spans="1:5" ht="47.25">
      <c r="A21" s="190" t="s">
        <v>212</v>
      </c>
      <c r="B21" s="97" t="s">
        <v>213</v>
      </c>
      <c r="C21" s="157">
        <f>C22</f>
        <v>6.8</v>
      </c>
      <c r="D21" s="157">
        <f>D22</f>
        <v>6.9</v>
      </c>
      <c r="E21" s="168">
        <v>0</v>
      </c>
    </row>
    <row r="22" spans="1:5" ht="45.75" customHeight="1">
      <c r="A22" s="112" t="s">
        <v>44</v>
      </c>
      <c r="B22" s="98" t="s">
        <v>45</v>
      </c>
      <c r="C22" s="163">
        <v>6.8</v>
      </c>
      <c r="D22" s="163">
        <v>6.9</v>
      </c>
      <c r="E22" s="168">
        <v>0</v>
      </c>
    </row>
    <row r="23" spans="1:5" ht="60" customHeight="1">
      <c r="A23" s="190" t="s">
        <v>214</v>
      </c>
      <c r="B23" s="99" t="s">
        <v>215</v>
      </c>
      <c r="C23" s="157">
        <f>C24+C27</f>
        <v>135</v>
      </c>
      <c r="D23" s="157">
        <f>D24+D27</f>
        <v>119.5</v>
      </c>
      <c r="E23" s="168">
        <f t="shared" si="0"/>
        <v>88.51851851851852</v>
      </c>
    </row>
    <row r="24" spans="1:5" ht="46.5" customHeight="1">
      <c r="A24" s="31" t="s">
        <v>216</v>
      </c>
      <c r="B24" s="100" t="s">
        <v>217</v>
      </c>
      <c r="C24" s="157">
        <f>C25+C26</f>
        <v>135</v>
      </c>
      <c r="D24" s="157">
        <f>D25+D26</f>
        <v>114.1</v>
      </c>
      <c r="E24" s="168">
        <f t="shared" si="0"/>
        <v>84.51851851851852</v>
      </c>
    </row>
    <row r="25" spans="1:5" ht="110.25" customHeight="1" hidden="1">
      <c r="A25" s="31" t="s">
        <v>17</v>
      </c>
      <c r="B25" s="97" t="s">
        <v>145</v>
      </c>
      <c r="C25" s="157">
        <v>0</v>
      </c>
      <c r="D25" s="157">
        <v>0</v>
      </c>
      <c r="E25" s="168" t="e">
        <f t="shared" si="0"/>
        <v>#DIV/0!</v>
      </c>
    </row>
    <row r="26" spans="1:5" ht="48" customHeight="1">
      <c r="A26" s="31" t="s">
        <v>304</v>
      </c>
      <c r="B26" s="199" t="s">
        <v>305</v>
      </c>
      <c r="C26" s="158">
        <v>135</v>
      </c>
      <c r="D26" s="158">
        <v>114.1</v>
      </c>
      <c r="E26" s="168">
        <f t="shared" si="0"/>
        <v>84.51851851851852</v>
      </c>
    </row>
    <row r="27" spans="1:5" ht="46.5" customHeight="1">
      <c r="A27" s="31" t="s">
        <v>306</v>
      </c>
      <c r="B27" s="203" t="s">
        <v>307</v>
      </c>
      <c r="C27" s="158">
        <f>C28</f>
        <v>0</v>
      </c>
      <c r="D27" s="158">
        <f>D28</f>
        <v>5.4</v>
      </c>
      <c r="E27" s="168">
        <v>0</v>
      </c>
    </row>
    <row r="28" spans="1:5" ht="109.5" customHeight="1">
      <c r="A28" s="31" t="s">
        <v>41</v>
      </c>
      <c r="B28" s="101" t="s">
        <v>13</v>
      </c>
      <c r="C28" s="158">
        <v>0</v>
      </c>
      <c r="D28" s="158">
        <v>5.4</v>
      </c>
      <c r="E28" s="168">
        <v>0</v>
      </c>
    </row>
    <row r="29" spans="1:5" ht="50.25" customHeight="1">
      <c r="A29" s="31" t="s">
        <v>571</v>
      </c>
      <c r="B29" s="277" t="s">
        <v>572</v>
      </c>
      <c r="C29" s="158">
        <f>C30</f>
        <v>0</v>
      </c>
      <c r="D29" s="158">
        <f>D30</f>
        <v>14.9</v>
      </c>
      <c r="E29" s="168">
        <v>0</v>
      </c>
    </row>
    <row r="30" spans="1:5" ht="29.25" customHeight="1">
      <c r="A30" s="31" t="s">
        <v>574</v>
      </c>
      <c r="B30" s="278" t="s">
        <v>573</v>
      </c>
      <c r="C30" s="158">
        <v>0</v>
      </c>
      <c r="D30" s="158">
        <v>14.9</v>
      </c>
      <c r="E30" s="168">
        <v>0</v>
      </c>
    </row>
    <row r="31" spans="1:5" ht="29.25" customHeight="1">
      <c r="A31" s="31" t="s">
        <v>575</v>
      </c>
      <c r="B31" s="279" t="s">
        <v>576</v>
      </c>
      <c r="C31" s="158">
        <f>C32</f>
        <v>55.4</v>
      </c>
      <c r="D31" s="158">
        <f>D32</f>
        <v>55.4</v>
      </c>
      <c r="E31" s="168">
        <v>0</v>
      </c>
    </row>
    <row r="32" spans="1:5" ht="105" customHeight="1">
      <c r="A32" s="31" t="s">
        <v>578</v>
      </c>
      <c r="B32" s="278" t="s">
        <v>577</v>
      </c>
      <c r="C32" s="158">
        <f>C33</f>
        <v>55.4</v>
      </c>
      <c r="D32" s="158">
        <f>D33</f>
        <v>55.4</v>
      </c>
      <c r="E32" s="168">
        <v>0</v>
      </c>
    </row>
    <row r="33" spans="1:5" ht="125.25" customHeight="1">
      <c r="A33" s="31" t="s">
        <v>579</v>
      </c>
      <c r="B33" s="278" t="s">
        <v>580</v>
      </c>
      <c r="C33" s="158">
        <v>55.4</v>
      </c>
      <c r="D33" s="158">
        <v>55.4</v>
      </c>
      <c r="E33" s="168">
        <v>0</v>
      </c>
    </row>
    <row r="34" spans="1:5" ht="15.75">
      <c r="A34" s="113" t="s">
        <v>308</v>
      </c>
      <c r="B34" s="280" t="s">
        <v>581</v>
      </c>
      <c r="C34" s="158">
        <f>C35</f>
        <v>0</v>
      </c>
      <c r="D34" s="158">
        <f>D35</f>
        <v>30</v>
      </c>
      <c r="E34" s="168">
        <v>0</v>
      </c>
    </row>
    <row r="35" spans="1:5" ht="94.5">
      <c r="A35" s="113" t="s">
        <v>582</v>
      </c>
      <c r="B35" s="281" t="s">
        <v>583</v>
      </c>
      <c r="C35" s="158">
        <v>0</v>
      </c>
      <c r="D35" s="158">
        <v>30</v>
      </c>
      <c r="E35" s="168">
        <v>0</v>
      </c>
    </row>
    <row r="36" spans="1:5" ht="15.75" customHeight="1">
      <c r="A36" s="113" t="s">
        <v>220</v>
      </c>
      <c r="B36" s="199" t="s">
        <v>221</v>
      </c>
      <c r="C36" s="158">
        <f>C37</f>
        <v>0</v>
      </c>
      <c r="D36" s="158">
        <f>D37</f>
        <v>28</v>
      </c>
      <c r="E36" s="202">
        <v>0</v>
      </c>
    </row>
    <row r="37" spans="1:5" ht="31.5" customHeight="1">
      <c r="A37" s="113" t="s">
        <v>585</v>
      </c>
      <c r="B37" s="199" t="s">
        <v>584</v>
      </c>
      <c r="C37" s="158">
        <v>0</v>
      </c>
      <c r="D37" s="158">
        <v>28</v>
      </c>
      <c r="E37" s="168">
        <v>0</v>
      </c>
    </row>
    <row r="38" spans="1:5" ht="15.75">
      <c r="A38" s="115" t="s">
        <v>222</v>
      </c>
      <c r="B38" s="103" t="s">
        <v>223</v>
      </c>
      <c r="C38" s="165">
        <f>C39+C56+C58</f>
        <v>1606</v>
      </c>
      <c r="D38" s="165">
        <f>D39+D56+D58</f>
        <v>1494.9</v>
      </c>
      <c r="E38" s="168">
        <f t="shared" si="0"/>
        <v>93.08219178082192</v>
      </c>
    </row>
    <row r="39" spans="1:5" ht="47.25">
      <c r="A39" s="190" t="s">
        <v>224</v>
      </c>
      <c r="B39" s="104" t="s">
        <v>225</v>
      </c>
      <c r="C39" s="157">
        <f>C40+C45+C48+C50</f>
        <v>1606</v>
      </c>
      <c r="D39" s="157">
        <f>D40+D45+D48+D50</f>
        <v>1495</v>
      </c>
      <c r="E39" s="168">
        <f t="shared" si="0"/>
        <v>93.08841843088418</v>
      </c>
    </row>
    <row r="40" spans="1:5" ht="31.5" hidden="1">
      <c r="A40" s="31" t="s">
        <v>226</v>
      </c>
      <c r="B40" s="104" t="s">
        <v>146</v>
      </c>
      <c r="C40" s="157">
        <v>0</v>
      </c>
      <c r="D40" s="157">
        <f>D41</f>
        <v>0</v>
      </c>
      <c r="E40" s="168" t="e">
        <f t="shared" si="0"/>
        <v>#DIV/0!</v>
      </c>
    </row>
    <row r="41" spans="1:5" ht="31.5" hidden="1">
      <c r="A41" s="31" t="s">
        <v>147</v>
      </c>
      <c r="B41" s="104" t="s">
        <v>148</v>
      </c>
      <c r="C41" s="157">
        <v>0</v>
      </c>
      <c r="D41" s="157">
        <v>0</v>
      </c>
      <c r="E41" s="168" t="e">
        <f t="shared" si="0"/>
        <v>#DIV/0!</v>
      </c>
    </row>
    <row r="42" spans="1:5" ht="47.25" hidden="1">
      <c r="A42" s="84" t="s">
        <v>18</v>
      </c>
      <c r="B42" s="105" t="s">
        <v>14</v>
      </c>
      <c r="C42" s="166"/>
      <c r="D42" s="166"/>
      <c r="E42" s="168" t="e">
        <f t="shared" si="0"/>
        <v>#DIV/0!</v>
      </c>
    </row>
    <row r="43" spans="1:5" ht="47.25" hidden="1">
      <c r="A43" s="31" t="s">
        <v>227</v>
      </c>
      <c r="B43" s="104" t="s">
        <v>228</v>
      </c>
      <c r="C43" s="157"/>
      <c r="D43" s="157"/>
      <c r="E43" s="168" t="e">
        <f t="shared" si="0"/>
        <v>#DIV/0!</v>
      </c>
    </row>
    <row r="44" spans="1:5" ht="15.75" hidden="1">
      <c r="A44" s="114" t="s">
        <v>19</v>
      </c>
      <c r="B44" s="105" t="s">
        <v>58</v>
      </c>
      <c r="C44" s="166"/>
      <c r="D44" s="166"/>
      <c r="E44" s="168" t="e">
        <f t="shared" si="0"/>
        <v>#DIV/0!</v>
      </c>
    </row>
    <row r="45" spans="1:5" ht="47.25">
      <c r="A45" s="114" t="s">
        <v>5</v>
      </c>
      <c r="B45" s="151" t="s">
        <v>228</v>
      </c>
      <c r="C45" s="164">
        <f>C46+C47</f>
        <v>824</v>
      </c>
      <c r="D45" s="164">
        <f>D46+D47</f>
        <v>713</v>
      </c>
      <c r="E45" s="168">
        <f t="shared" si="0"/>
        <v>86.52912621359224</v>
      </c>
    </row>
    <row r="46" spans="1:5" ht="126">
      <c r="A46" s="114" t="s">
        <v>351</v>
      </c>
      <c r="B46" s="151" t="s">
        <v>512</v>
      </c>
      <c r="C46" s="164">
        <v>445</v>
      </c>
      <c r="D46" s="164">
        <v>334</v>
      </c>
      <c r="E46" s="168">
        <f t="shared" si="0"/>
        <v>75.0561797752809</v>
      </c>
    </row>
    <row r="47" spans="1:5" ht="15.75">
      <c r="A47" s="114" t="s">
        <v>6</v>
      </c>
      <c r="B47" s="151" t="s">
        <v>58</v>
      </c>
      <c r="C47" s="164">
        <v>379</v>
      </c>
      <c r="D47" s="164">
        <v>379</v>
      </c>
      <c r="E47" s="168">
        <f t="shared" si="0"/>
        <v>100</v>
      </c>
    </row>
    <row r="48" spans="1:5" ht="32.25" customHeight="1">
      <c r="A48" s="114" t="s">
        <v>42</v>
      </c>
      <c r="B48" s="102" t="s">
        <v>43</v>
      </c>
      <c r="C48" s="164">
        <f>C49</f>
        <v>522</v>
      </c>
      <c r="D48" s="164">
        <f>D49</f>
        <v>522</v>
      </c>
      <c r="E48" s="168">
        <f t="shared" si="0"/>
        <v>100</v>
      </c>
    </row>
    <row r="49" spans="1:5" ht="63">
      <c r="A49" s="114" t="s">
        <v>149</v>
      </c>
      <c r="B49" s="106" t="s">
        <v>150</v>
      </c>
      <c r="C49" s="157">
        <v>522</v>
      </c>
      <c r="D49" s="157">
        <v>522</v>
      </c>
      <c r="E49" s="168">
        <f t="shared" si="0"/>
        <v>100</v>
      </c>
    </row>
    <row r="50" spans="1:5" ht="15.75">
      <c r="A50" s="114" t="s">
        <v>48</v>
      </c>
      <c r="B50" s="106" t="s">
        <v>49</v>
      </c>
      <c r="C50" s="157">
        <f>C51+C52+C53</f>
        <v>260</v>
      </c>
      <c r="D50" s="157">
        <f>D51+D52+D53</f>
        <v>260</v>
      </c>
      <c r="E50" s="168">
        <f t="shared" si="0"/>
        <v>100</v>
      </c>
    </row>
    <row r="51" spans="1:5" ht="81" customHeight="1">
      <c r="A51" s="114" t="s">
        <v>546</v>
      </c>
      <c r="B51" s="106" t="s">
        <v>547</v>
      </c>
      <c r="C51" s="157">
        <v>100</v>
      </c>
      <c r="D51" s="157">
        <v>100</v>
      </c>
      <c r="E51" s="168">
        <f t="shared" si="0"/>
        <v>100</v>
      </c>
    </row>
    <row r="52" spans="1:5" ht="97.5" customHeight="1">
      <c r="A52" s="114" t="s">
        <v>548</v>
      </c>
      <c r="B52" s="106" t="s">
        <v>549</v>
      </c>
      <c r="C52" s="157">
        <v>100</v>
      </c>
      <c r="D52" s="157">
        <v>100</v>
      </c>
      <c r="E52" s="168">
        <f t="shared" si="0"/>
        <v>100</v>
      </c>
    </row>
    <row r="53" spans="1:5" ht="30" customHeight="1">
      <c r="A53" s="114" t="s">
        <v>586</v>
      </c>
      <c r="B53" s="106" t="s">
        <v>587</v>
      </c>
      <c r="C53" s="157">
        <v>60</v>
      </c>
      <c r="D53" s="157">
        <v>60</v>
      </c>
      <c r="E53" s="168">
        <f t="shared" si="0"/>
        <v>100</v>
      </c>
    </row>
    <row r="54" spans="1:5" ht="15.75" hidden="1">
      <c r="A54" s="111" t="s">
        <v>63</v>
      </c>
      <c r="B54" s="104" t="s">
        <v>64</v>
      </c>
      <c r="C54" s="157"/>
      <c r="D54" s="157"/>
      <c r="E54" s="168" t="e">
        <f t="shared" si="0"/>
        <v>#DIV/0!</v>
      </c>
    </row>
    <row r="55" spans="1:5" ht="31.5" hidden="1">
      <c r="A55" s="31" t="s">
        <v>20</v>
      </c>
      <c r="B55" s="107" t="s">
        <v>15</v>
      </c>
      <c r="C55" s="158"/>
      <c r="D55" s="158"/>
      <c r="E55" s="168" t="e">
        <f t="shared" si="0"/>
        <v>#DIV/0!</v>
      </c>
    </row>
    <row r="56" spans="1:5" ht="94.5" hidden="1">
      <c r="A56" s="31" t="s">
        <v>291</v>
      </c>
      <c r="B56" s="204" t="s">
        <v>292</v>
      </c>
      <c r="C56" s="158">
        <f>C57</f>
        <v>0</v>
      </c>
      <c r="D56" s="158">
        <f>D57</f>
        <v>0</v>
      </c>
      <c r="E56" s="168"/>
    </row>
    <row r="57" spans="1:5" ht="78.75">
      <c r="A57" s="31" t="s">
        <v>293</v>
      </c>
      <c r="B57" s="167" t="s">
        <v>294</v>
      </c>
      <c r="C57" s="158">
        <v>0</v>
      </c>
      <c r="D57" s="158">
        <v>0</v>
      </c>
      <c r="E57" s="168"/>
    </row>
    <row r="58" spans="1:5" ht="47.25">
      <c r="A58" s="31" t="s">
        <v>296</v>
      </c>
      <c r="B58" s="167" t="s">
        <v>295</v>
      </c>
      <c r="C58" s="158">
        <f>C59</f>
        <v>0</v>
      </c>
      <c r="D58" s="158">
        <f>D59</f>
        <v>-0.1</v>
      </c>
      <c r="E58" s="168"/>
    </row>
    <row r="59" spans="1:5" ht="63">
      <c r="A59" s="31" t="s">
        <v>352</v>
      </c>
      <c r="B59" s="167" t="s">
        <v>297</v>
      </c>
      <c r="C59" s="158">
        <v>0</v>
      </c>
      <c r="D59" s="158">
        <v>-0.1</v>
      </c>
      <c r="E59" s="168"/>
    </row>
    <row r="60" spans="1:5" ht="31.5">
      <c r="A60" s="31"/>
      <c r="B60" s="108" t="s">
        <v>65</v>
      </c>
      <c r="C60" s="162">
        <f>C38+C11</f>
        <v>80243.7</v>
      </c>
      <c r="D60" s="162">
        <f>D11+D38</f>
        <v>81761.99999999997</v>
      </c>
      <c r="E60" s="168">
        <f t="shared" si="0"/>
        <v>101.8921111563898</v>
      </c>
    </row>
    <row r="61" spans="1:5" ht="31.5" hidden="1">
      <c r="A61" s="31" t="s">
        <v>66</v>
      </c>
      <c r="B61" s="109" t="s">
        <v>21</v>
      </c>
      <c r="C61" s="162"/>
      <c r="D61" s="162"/>
      <c r="E61" s="168" t="e">
        <f t="shared" si="0"/>
        <v>#DIV/0!</v>
      </c>
    </row>
    <row r="62" spans="1:5" ht="47.25" hidden="1">
      <c r="A62" s="31" t="s">
        <v>151</v>
      </c>
      <c r="B62" s="104" t="s">
        <v>152</v>
      </c>
      <c r="C62" s="157"/>
      <c r="D62" s="157"/>
      <c r="E62" s="168" t="e">
        <f t="shared" si="0"/>
        <v>#DIV/0!</v>
      </c>
    </row>
    <row r="63" spans="1:5" ht="47.25" hidden="1">
      <c r="A63" s="31" t="s">
        <v>22</v>
      </c>
      <c r="B63" s="104" t="s">
        <v>153</v>
      </c>
      <c r="C63" s="157"/>
      <c r="D63" s="157"/>
      <c r="E63" s="168" t="e">
        <f t="shared" si="0"/>
        <v>#DIV/0!</v>
      </c>
    </row>
    <row r="64" spans="1:5" ht="15.75">
      <c r="A64" s="110"/>
      <c r="B64" s="103" t="s">
        <v>67</v>
      </c>
      <c r="C64" s="165">
        <f>C60</f>
        <v>80243.7</v>
      </c>
      <c r="D64" s="165">
        <f>D60</f>
        <v>81761.99999999997</v>
      </c>
      <c r="E64" s="168">
        <f t="shared" si="0"/>
        <v>101.8921111563898</v>
      </c>
    </row>
  </sheetData>
  <sheetProtection/>
  <mergeCells count="9">
    <mergeCell ref="C1:F1"/>
    <mergeCell ref="A8:A10"/>
    <mergeCell ref="B8:B10"/>
    <mergeCell ref="E8:F10"/>
    <mergeCell ref="A6:E6"/>
    <mergeCell ref="B5:E5"/>
    <mergeCell ref="B2:E2"/>
    <mergeCell ref="A4:E4"/>
    <mergeCell ref="A3:E3"/>
  </mergeCells>
  <printOptions/>
  <pageMargins left="0.5905511811023623" right="0.3937007874015748" top="0.31496062992125984" bottom="0.1968503937007874" header="0.2362204724409449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view="pageBreakPreview" zoomScale="112" zoomScaleNormal="80" zoomScaleSheetLayoutView="112" zoomScalePageLayoutView="0" workbookViewId="0" topLeftCell="A275">
      <selection activeCell="H12" sqref="H12"/>
    </sheetView>
  </sheetViews>
  <sheetFormatPr defaultColWidth="9.00390625" defaultRowHeight="12.75"/>
  <cols>
    <col min="1" max="1" width="35.875" style="116" customWidth="1"/>
    <col min="2" max="2" width="6.00390625" style="118" customWidth="1"/>
    <col min="3" max="3" width="5.625" style="116" customWidth="1"/>
    <col min="4" max="4" width="4.625" style="116" customWidth="1"/>
    <col min="5" max="5" width="13.00390625" style="116" customWidth="1"/>
    <col min="6" max="6" width="6.625" style="116" customWidth="1"/>
    <col min="7" max="7" width="9.875" style="170" customWidth="1"/>
    <col min="8" max="8" width="11.75390625" style="170" customWidth="1"/>
    <col min="9" max="9" width="10.625" style="179" customWidth="1"/>
    <col min="10" max="16384" width="9.125" style="116" customWidth="1"/>
  </cols>
  <sheetData>
    <row r="1" spans="6:9" ht="15">
      <c r="F1" s="306" t="s">
        <v>286</v>
      </c>
      <c r="G1" s="306"/>
      <c r="H1" s="306"/>
      <c r="I1" s="306"/>
    </row>
    <row r="2" spans="1:9" ht="12.75">
      <c r="A2" s="307" t="s">
        <v>608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307" t="s">
        <v>607</v>
      </c>
      <c r="B3" s="292"/>
      <c r="C3" s="292"/>
      <c r="D3" s="292"/>
      <c r="E3" s="292"/>
      <c r="F3" s="292"/>
      <c r="G3" s="292"/>
      <c r="H3" s="292"/>
      <c r="I3" s="292"/>
    </row>
    <row r="4" spans="1:9" ht="12.75">
      <c r="A4" s="307" t="s">
        <v>569</v>
      </c>
      <c r="B4" s="303"/>
      <c r="C4" s="303"/>
      <c r="D4" s="303"/>
      <c r="E4" s="303"/>
      <c r="F4" s="303"/>
      <c r="G4" s="303"/>
      <c r="H4" s="303"/>
      <c r="I4" s="303"/>
    </row>
    <row r="5" spans="1:9" ht="48" customHeight="1">
      <c r="A5" s="304" t="s">
        <v>568</v>
      </c>
      <c r="B5" s="304"/>
      <c r="C5" s="304"/>
      <c r="D5" s="304"/>
      <c r="E5" s="305"/>
      <c r="F5" s="305"/>
      <c r="G5" s="305"/>
      <c r="H5" s="305"/>
      <c r="I5" s="305"/>
    </row>
    <row r="6" spans="1:4" ht="15.75" customHeight="1">
      <c r="A6" s="149"/>
      <c r="B6" s="150"/>
      <c r="C6" s="149"/>
      <c r="D6" s="149"/>
    </row>
    <row r="7" spans="1:9" ht="15.75">
      <c r="A7" s="148"/>
      <c r="I7" s="180" t="s">
        <v>74</v>
      </c>
    </row>
    <row r="8" spans="1:9" ht="46.5" customHeight="1">
      <c r="A8" s="187"/>
      <c r="B8" s="188" t="s">
        <v>75</v>
      </c>
      <c r="C8" s="187" t="s">
        <v>76</v>
      </c>
      <c r="D8" s="187" t="s">
        <v>77</v>
      </c>
      <c r="E8" s="187" t="s">
        <v>78</v>
      </c>
      <c r="F8" s="187" t="s">
        <v>79</v>
      </c>
      <c r="G8" s="189" t="s">
        <v>298</v>
      </c>
      <c r="H8" s="189" t="s">
        <v>558</v>
      </c>
      <c r="I8" s="181" t="s">
        <v>290</v>
      </c>
    </row>
    <row r="9" spans="1:9" s="141" customFormat="1" ht="25.5">
      <c r="A9" s="183" t="s">
        <v>10</v>
      </c>
      <c r="B9" s="184">
        <v>970</v>
      </c>
      <c r="C9" s="142"/>
      <c r="D9" s="142"/>
      <c r="E9" s="142"/>
      <c r="F9" s="142"/>
      <c r="G9" s="174">
        <f>G10+G56+G65+G90+G115+G161+G184+G228+G235+G258</f>
        <v>95949.4</v>
      </c>
      <c r="H9" s="174">
        <f>H10+H56+H65+H90+H115+H161+H184+H228+H235+H258</f>
        <v>94722.59999999999</v>
      </c>
      <c r="I9" s="182">
        <f>H9/G9*100</f>
        <v>98.72140940954294</v>
      </c>
    </row>
    <row r="10" spans="1:9" s="141" customFormat="1" ht="25.5" customHeight="1">
      <c r="A10" s="210" t="s">
        <v>185</v>
      </c>
      <c r="B10" s="211">
        <v>970</v>
      </c>
      <c r="C10" s="212" t="s">
        <v>96</v>
      </c>
      <c r="D10" s="212"/>
      <c r="E10" s="212"/>
      <c r="F10" s="212"/>
      <c r="G10" s="213">
        <f>G11+G16+G30+G35+G40</f>
        <v>23225.5</v>
      </c>
      <c r="H10" s="213">
        <f>H11+H16+H30+H35+H40</f>
        <v>22571.5</v>
      </c>
      <c r="I10" s="214">
        <f aca="true" t="shared" si="0" ref="I10:I65">H10/G10*100</f>
        <v>97.18412951281996</v>
      </c>
    </row>
    <row r="11" spans="1:9" s="141" customFormat="1" ht="39" customHeight="1">
      <c r="A11" s="183" t="s">
        <v>154</v>
      </c>
      <c r="B11" s="184">
        <v>970</v>
      </c>
      <c r="C11" s="208" t="s">
        <v>96</v>
      </c>
      <c r="D11" s="208" t="s">
        <v>97</v>
      </c>
      <c r="E11" s="208"/>
      <c r="F11" s="208"/>
      <c r="G11" s="209">
        <f>G12</f>
        <v>1444</v>
      </c>
      <c r="H11" s="209">
        <f>H12</f>
        <v>1444</v>
      </c>
      <c r="I11" s="182">
        <f t="shared" si="0"/>
        <v>100</v>
      </c>
    </row>
    <row r="12" spans="1:9" ht="51">
      <c r="A12" s="123" t="s">
        <v>237</v>
      </c>
      <c r="B12" s="122">
        <v>970</v>
      </c>
      <c r="C12" s="121" t="s">
        <v>96</v>
      </c>
      <c r="D12" s="121" t="s">
        <v>97</v>
      </c>
      <c r="E12" s="121" t="s">
        <v>354</v>
      </c>
      <c r="F12" s="121"/>
      <c r="G12" s="171">
        <f>G13</f>
        <v>1444</v>
      </c>
      <c r="H12" s="171">
        <f>H13</f>
        <v>1444</v>
      </c>
      <c r="I12" s="182">
        <f t="shared" si="0"/>
        <v>100</v>
      </c>
    </row>
    <row r="13" spans="1:9" ht="12.75">
      <c r="A13" s="123" t="s">
        <v>238</v>
      </c>
      <c r="B13" s="122">
        <v>970</v>
      </c>
      <c r="C13" s="121" t="s">
        <v>96</v>
      </c>
      <c r="D13" s="121" t="s">
        <v>97</v>
      </c>
      <c r="E13" s="121" t="s">
        <v>355</v>
      </c>
      <c r="F13" s="121"/>
      <c r="G13" s="171">
        <f>G14+G15</f>
        <v>1444</v>
      </c>
      <c r="H13" s="171">
        <f>H14+H15</f>
        <v>1444</v>
      </c>
      <c r="I13" s="182">
        <f t="shared" si="0"/>
        <v>100</v>
      </c>
    </row>
    <row r="14" spans="1:9" ht="26.25" customHeight="1">
      <c r="A14" s="123" t="s">
        <v>356</v>
      </c>
      <c r="B14" s="122">
        <v>970</v>
      </c>
      <c r="C14" s="121" t="s">
        <v>96</v>
      </c>
      <c r="D14" s="121" t="s">
        <v>97</v>
      </c>
      <c r="E14" s="121" t="s">
        <v>355</v>
      </c>
      <c r="F14" s="121" t="s">
        <v>23</v>
      </c>
      <c r="G14" s="171">
        <v>1152.8</v>
      </c>
      <c r="H14" s="171">
        <v>1152.8</v>
      </c>
      <c r="I14" s="182">
        <f t="shared" si="0"/>
        <v>100</v>
      </c>
    </row>
    <row r="15" spans="1:9" ht="54.75" customHeight="1">
      <c r="A15" s="123" t="s">
        <v>357</v>
      </c>
      <c r="B15" s="122">
        <v>970</v>
      </c>
      <c r="C15" s="121" t="s">
        <v>96</v>
      </c>
      <c r="D15" s="121" t="s">
        <v>97</v>
      </c>
      <c r="E15" s="121" t="s">
        <v>355</v>
      </c>
      <c r="F15" s="121" t="s">
        <v>358</v>
      </c>
      <c r="G15" s="171">
        <v>291.2</v>
      </c>
      <c r="H15" s="171">
        <v>291.2</v>
      </c>
      <c r="I15" s="182">
        <f t="shared" si="0"/>
        <v>100</v>
      </c>
    </row>
    <row r="16" spans="1:9" s="141" customFormat="1" ht="39.75" customHeight="1">
      <c r="A16" s="183" t="s">
        <v>241</v>
      </c>
      <c r="B16" s="184">
        <v>970</v>
      </c>
      <c r="C16" s="208" t="s">
        <v>96</v>
      </c>
      <c r="D16" s="208" t="s">
        <v>118</v>
      </c>
      <c r="E16" s="208"/>
      <c r="F16" s="208"/>
      <c r="G16" s="209">
        <f>G17++G26</f>
        <v>12709.7</v>
      </c>
      <c r="H16" s="209">
        <f>H17++H26</f>
        <v>12690.4</v>
      </c>
      <c r="I16" s="182">
        <f t="shared" si="0"/>
        <v>99.84814747791056</v>
      </c>
    </row>
    <row r="17" spans="1:9" ht="51">
      <c r="A17" s="123" t="s">
        <v>237</v>
      </c>
      <c r="B17" s="122">
        <v>970</v>
      </c>
      <c r="C17" s="121" t="s">
        <v>96</v>
      </c>
      <c r="D17" s="121" t="s">
        <v>118</v>
      </c>
      <c r="E17" s="121" t="s">
        <v>354</v>
      </c>
      <c r="F17" s="121"/>
      <c r="G17" s="171">
        <f>G18</f>
        <v>12645</v>
      </c>
      <c r="H17" s="171">
        <f>H18</f>
        <v>12625.699999999999</v>
      </c>
      <c r="I17" s="182">
        <f t="shared" si="0"/>
        <v>99.84737050217475</v>
      </c>
    </row>
    <row r="18" spans="1:9" ht="12.75">
      <c r="A18" s="123" t="s">
        <v>155</v>
      </c>
      <c r="B18" s="122">
        <v>970</v>
      </c>
      <c r="C18" s="121" t="s">
        <v>96</v>
      </c>
      <c r="D18" s="121" t="s">
        <v>118</v>
      </c>
      <c r="E18" s="121" t="s">
        <v>359</v>
      </c>
      <c r="F18" s="121"/>
      <c r="G18" s="171">
        <f>G19+G20+G21+G22+G23+G24+G25</f>
        <v>12645</v>
      </c>
      <c r="H18" s="171">
        <f>H19+H20+H21+H22+H23+H24+H25</f>
        <v>12625.699999999999</v>
      </c>
      <c r="I18" s="182">
        <f t="shared" si="0"/>
        <v>99.84737050217475</v>
      </c>
    </row>
    <row r="19" spans="1:9" ht="27.75" customHeight="1">
      <c r="A19" s="123" t="s">
        <v>356</v>
      </c>
      <c r="B19" s="122">
        <v>970</v>
      </c>
      <c r="C19" s="121" t="s">
        <v>96</v>
      </c>
      <c r="D19" s="121" t="s">
        <v>118</v>
      </c>
      <c r="E19" s="121" t="s">
        <v>359</v>
      </c>
      <c r="F19" s="121" t="s">
        <v>23</v>
      </c>
      <c r="G19" s="171">
        <v>5957.9</v>
      </c>
      <c r="H19" s="171">
        <v>5957.9</v>
      </c>
      <c r="I19" s="182">
        <f t="shared" si="0"/>
        <v>100</v>
      </c>
    </row>
    <row r="20" spans="1:9" ht="41.25" customHeight="1">
      <c r="A20" s="123" t="s">
        <v>360</v>
      </c>
      <c r="B20" s="122">
        <v>970</v>
      </c>
      <c r="C20" s="121" t="s">
        <v>96</v>
      </c>
      <c r="D20" s="121" t="s">
        <v>118</v>
      </c>
      <c r="E20" s="121" t="s">
        <v>359</v>
      </c>
      <c r="F20" s="121" t="s">
        <v>361</v>
      </c>
      <c r="G20" s="171">
        <v>5.2</v>
      </c>
      <c r="H20" s="171">
        <v>1.8</v>
      </c>
      <c r="I20" s="182">
        <f t="shared" si="0"/>
        <v>34.61538461538461</v>
      </c>
    </row>
    <row r="21" spans="1:9" ht="54" customHeight="1">
      <c r="A21" s="123" t="s">
        <v>357</v>
      </c>
      <c r="B21" s="122">
        <v>970</v>
      </c>
      <c r="C21" s="121" t="s">
        <v>96</v>
      </c>
      <c r="D21" s="121" t="s">
        <v>118</v>
      </c>
      <c r="E21" s="121" t="s">
        <v>359</v>
      </c>
      <c r="F21" s="121" t="s">
        <v>358</v>
      </c>
      <c r="G21" s="171">
        <v>1626.5</v>
      </c>
      <c r="H21" s="171">
        <v>1626.5</v>
      </c>
      <c r="I21" s="182">
        <f t="shared" si="0"/>
        <v>100</v>
      </c>
    </row>
    <row r="22" spans="1:9" ht="25.5">
      <c r="A22" s="123" t="s">
        <v>25</v>
      </c>
      <c r="B22" s="122">
        <v>970</v>
      </c>
      <c r="C22" s="121" t="s">
        <v>96</v>
      </c>
      <c r="D22" s="121" t="s">
        <v>118</v>
      </c>
      <c r="E22" s="121" t="s">
        <v>359</v>
      </c>
      <c r="F22" s="121" t="s">
        <v>26</v>
      </c>
      <c r="G22" s="171">
        <v>4828.3</v>
      </c>
      <c r="H22" s="171">
        <v>4828.3</v>
      </c>
      <c r="I22" s="182">
        <f t="shared" si="0"/>
        <v>100</v>
      </c>
    </row>
    <row r="23" spans="1:9" ht="25.5">
      <c r="A23" s="123" t="s">
        <v>29</v>
      </c>
      <c r="B23" s="122">
        <v>970</v>
      </c>
      <c r="C23" s="121" t="s">
        <v>96</v>
      </c>
      <c r="D23" s="121" t="s">
        <v>118</v>
      </c>
      <c r="E23" s="121" t="s">
        <v>367</v>
      </c>
      <c r="F23" s="121" t="s">
        <v>30</v>
      </c>
      <c r="G23" s="171">
        <v>95</v>
      </c>
      <c r="H23" s="171">
        <v>91.9</v>
      </c>
      <c r="I23" s="182">
        <f t="shared" si="0"/>
        <v>96.73684210526316</v>
      </c>
    </row>
    <row r="24" spans="1:9" ht="12.75">
      <c r="A24" s="123" t="s">
        <v>362</v>
      </c>
      <c r="B24" s="122">
        <v>970</v>
      </c>
      <c r="C24" s="121" t="s">
        <v>96</v>
      </c>
      <c r="D24" s="121" t="s">
        <v>118</v>
      </c>
      <c r="E24" s="121" t="s">
        <v>359</v>
      </c>
      <c r="F24" s="121" t="s">
        <v>28</v>
      </c>
      <c r="G24" s="171">
        <v>67.7</v>
      </c>
      <c r="H24" s="171">
        <v>59.9</v>
      </c>
      <c r="I24" s="182">
        <f t="shared" si="0"/>
        <v>88.47858197932052</v>
      </c>
    </row>
    <row r="25" spans="1:9" ht="12.75">
      <c r="A25" s="123" t="s">
        <v>363</v>
      </c>
      <c r="B25" s="122">
        <v>970</v>
      </c>
      <c r="C25" s="121" t="s">
        <v>96</v>
      </c>
      <c r="D25" s="121" t="s">
        <v>118</v>
      </c>
      <c r="E25" s="121" t="s">
        <v>359</v>
      </c>
      <c r="F25" s="121" t="s">
        <v>364</v>
      </c>
      <c r="G25" s="171">
        <v>64.4</v>
      </c>
      <c r="H25" s="171">
        <v>59.4</v>
      </c>
      <c r="I25" s="182">
        <f t="shared" si="0"/>
        <v>92.23602484472049</v>
      </c>
    </row>
    <row r="26" spans="1:9" ht="12.75">
      <c r="A26" s="137" t="s">
        <v>134</v>
      </c>
      <c r="B26" s="125">
        <v>970</v>
      </c>
      <c r="C26" s="142" t="s">
        <v>96</v>
      </c>
      <c r="D26" s="142" t="s">
        <v>118</v>
      </c>
      <c r="E26" s="124" t="s">
        <v>365</v>
      </c>
      <c r="F26" s="124"/>
      <c r="G26" s="172">
        <f aca="true" t="shared" si="1" ref="G26:H28">G27</f>
        <v>64.7</v>
      </c>
      <c r="H26" s="172">
        <f>H27</f>
        <v>64.7</v>
      </c>
      <c r="I26" s="182">
        <f t="shared" si="0"/>
        <v>100</v>
      </c>
    </row>
    <row r="27" spans="1:9" ht="102" customHeight="1">
      <c r="A27" s="135" t="s">
        <v>350</v>
      </c>
      <c r="B27" s="125">
        <v>970</v>
      </c>
      <c r="C27" s="142" t="s">
        <v>96</v>
      </c>
      <c r="D27" s="142" t="s">
        <v>118</v>
      </c>
      <c r="E27" s="124" t="s">
        <v>366</v>
      </c>
      <c r="F27" s="124"/>
      <c r="G27" s="172">
        <f t="shared" si="1"/>
        <v>64.7</v>
      </c>
      <c r="H27" s="172">
        <f t="shared" si="1"/>
        <v>64.7</v>
      </c>
      <c r="I27" s="182">
        <f t="shared" si="0"/>
        <v>100</v>
      </c>
    </row>
    <row r="28" spans="1:9" ht="99.75" customHeight="1">
      <c r="A28" s="135" t="s">
        <v>299</v>
      </c>
      <c r="B28" s="125">
        <v>970</v>
      </c>
      <c r="C28" s="142" t="s">
        <v>96</v>
      </c>
      <c r="D28" s="142" t="s">
        <v>118</v>
      </c>
      <c r="E28" s="124" t="s">
        <v>368</v>
      </c>
      <c r="F28" s="124"/>
      <c r="G28" s="172">
        <f t="shared" si="1"/>
        <v>64.7</v>
      </c>
      <c r="H28" s="172">
        <f t="shared" si="1"/>
        <v>64.7</v>
      </c>
      <c r="I28" s="182">
        <f t="shared" si="0"/>
        <v>100</v>
      </c>
    </row>
    <row r="29" spans="1:9" ht="12.75">
      <c r="A29" s="135" t="s">
        <v>49</v>
      </c>
      <c r="B29" s="125">
        <v>970</v>
      </c>
      <c r="C29" s="142" t="s">
        <v>96</v>
      </c>
      <c r="D29" s="142" t="s">
        <v>118</v>
      </c>
      <c r="E29" s="124" t="s">
        <v>368</v>
      </c>
      <c r="F29" s="124" t="s">
        <v>127</v>
      </c>
      <c r="G29" s="172">
        <v>64.7</v>
      </c>
      <c r="H29" s="172">
        <v>64.7</v>
      </c>
      <c r="I29" s="182">
        <f t="shared" si="0"/>
        <v>100</v>
      </c>
    </row>
    <row r="30" spans="1:9" s="141" customFormat="1" ht="51">
      <c r="A30" s="183" t="s">
        <v>267</v>
      </c>
      <c r="B30" s="184">
        <v>970</v>
      </c>
      <c r="C30" s="208" t="s">
        <v>96</v>
      </c>
      <c r="D30" s="208" t="s">
        <v>113</v>
      </c>
      <c r="E30" s="208"/>
      <c r="F30" s="208"/>
      <c r="G30" s="209">
        <f aca="true" t="shared" si="2" ref="G30:H33">G31</f>
        <v>153.3</v>
      </c>
      <c r="H30" s="209">
        <f t="shared" si="2"/>
        <v>153.3</v>
      </c>
      <c r="I30" s="182">
        <f t="shared" si="0"/>
        <v>100</v>
      </c>
    </row>
    <row r="31" spans="1:9" ht="12.75">
      <c r="A31" s="137" t="s">
        <v>134</v>
      </c>
      <c r="B31" s="125">
        <v>970</v>
      </c>
      <c r="C31" s="142" t="s">
        <v>96</v>
      </c>
      <c r="D31" s="142" t="s">
        <v>113</v>
      </c>
      <c r="E31" s="124" t="s">
        <v>365</v>
      </c>
      <c r="F31" s="124"/>
      <c r="G31" s="172">
        <f t="shared" si="2"/>
        <v>153.3</v>
      </c>
      <c r="H31" s="172">
        <f t="shared" si="2"/>
        <v>153.3</v>
      </c>
      <c r="I31" s="182">
        <f t="shared" si="0"/>
        <v>100</v>
      </c>
    </row>
    <row r="32" spans="1:9" ht="99.75" customHeight="1">
      <c r="A32" s="152" t="s">
        <v>37</v>
      </c>
      <c r="B32" s="125">
        <v>970</v>
      </c>
      <c r="C32" s="142" t="s">
        <v>96</v>
      </c>
      <c r="D32" s="142" t="s">
        <v>113</v>
      </c>
      <c r="E32" s="124" t="s">
        <v>366</v>
      </c>
      <c r="F32" s="124"/>
      <c r="G32" s="172">
        <f t="shared" si="2"/>
        <v>153.3</v>
      </c>
      <c r="H32" s="172">
        <f t="shared" si="2"/>
        <v>153.3</v>
      </c>
      <c r="I32" s="182">
        <f t="shared" si="0"/>
        <v>100</v>
      </c>
    </row>
    <row r="33" spans="1:9" ht="101.25" customHeight="1">
      <c r="A33" s="135" t="s">
        <v>54</v>
      </c>
      <c r="B33" s="125">
        <v>970</v>
      </c>
      <c r="C33" s="142" t="s">
        <v>96</v>
      </c>
      <c r="D33" s="142" t="s">
        <v>113</v>
      </c>
      <c r="E33" s="124" t="s">
        <v>369</v>
      </c>
      <c r="F33" s="124"/>
      <c r="G33" s="172">
        <f t="shared" si="2"/>
        <v>153.3</v>
      </c>
      <c r="H33" s="172">
        <f t="shared" si="2"/>
        <v>153.3</v>
      </c>
      <c r="I33" s="182">
        <f t="shared" si="0"/>
        <v>100</v>
      </c>
    </row>
    <row r="34" spans="1:9" ht="12.75">
      <c r="A34" s="135" t="s">
        <v>49</v>
      </c>
      <c r="B34" s="125">
        <v>970</v>
      </c>
      <c r="C34" s="142" t="s">
        <v>96</v>
      </c>
      <c r="D34" s="142" t="s">
        <v>113</v>
      </c>
      <c r="E34" s="124" t="s">
        <v>369</v>
      </c>
      <c r="F34" s="124" t="s">
        <v>127</v>
      </c>
      <c r="G34" s="172">
        <v>153.3</v>
      </c>
      <c r="H34" s="172">
        <v>153.3</v>
      </c>
      <c r="I34" s="182">
        <f t="shared" si="0"/>
        <v>100</v>
      </c>
    </row>
    <row r="35" spans="1:9" s="141" customFormat="1" ht="12.75">
      <c r="A35" s="183" t="s">
        <v>177</v>
      </c>
      <c r="B35" s="184">
        <v>970</v>
      </c>
      <c r="C35" s="208" t="s">
        <v>96</v>
      </c>
      <c r="D35" s="208" t="s">
        <v>180</v>
      </c>
      <c r="E35" s="208"/>
      <c r="F35" s="208"/>
      <c r="G35" s="209">
        <f>G37</f>
        <v>500</v>
      </c>
      <c r="H35" s="209">
        <f>H37</f>
        <v>0</v>
      </c>
      <c r="I35" s="182">
        <f t="shared" si="0"/>
        <v>0</v>
      </c>
    </row>
    <row r="36" spans="1:9" s="141" customFormat="1" ht="25.5">
      <c r="A36" s="140" t="s">
        <v>311</v>
      </c>
      <c r="B36" s="143">
        <v>970</v>
      </c>
      <c r="C36" s="142" t="s">
        <v>96</v>
      </c>
      <c r="D36" s="142" t="s">
        <v>180</v>
      </c>
      <c r="E36" s="142" t="s">
        <v>370</v>
      </c>
      <c r="F36" s="142"/>
      <c r="G36" s="174">
        <f aca="true" t="shared" si="3" ref="G36:H38">G37</f>
        <v>500</v>
      </c>
      <c r="H36" s="174">
        <f t="shared" si="3"/>
        <v>0</v>
      </c>
      <c r="I36" s="182">
        <f t="shared" si="0"/>
        <v>0</v>
      </c>
    </row>
    <row r="37" spans="1:9" ht="16.5" customHeight="1">
      <c r="A37" s="123" t="s">
        <v>179</v>
      </c>
      <c r="B37" s="122">
        <v>970</v>
      </c>
      <c r="C37" s="121" t="s">
        <v>96</v>
      </c>
      <c r="D37" s="121" t="s">
        <v>180</v>
      </c>
      <c r="E37" s="121" t="s">
        <v>371</v>
      </c>
      <c r="F37" s="121"/>
      <c r="G37" s="171">
        <f t="shared" si="3"/>
        <v>500</v>
      </c>
      <c r="H37" s="171">
        <f t="shared" si="3"/>
        <v>0</v>
      </c>
      <c r="I37" s="182">
        <f t="shared" si="0"/>
        <v>0</v>
      </c>
    </row>
    <row r="38" spans="1:9" ht="25.5">
      <c r="A38" s="123" t="s">
        <v>40</v>
      </c>
      <c r="B38" s="122">
        <v>970</v>
      </c>
      <c r="C38" s="121" t="s">
        <v>96</v>
      </c>
      <c r="D38" s="121" t="s">
        <v>180</v>
      </c>
      <c r="E38" s="121" t="s">
        <v>372</v>
      </c>
      <c r="F38" s="121"/>
      <c r="G38" s="171">
        <f t="shared" si="3"/>
        <v>500</v>
      </c>
      <c r="H38" s="171">
        <f t="shared" si="3"/>
        <v>0</v>
      </c>
      <c r="I38" s="182">
        <f t="shared" si="0"/>
        <v>0</v>
      </c>
    </row>
    <row r="39" spans="1:9" ht="12.75">
      <c r="A39" s="123" t="s">
        <v>31</v>
      </c>
      <c r="B39" s="122">
        <v>970</v>
      </c>
      <c r="C39" s="121" t="s">
        <v>96</v>
      </c>
      <c r="D39" s="121" t="s">
        <v>180</v>
      </c>
      <c r="E39" s="121" t="s">
        <v>372</v>
      </c>
      <c r="F39" s="121" t="s">
        <v>310</v>
      </c>
      <c r="G39" s="171">
        <v>500</v>
      </c>
      <c r="H39" s="171">
        <v>0</v>
      </c>
      <c r="I39" s="182">
        <f t="shared" si="0"/>
        <v>0</v>
      </c>
    </row>
    <row r="40" spans="1:9" s="141" customFormat="1" ht="15" customHeight="1">
      <c r="A40" s="183" t="s">
        <v>176</v>
      </c>
      <c r="B40" s="184">
        <v>970</v>
      </c>
      <c r="C40" s="208" t="s">
        <v>96</v>
      </c>
      <c r="D40" s="208" t="s">
        <v>259</v>
      </c>
      <c r="E40" s="208"/>
      <c r="F40" s="208"/>
      <c r="G40" s="209">
        <f>G41</f>
        <v>8418.5</v>
      </c>
      <c r="H40" s="209">
        <f>H41</f>
        <v>8283.8</v>
      </c>
      <c r="I40" s="182">
        <f t="shared" si="0"/>
        <v>98.39995248559718</v>
      </c>
    </row>
    <row r="41" spans="1:9" s="141" customFormat="1" ht="28.5" customHeight="1">
      <c r="A41" s="140" t="s">
        <v>311</v>
      </c>
      <c r="B41" s="143">
        <v>970</v>
      </c>
      <c r="C41" s="142" t="s">
        <v>96</v>
      </c>
      <c r="D41" s="142" t="s">
        <v>259</v>
      </c>
      <c r="E41" s="142" t="s">
        <v>370</v>
      </c>
      <c r="F41" s="142"/>
      <c r="G41" s="174">
        <f>G42+G47+G51</f>
        <v>8418.5</v>
      </c>
      <c r="H41" s="174">
        <f>H42+H47+H51</f>
        <v>8283.8</v>
      </c>
      <c r="I41" s="182">
        <f t="shared" si="0"/>
        <v>98.39995248559718</v>
      </c>
    </row>
    <row r="42" spans="1:9" s="141" customFormat="1" ht="39" customHeight="1">
      <c r="A42" s="140" t="s">
        <v>373</v>
      </c>
      <c r="B42" s="143">
        <v>970</v>
      </c>
      <c r="C42" s="142" t="s">
        <v>96</v>
      </c>
      <c r="D42" s="142" t="s">
        <v>259</v>
      </c>
      <c r="E42" s="142" t="s">
        <v>374</v>
      </c>
      <c r="F42" s="142"/>
      <c r="G42" s="174">
        <f>G43+G44+G45+G46</f>
        <v>4457</v>
      </c>
      <c r="H42" s="174">
        <f>H43+H44+H45+H46</f>
        <v>4323.9</v>
      </c>
      <c r="I42" s="182">
        <f t="shared" si="0"/>
        <v>97.01368633610052</v>
      </c>
    </row>
    <row r="43" spans="1:9" s="141" customFormat="1" ht="14.25" customHeight="1">
      <c r="A43" s="140" t="s">
        <v>375</v>
      </c>
      <c r="B43" s="143">
        <v>970</v>
      </c>
      <c r="C43" s="142" t="s">
        <v>96</v>
      </c>
      <c r="D43" s="142" t="s">
        <v>259</v>
      </c>
      <c r="E43" s="142" t="s">
        <v>374</v>
      </c>
      <c r="F43" s="142" t="s">
        <v>376</v>
      </c>
      <c r="G43" s="174">
        <v>3261.4</v>
      </c>
      <c r="H43" s="174">
        <v>3230.7</v>
      </c>
      <c r="I43" s="182">
        <f t="shared" si="0"/>
        <v>99.05868645367019</v>
      </c>
    </row>
    <row r="44" spans="1:9" s="141" customFormat="1" ht="51" customHeight="1">
      <c r="A44" s="140" t="s">
        <v>377</v>
      </c>
      <c r="B44" s="143">
        <v>970</v>
      </c>
      <c r="C44" s="142" t="s">
        <v>96</v>
      </c>
      <c r="D44" s="142" t="s">
        <v>259</v>
      </c>
      <c r="E44" s="142" t="s">
        <v>374</v>
      </c>
      <c r="F44" s="142" t="s">
        <v>378</v>
      </c>
      <c r="G44" s="174">
        <v>981.6</v>
      </c>
      <c r="H44" s="174">
        <v>975.1</v>
      </c>
      <c r="I44" s="182">
        <f t="shared" si="0"/>
        <v>99.33781581092094</v>
      </c>
    </row>
    <row r="45" spans="1:9" s="141" customFormat="1" ht="25.5" customHeight="1">
      <c r="A45" s="123" t="s">
        <v>25</v>
      </c>
      <c r="B45" s="143">
        <v>970</v>
      </c>
      <c r="C45" s="142" t="s">
        <v>96</v>
      </c>
      <c r="D45" s="142" t="s">
        <v>259</v>
      </c>
      <c r="E45" s="142" t="s">
        <v>374</v>
      </c>
      <c r="F45" s="142" t="s">
        <v>26</v>
      </c>
      <c r="G45" s="174">
        <v>213</v>
      </c>
      <c r="H45" s="174">
        <v>117.9</v>
      </c>
      <c r="I45" s="182">
        <f t="shared" si="0"/>
        <v>55.35211267605634</v>
      </c>
    </row>
    <row r="46" spans="1:9" s="141" customFormat="1" ht="15.75" customHeight="1">
      <c r="A46" s="140" t="s">
        <v>363</v>
      </c>
      <c r="B46" s="143">
        <v>970</v>
      </c>
      <c r="C46" s="142" t="s">
        <v>96</v>
      </c>
      <c r="D46" s="142" t="s">
        <v>259</v>
      </c>
      <c r="E46" s="142" t="s">
        <v>374</v>
      </c>
      <c r="F46" s="142" t="s">
        <v>364</v>
      </c>
      <c r="G46" s="174">
        <v>1</v>
      </c>
      <c r="H46" s="174">
        <v>0.2</v>
      </c>
      <c r="I46" s="182">
        <f t="shared" si="0"/>
        <v>20</v>
      </c>
    </row>
    <row r="47" spans="1:9" ht="51">
      <c r="A47" s="123" t="s">
        <v>320</v>
      </c>
      <c r="B47" s="122">
        <v>970</v>
      </c>
      <c r="C47" s="121" t="s">
        <v>96</v>
      </c>
      <c r="D47" s="121" t="s">
        <v>259</v>
      </c>
      <c r="E47" s="121" t="s">
        <v>379</v>
      </c>
      <c r="F47" s="121"/>
      <c r="G47" s="171">
        <f>G48</f>
        <v>584</v>
      </c>
      <c r="H47" s="171">
        <f>H48</f>
        <v>583.5</v>
      </c>
      <c r="I47" s="182">
        <f t="shared" si="0"/>
        <v>99.91438356164383</v>
      </c>
    </row>
    <row r="48" spans="1:9" ht="51">
      <c r="A48" s="123" t="s">
        <v>50</v>
      </c>
      <c r="B48" s="122">
        <v>970</v>
      </c>
      <c r="C48" s="121" t="s">
        <v>96</v>
      </c>
      <c r="D48" s="121" t="s">
        <v>259</v>
      </c>
      <c r="E48" s="121" t="s">
        <v>380</v>
      </c>
      <c r="F48" s="121"/>
      <c r="G48" s="171">
        <f>G49+G50</f>
        <v>584</v>
      </c>
      <c r="H48" s="171">
        <f>H49+H50</f>
        <v>583.5</v>
      </c>
      <c r="I48" s="182">
        <f t="shared" si="0"/>
        <v>99.91438356164383</v>
      </c>
    </row>
    <row r="49" spans="1:9" ht="25.5">
      <c r="A49" s="123" t="s">
        <v>25</v>
      </c>
      <c r="B49" s="122">
        <v>970</v>
      </c>
      <c r="C49" s="121" t="s">
        <v>96</v>
      </c>
      <c r="D49" s="121" t="s">
        <v>259</v>
      </c>
      <c r="E49" s="121" t="s">
        <v>380</v>
      </c>
      <c r="F49" s="121" t="s">
        <v>26</v>
      </c>
      <c r="G49" s="171">
        <v>6</v>
      </c>
      <c r="H49" s="171">
        <v>6</v>
      </c>
      <c r="I49" s="182">
        <f t="shared" si="0"/>
        <v>100</v>
      </c>
    </row>
    <row r="50" spans="1:9" ht="63.75">
      <c r="A50" s="123" t="s">
        <v>381</v>
      </c>
      <c r="B50" s="122">
        <v>970</v>
      </c>
      <c r="C50" s="121" t="s">
        <v>96</v>
      </c>
      <c r="D50" s="121" t="s">
        <v>259</v>
      </c>
      <c r="E50" s="121" t="s">
        <v>382</v>
      </c>
      <c r="F50" s="121" t="s">
        <v>383</v>
      </c>
      <c r="G50" s="171">
        <v>578</v>
      </c>
      <c r="H50" s="171">
        <v>577.5</v>
      </c>
      <c r="I50" s="182">
        <f t="shared" si="0"/>
        <v>99.91349480968859</v>
      </c>
    </row>
    <row r="51" spans="1:9" ht="25.5">
      <c r="A51" s="123" t="s">
        <v>321</v>
      </c>
      <c r="B51" s="122">
        <v>970</v>
      </c>
      <c r="C51" s="121" t="s">
        <v>96</v>
      </c>
      <c r="D51" s="121" t="s">
        <v>259</v>
      </c>
      <c r="E51" s="121" t="s">
        <v>384</v>
      </c>
      <c r="F51" s="121"/>
      <c r="G51" s="171">
        <f>G52</f>
        <v>3377.5</v>
      </c>
      <c r="H51" s="171">
        <f>H52</f>
        <v>3376.4</v>
      </c>
      <c r="I51" s="182">
        <f t="shared" si="0"/>
        <v>99.96743153219838</v>
      </c>
    </row>
    <row r="52" spans="1:9" ht="25.5">
      <c r="A52" s="123" t="s">
        <v>242</v>
      </c>
      <c r="B52" s="122">
        <v>970</v>
      </c>
      <c r="C52" s="121" t="s">
        <v>96</v>
      </c>
      <c r="D52" s="121" t="s">
        <v>259</v>
      </c>
      <c r="E52" s="121" t="s">
        <v>385</v>
      </c>
      <c r="F52" s="121"/>
      <c r="G52" s="171">
        <f>G53+G55+G54</f>
        <v>3377.5</v>
      </c>
      <c r="H52" s="171">
        <f>H53+H55+H54</f>
        <v>3376.4</v>
      </c>
      <c r="I52" s="182">
        <f t="shared" si="0"/>
        <v>99.96743153219838</v>
      </c>
    </row>
    <row r="53" spans="1:9" ht="25.5" hidden="1">
      <c r="A53" s="123" t="s">
        <v>25</v>
      </c>
      <c r="B53" s="122">
        <v>970</v>
      </c>
      <c r="C53" s="121" t="s">
        <v>96</v>
      </c>
      <c r="D53" s="121" t="s">
        <v>259</v>
      </c>
      <c r="E53" s="121" t="s">
        <v>385</v>
      </c>
      <c r="F53" s="121" t="s">
        <v>26</v>
      </c>
      <c r="G53" s="171">
        <v>0</v>
      </c>
      <c r="H53" s="171">
        <v>0</v>
      </c>
      <c r="I53" s="182" t="e">
        <f t="shared" si="0"/>
        <v>#DIV/0!</v>
      </c>
    </row>
    <row r="54" spans="1:9" ht="114.75">
      <c r="A54" s="123" t="s">
        <v>550</v>
      </c>
      <c r="B54" s="122">
        <v>970</v>
      </c>
      <c r="C54" s="121" t="s">
        <v>96</v>
      </c>
      <c r="D54" s="121" t="s">
        <v>259</v>
      </c>
      <c r="E54" s="121" t="s">
        <v>385</v>
      </c>
      <c r="F54" s="121" t="s">
        <v>551</v>
      </c>
      <c r="G54" s="171">
        <v>3336.5</v>
      </c>
      <c r="H54" s="171">
        <v>3336.5</v>
      </c>
      <c r="I54" s="182">
        <f t="shared" si="0"/>
        <v>100</v>
      </c>
    </row>
    <row r="55" spans="1:9" ht="12.75">
      <c r="A55" s="123" t="s">
        <v>363</v>
      </c>
      <c r="B55" s="122">
        <v>970</v>
      </c>
      <c r="C55" s="121" t="s">
        <v>96</v>
      </c>
      <c r="D55" s="121" t="s">
        <v>259</v>
      </c>
      <c r="E55" s="121" t="s">
        <v>385</v>
      </c>
      <c r="F55" s="121" t="s">
        <v>364</v>
      </c>
      <c r="G55" s="171">
        <v>41</v>
      </c>
      <c r="H55" s="171">
        <v>39.9</v>
      </c>
      <c r="I55" s="182">
        <f t="shared" si="0"/>
        <v>97.3170731707317</v>
      </c>
    </row>
    <row r="56" spans="1:9" s="141" customFormat="1" ht="13.5">
      <c r="A56" s="210" t="s">
        <v>139</v>
      </c>
      <c r="B56" s="211">
        <v>970</v>
      </c>
      <c r="C56" s="212" t="s">
        <v>97</v>
      </c>
      <c r="D56" s="212"/>
      <c r="E56" s="212"/>
      <c r="F56" s="212"/>
      <c r="G56" s="213">
        <f>G57</f>
        <v>522</v>
      </c>
      <c r="H56" s="213">
        <f>H57</f>
        <v>483.7</v>
      </c>
      <c r="I56" s="214">
        <f t="shared" si="0"/>
        <v>92.66283524904215</v>
      </c>
    </row>
    <row r="57" spans="1:9" ht="25.5">
      <c r="A57" s="215" t="s">
        <v>140</v>
      </c>
      <c r="B57" s="216">
        <v>970</v>
      </c>
      <c r="C57" s="217" t="s">
        <v>97</v>
      </c>
      <c r="D57" s="217" t="s">
        <v>104</v>
      </c>
      <c r="E57" s="217"/>
      <c r="F57" s="217"/>
      <c r="G57" s="218">
        <f>G58</f>
        <v>522</v>
      </c>
      <c r="H57" s="218">
        <f>H58</f>
        <v>483.7</v>
      </c>
      <c r="I57" s="182">
        <f t="shared" si="0"/>
        <v>92.66283524904215</v>
      </c>
    </row>
    <row r="58" spans="1:9" ht="75" customHeight="1">
      <c r="A58" s="123" t="s">
        <v>386</v>
      </c>
      <c r="B58" s="122">
        <v>970</v>
      </c>
      <c r="C58" s="121" t="s">
        <v>97</v>
      </c>
      <c r="D58" s="121" t="s">
        <v>104</v>
      </c>
      <c r="E58" s="121" t="s">
        <v>387</v>
      </c>
      <c r="F58" s="121"/>
      <c r="G58" s="171">
        <f>G60</f>
        <v>522</v>
      </c>
      <c r="H58" s="171">
        <f>H60</f>
        <v>483.7</v>
      </c>
      <c r="I58" s="182">
        <f t="shared" si="0"/>
        <v>92.66283524904215</v>
      </c>
    </row>
    <row r="59" spans="1:9" ht="12.75" customHeight="1">
      <c r="A59" s="123" t="s">
        <v>312</v>
      </c>
      <c r="B59" s="122">
        <v>970</v>
      </c>
      <c r="C59" s="121" t="s">
        <v>97</v>
      </c>
      <c r="D59" s="121" t="s">
        <v>104</v>
      </c>
      <c r="E59" s="121" t="s">
        <v>388</v>
      </c>
      <c r="F59" s="121"/>
      <c r="G59" s="171">
        <f>G60</f>
        <v>522</v>
      </c>
      <c r="H59" s="171">
        <f>H60</f>
        <v>483.7</v>
      </c>
      <c r="I59" s="182">
        <f t="shared" si="0"/>
        <v>92.66283524904215</v>
      </c>
    </row>
    <row r="60" spans="1:9" ht="51" customHeight="1">
      <c r="A60" s="123" t="s">
        <v>389</v>
      </c>
      <c r="B60" s="122">
        <v>970</v>
      </c>
      <c r="C60" s="121" t="s">
        <v>97</v>
      </c>
      <c r="D60" s="121" t="s">
        <v>104</v>
      </c>
      <c r="E60" s="121" t="s">
        <v>390</v>
      </c>
      <c r="F60" s="121"/>
      <c r="G60" s="171">
        <f>G61+G62+G64+G63</f>
        <v>522</v>
      </c>
      <c r="H60" s="171">
        <f>H61+H62+H63+H64</f>
        <v>483.7</v>
      </c>
      <c r="I60" s="182">
        <f t="shared" si="0"/>
        <v>92.66283524904215</v>
      </c>
    </row>
    <row r="61" spans="1:9" ht="27.75" customHeight="1">
      <c r="A61" s="123" t="s">
        <v>356</v>
      </c>
      <c r="B61" s="122">
        <v>970</v>
      </c>
      <c r="C61" s="121" t="s">
        <v>97</v>
      </c>
      <c r="D61" s="121" t="s">
        <v>104</v>
      </c>
      <c r="E61" s="121" t="s">
        <v>391</v>
      </c>
      <c r="F61" s="121" t="s">
        <v>23</v>
      </c>
      <c r="G61" s="171">
        <v>322.6</v>
      </c>
      <c r="H61" s="171">
        <v>321.7</v>
      </c>
      <c r="I61" s="182">
        <f t="shared" si="0"/>
        <v>99.72101673899564</v>
      </c>
    </row>
    <row r="62" spans="1:9" ht="54.75" customHeight="1">
      <c r="A62" s="123" t="s">
        <v>357</v>
      </c>
      <c r="B62" s="122">
        <v>970</v>
      </c>
      <c r="C62" s="121" t="s">
        <v>97</v>
      </c>
      <c r="D62" s="121" t="s">
        <v>104</v>
      </c>
      <c r="E62" s="121" t="s">
        <v>391</v>
      </c>
      <c r="F62" s="121" t="s">
        <v>358</v>
      </c>
      <c r="G62" s="171">
        <v>144.2</v>
      </c>
      <c r="H62" s="171">
        <v>106.8</v>
      </c>
      <c r="I62" s="182">
        <f t="shared" si="0"/>
        <v>74.06380027739252</v>
      </c>
    </row>
    <row r="63" spans="1:9" ht="40.5" customHeight="1">
      <c r="A63" s="133" t="s">
        <v>24</v>
      </c>
      <c r="B63" s="122">
        <v>970</v>
      </c>
      <c r="C63" s="121" t="s">
        <v>97</v>
      </c>
      <c r="D63" s="121" t="s">
        <v>104</v>
      </c>
      <c r="E63" s="121" t="s">
        <v>391</v>
      </c>
      <c r="F63" s="121" t="s">
        <v>27</v>
      </c>
      <c r="G63" s="171">
        <v>44.2</v>
      </c>
      <c r="H63" s="171">
        <v>44.2</v>
      </c>
      <c r="I63" s="182">
        <f t="shared" si="0"/>
        <v>100</v>
      </c>
    </row>
    <row r="64" spans="1:9" ht="25.5">
      <c r="A64" s="123" t="s">
        <v>25</v>
      </c>
      <c r="B64" s="122">
        <v>970</v>
      </c>
      <c r="C64" s="121" t="s">
        <v>97</v>
      </c>
      <c r="D64" s="121" t="s">
        <v>104</v>
      </c>
      <c r="E64" s="121" t="s">
        <v>391</v>
      </c>
      <c r="F64" s="121" t="s">
        <v>26</v>
      </c>
      <c r="G64" s="171">
        <v>11</v>
      </c>
      <c r="H64" s="171">
        <v>11</v>
      </c>
      <c r="I64" s="182">
        <f t="shared" si="0"/>
        <v>100</v>
      </c>
    </row>
    <row r="65" spans="1:9" s="141" customFormat="1" ht="42" customHeight="1">
      <c r="A65" s="210" t="s">
        <v>156</v>
      </c>
      <c r="B65" s="211">
        <v>970</v>
      </c>
      <c r="C65" s="212" t="s">
        <v>104</v>
      </c>
      <c r="D65" s="212"/>
      <c r="E65" s="212"/>
      <c r="F65" s="212"/>
      <c r="G65" s="213">
        <f aca="true" t="shared" si="4" ref="G65:H67">G66</f>
        <v>1982</v>
      </c>
      <c r="H65" s="213">
        <f t="shared" si="4"/>
        <v>1750.9</v>
      </c>
      <c r="I65" s="214">
        <f t="shared" si="0"/>
        <v>88.34006054490415</v>
      </c>
    </row>
    <row r="66" spans="1:10" s="141" customFormat="1" ht="38.25">
      <c r="A66" s="183" t="s">
        <v>142</v>
      </c>
      <c r="B66" s="184">
        <v>970</v>
      </c>
      <c r="C66" s="208" t="s">
        <v>104</v>
      </c>
      <c r="D66" s="208" t="s">
        <v>161</v>
      </c>
      <c r="E66" s="208"/>
      <c r="F66" s="208"/>
      <c r="G66" s="209">
        <f t="shared" si="4"/>
        <v>1982</v>
      </c>
      <c r="H66" s="209">
        <f t="shared" si="4"/>
        <v>1750.9</v>
      </c>
      <c r="I66" s="182">
        <f aca="true" t="shared" si="5" ref="I66:I129">H66/G66*100</f>
        <v>88.34006054490415</v>
      </c>
      <c r="J66" s="179"/>
    </row>
    <row r="67" spans="1:10" ht="40.5" customHeight="1">
      <c r="A67" s="139" t="s">
        <v>395</v>
      </c>
      <c r="B67" s="138">
        <v>970</v>
      </c>
      <c r="C67" s="132" t="s">
        <v>104</v>
      </c>
      <c r="D67" s="132" t="s">
        <v>161</v>
      </c>
      <c r="E67" s="132" t="s">
        <v>392</v>
      </c>
      <c r="F67" s="132"/>
      <c r="G67" s="173">
        <f t="shared" si="4"/>
        <v>1982</v>
      </c>
      <c r="H67" s="173">
        <f t="shared" si="4"/>
        <v>1750.9</v>
      </c>
      <c r="I67" s="182">
        <f t="shared" si="5"/>
        <v>88.34006054490415</v>
      </c>
      <c r="J67" s="117"/>
    </row>
    <row r="68" spans="1:10" ht="36.75" customHeight="1">
      <c r="A68" s="123" t="s">
        <v>394</v>
      </c>
      <c r="B68" s="138">
        <v>970</v>
      </c>
      <c r="C68" s="132" t="s">
        <v>104</v>
      </c>
      <c r="D68" s="132" t="s">
        <v>161</v>
      </c>
      <c r="E68" s="132" t="s">
        <v>393</v>
      </c>
      <c r="F68" s="132"/>
      <c r="G68" s="173">
        <f>G69+G72+G75+G78+G81+G84+G87</f>
        <v>1982</v>
      </c>
      <c r="H68" s="173">
        <f>H69+H72+H75+H78+H81+H84+H87</f>
        <v>1750.9</v>
      </c>
      <c r="I68" s="182">
        <f t="shared" si="5"/>
        <v>88.34006054490415</v>
      </c>
      <c r="J68" s="117"/>
    </row>
    <row r="69" spans="1:10" ht="25.5" customHeight="1">
      <c r="A69" s="139" t="s">
        <v>396</v>
      </c>
      <c r="B69" s="138">
        <v>970</v>
      </c>
      <c r="C69" s="132" t="s">
        <v>104</v>
      </c>
      <c r="D69" s="132" t="s">
        <v>161</v>
      </c>
      <c r="E69" s="132" t="s">
        <v>397</v>
      </c>
      <c r="F69" s="132"/>
      <c r="G69" s="173">
        <f>G70</f>
        <v>995.5</v>
      </c>
      <c r="H69" s="173">
        <f>H71</f>
        <v>995.5</v>
      </c>
      <c r="I69" s="182">
        <f t="shared" si="5"/>
        <v>100</v>
      </c>
      <c r="J69" s="117"/>
    </row>
    <row r="70" spans="1:10" ht="24.75" customHeight="1">
      <c r="A70" s="139" t="s">
        <v>398</v>
      </c>
      <c r="B70" s="138">
        <v>970</v>
      </c>
      <c r="C70" s="132" t="s">
        <v>104</v>
      </c>
      <c r="D70" s="132" t="s">
        <v>161</v>
      </c>
      <c r="E70" s="132" t="s">
        <v>399</v>
      </c>
      <c r="F70" s="132"/>
      <c r="G70" s="173">
        <f>G71</f>
        <v>995.5</v>
      </c>
      <c r="H70" s="173">
        <f>H71</f>
        <v>995.5</v>
      </c>
      <c r="I70" s="182">
        <f t="shared" si="5"/>
        <v>100</v>
      </c>
      <c r="J70" s="117"/>
    </row>
    <row r="71" spans="1:10" ht="25.5">
      <c r="A71" s="123" t="s">
        <v>25</v>
      </c>
      <c r="B71" s="138">
        <v>970</v>
      </c>
      <c r="C71" s="132" t="s">
        <v>104</v>
      </c>
      <c r="D71" s="132" t="s">
        <v>161</v>
      </c>
      <c r="E71" s="132" t="s">
        <v>400</v>
      </c>
      <c r="F71" s="132" t="s">
        <v>26</v>
      </c>
      <c r="G71" s="173">
        <v>995.5</v>
      </c>
      <c r="H71" s="173">
        <v>995.5</v>
      </c>
      <c r="I71" s="182">
        <f t="shared" si="5"/>
        <v>100</v>
      </c>
      <c r="J71" s="117"/>
    </row>
    <row r="72" spans="1:10" ht="25.5">
      <c r="A72" s="123" t="s">
        <v>401</v>
      </c>
      <c r="B72" s="138">
        <v>970</v>
      </c>
      <c r="C72" s="132" t="s">
        <v>104</v>
      </c>
      <c r="D72" s="132" t="s">
        <v>161</v>
      </c>
      <c r="E72" s="132" t="s">
        <v>402</v>
      </c>
      <c r="F72" s="132"/>
      <c r="G72" s="173">
        <f>G73</f>
        <v>536</v>
      </c>
      <c r="H72" s="173">
        <f>H73</f>
        <v>536</v>
      </c>
      <c r="I72" s="182">
        <f t="shared" si="5"/>
        <v>100</v>
      </c>
      <c r="J72" s="117"/>
    </row>
    <row r="73" spans="1:10" ht="25.5">
      <c r="A73" s="139" t="s">
        <v>398</v>
      </c>
      <c r="B73" s="138">
        <v>970</v>
      </c>
      <c r="C73" s="132" t="s">
        <v>104</v>
      </c>
      <c r="D73" s="132" t="s">
        <v>161</v>
      </c>
      <c r="E73" s="132" t="s">
        <v>403</v>
      </c>
      <c r="F73" s="132"/>
      <c r="G73" s="173">
        <f>G74</f>
        <v>536</v>
      </c>
      <c r="H73" s="173">
        <f>H74</f>
        <v>536</v>
      </c>
      <c r="I73" s="182">
        <f t="shared" si="5"/>
        <v>100</v>
      </c>
      <c r="J73" s="117"/>
    </row>
    <row r="74" spans="1:10" ht="25.5">
      <c r="A74" s="123" t="s">
        <v>25</v>
      </c>
      <c r="B74" s="138">
        <v>970</v>
      </c>
      <c r="C74" s="132" t="s">
        <v>104</v>
      </c>
      <c r="D74" s="132" t="s">
        <v>161</v>
      </c>
      <c r="E74" s="132" t="s">
        <v>404</v>
      </c>
      <c r="F74" s="132" t="s">
        <v>26</v>
      </c>
      <c r="G74" s="173">
        <v>536</v>
      </c>
      <c r="H74" s="173">
        <v>536</v>
      </c>
      <c r="I74" s="182">
        <f t="shared" si="5"/>
        <v>100</v>
      </c>
      <c r="J74" s="117"/>
    </row>
    <row r="75" spans="1:10" ht="51">
      <c r="A75" s="123" t="s">
        <v>405</v>
      </c>
      <c r="B75" s="138">
        <v>970</v>
      </c>
      <c r="C75" s="132" t="s">
        <v>104</v>
      </c>
      <c r="D75" s="132" t="s">
        <v>161</v>
      </c>
      <c r="E75" s="132" t="s">
        <v>406</v>
      </c>
      <c r="F75" s="132"/>
      <c r="G75" s="173">
        <f>G76</f>
        <v>200</v>
      </c>
      <c r="H75" s="173">
        <f>H76</f>
        <v>0</v>
      </c>
      <c r="I75" s="182">
        <f t="shared" si="5"/>
        <v>0</v>
      </c>
      <c r="J75" s="117"/>
    </row>
    <row r="76" spans="1:10" ht="25.5">
      <c r="A76" s="139" t="s">
        <v>398</v>
      </c>
      <c r="B76" s="138">
        <v>970</v>
      </c>
      <c r="C76" s="132" t="s">
        <v>104</v>
      </c>
      <c r="D76" s="132" t="s">
        <v>161</v>
      </c>
      <c r="E76" s="132" t="s">
        <v>407</v>
      </c>
      <c r="F76" s="132"/>
      <c r="G76" s="173">
        <f>G77</f>
        <v>200</v>
      </c>
      <c r="H76" s="173">
        <f>H77</f>
        <v>0</v>
      </c>
      <c r="I76" s="182">
        <f t="shared" si="5"/>
        <v>0</v>
      </c>
      <c r="J76" s="117"/>
    </row>
    <row r="77" spans="1:10" ht="12.75">
      <c r="A77" s="123" t="s">
        <v>31</v>
      </c>
      <c r="B77" s="138">
        <v>970</v>
      </c>
      <c r="C77" s="132" t="s">
        <v>104</v>
      </c>
      <c r="D77" s="132" t="s">
        <v>161</v>
      </c>
      <c r="E77" s="132" t="s">
        <v>407</v>
      </c>
      <c r="F77" s="132" t="s">
        <v>310</v>
      </c>
      <c r="G77" s="173">
        <v>200</v>
      </c>
      <c r="H77" s="173">
        <v>0</v>
      </c>
      <c r="I77" s="182">
        <f t="shared" si="5"/>
        <v>0</v>
      </c>
      <c r="J77" s="117"/>
    </row>
    <row r="78" spans="1:10" ht="38.25">
      <c r="A78" s="123" t="s">
        <v>408</v>
      </c>
      <c r="B78" s="138">
        <v>970</v>
      </c>
      <c r="C78" s="132" t="s">
        <v>104</v>
      </c>
      <c r="D78" s="132" t="s">
        <v>161</v>
      </c>
      <c r="E78" s="132" t="s">
        <v>409</v>
      </c>
      <c r="F78" s="132"/>
      <c r="G78" s="173">
        <f>G79</f>
        <v>20</v>
      </c>
      <c r="H78" s="173">
        <f>H79</f>
        <v>20</v>
      </c>
      <c r="I78" s="182">
        <f t="shared" si="5"/>
        <v>100</v>
      </c>
      <c r="J78" s="117"/>
    </row>
    <row r="79" spans="1:10" ht="25.5">
      <c r="A79" s="139" t="s">
        <v>398</v>
      </c>
      <c r="B79" s="138">
        <v>970</v>
      </c>
      <c r="C79" s="132" t="s">
        <v>104</v>
      </c>
      <c r="D79" s="132" t="s">
        <v>161</v>
      </c>
      <c r="E79" s="132" t="s">
        <v>410</v>
      </c>
      <c r="F79" s="132"/>
      <c r="G79" s="173">
        <f>G80</f>
        <v>20</v>
      </c>
      <c r="H79" s="173">
        <f>H80</f>
        <v>20</v>
      </c>
      <c r="I79" s="182">
        <f t="shared" si="5"/>
        <v>100</v>
      </c>
      <c r="J79" s="117"/>
    </row>
    <row r="80" spans="1:10" ht="25.5">
      <c r="A80" s="123" t="s">
        <v>25</v>
      </c>
      <c r="B80" s="138">
        <v>970</v>
      </c>
      <c r="C80" s="132" t="s">
        <v>104</v>
      </c>
      <c r="D80" s="132" t="s">
        <v>161</v>
      </c>
      <c r="E80" s="132" t="s">
        <v>410</v>
      </c>
      <c r="F80" s="132" t="s">
        <v>26</v>
      </c>
      <c r="G80" s="173">
        <v>20</v>
      </c>
      <c r="H80" s="173">
        <v>20</v>
      </c>
      <c r="I80" s="182">
        <f t="shared" si="5"/>
        <v>100</v>
      </c>
      <c r="J80" s="117"/>
    </row>
    <row r="81" spans="1:10" ht="25.5" hidden="1">
      <c r="A81" s="123" t="s">
        <v>411</v>
      </c>
      <c r="B81" s="138">
        <v>970</v>
      </c>
      <c r="C81" s="132" t="s">
        <v>104</v>
      </c>
      <c r="D81" s="132" t="s">
        <v>161</v>
      </c>
      <c r="E81" s="132" t="s">
        <v>412</v>
      </c>
      <c r="F81" s="132"/>
      <c r="G81" s="173">
        <f>G82</f>
        <v>0</v>
      </c>
      <c r="H81" s="173">
        <f>H82</f>
        <v>0</v>
      </c>
      <c r="I81" s="182" t="e">
        <f t="shared" si="5"/>
        <v>#DIV/0!</v>
      </c>
      <c r="J81" s="117"/>
    </row>
    <row r="82" spans="1:10" ht="25.5" hidden="1">
      <c r="A82" s="139" t="s">
        <v>398</v>
      </c>
      <c r="B82" s="138">
        <v>970</v>
      </c>
      <c r="C82" s="132" t="s">
        <v>104</v>
      </c>
      <c r="D82" s="132" t="s">
        <v>161</v>
      </c>
      <c r="E82" s="132" t="s">
        <v>413</v>
      </c>
      <c r="F82" s="132"/>
      <c r="G82" s="173">
        <f>G83</f>
        <v>0</v>
      </c>
      <c r="H82" s="173">
        <f>H83</f>
        <v>0</v>
      </c>
      <c r="I82" s="182" t="e">
        <f t="shared" si="5"/>
        <v>#DIV/0!</v>
      </c>
      <c r="J82" s="117"/>
    </row>
    <row r="83" spans="1:10" ht="25.5" hidden="1">
      <c r="A83" s="123" t="s">
        <v>25</v>
      </c>
      <c r="B83" s="138">
        <v>970</v>
      </c>
      <c r="C83" s="132" t="s">
        <v>104</v>
      </c>
      <c r="D83" s="132" t="s">
        <v>161</v>
      </c>
      <c r="E83" s="132" t="s">
        <v>413</v>
      </c>
      <c r="F83" s="132" t="s">
        <v>26</v>
      </c>
      <c r="G83" s="173">
        <v>0</v>
      </c>
      <c r="H83" s="173">
        <v>0</v>
      </c>
      <c r="I83" s="182" t="e">
        <f t="shared" si="5"/>
        <v>#DIV/0!</v>
      </c>
      <c r="J83" s="117"/>
    </row>
    <row r="84" spans="1:10" ht="25.5">
      <c r="A84" s="123" t="s">
        <v>415</v>
      </c>
      <c r="B84" s="138">
        <v>970</v>
      </c>
      <c r="C84" s="132" t="s">
        <v>104</v>
      </c>
      <c r="D84" s="132" t="s">
        <v>161</v>
      </c>
      <c r="E84" s="132" t="s">
        <v>414</v>
      </c>
      <c r="F84" s="132"/>
      <c r="G84" s="173">
        <f>G85</f>
        <v>130.5</v>
      </c>
      <c r="H84" s="173">
        <f>H85</f>
        <v>120</v>
      </c>
      <c r="I84" s="182">
        <f t="shared" si="5"/>
        <v>91.95402298850574</v>
      </c>
      <c r="J84" s="117"/>
    </row>
    <row r="85" spans="1:10" ht="25.5">
      <c r="A85" s="139" t="s">
        <v>398</v>
      </c>
      <c r="B85" s="138">
        <v>970</v>
      </c>
      <c r="C85" s="132" t="s">
        <v>104</v>
      </c>
      <c r="D85" s="132" t="s">
        <v>161</v>
      </c>
      <c r="E85" s="132" t="s">
        <v>416</v>
      </c>
      <c r="F85" s="132"/>
      <c r="G85" s="173">
        <f>G86</f>
        <v>130.5</v>
      </c>
      <c r="H85" s="173">
        <f>H86</f>
        <v>120</v>
      </c>
      <c r="I85" s="182">
        <f t="shared" si="5"/>
        <v>91.95402298850574</v>
      </c>
      <c r="J85" s="117"/>
    </row>
    <row r="86" spans="1:10" ht="25.5">
      <c r="A86" s="123" t="s">
        <v>25</v>
      </c>
      <c r="B86" s="138">
        <v>970</v>
      </c>
      <c r="C86" s="132" t="s">
        <v>104</v>
      </c>
      <c r="D86" s="132" t="s">
        <v>161</v>
      </c>
      <c r="E86" s="132" t="s">
        <v>416</v>
      </c>
      <c r="F86" s="132" t="s">
        <v>26</v>
      </c>
      <c r="G86" s="173">
        <v>130.5</v>
      </c>
      <c r="H86" s="173">
        <v>120</v>
      </c>
      <c r="I86" s="182">
        <f t="shared" si="5"/>
        <v>91.95402298850574</v>
      </c>
      <c r="J86" s="117"/>
    </row>
    <row r="87" spans="1:10" ht="51">
      <c r="A87" s="123" t="s">
        <v>591</v>
      </c>
      <c r="B87" s="138">
        <v>970</v>
      </c>
      <c r="C87" s="132" t="s">
        <v>104</v>
      </c>
      <c r="D87" s="132" t="s">
        <v>161</v>
      </c>
      <c r="E87" s="132" t="s">
        <v>417</v>
      </c>
      <c r="F87" s="132"/>
      <c r="G87" s="173">
        <f>G88</f>
        <v>100</v>
      </c>
      <c r="H87" s="173">
        <f>H88</f>
        <v>79.4</v>
      </c>
      <c r="I87" s="182">
        <f t="shared" si="5"/>
        <v>79.4</v>
      </c>
      <c r="J87" s="117"/>
    </row>
    <row r="88" spans="1:10" ht="25.5">
      <c r="A88" s="139" t="s">
        <v>398</v>
      </c>
      <c r="B88" s="138">
        <v>970</v>
      </c>
      <c r="C88" s="132" t="s">
        <v>104</v>
      </c>
      <c r="D88" s="132" t="s">
        <v>161</v>
      </c>
      <c r="E88" s="132" t="s">
        <v>418</v>
      </c>
      <c r="F88" s="132"/>
      <c r="G88" s="173">
        <f>G89</f>
        <v>100</v>
      </c>
      <c r="H88" s="173">
        <f>H89</f>
        <v>79.4</v>
      </c>
      <c r="I88" s="182">
        <f t="shared" si="5"/>
        <v>79.4</v>
      </c>
      <c r="J88" s="117"/>
    </row>
    <row r="89" spans="1:10" ht="25.5">
      <c r="A89" s="123" t="s">
        <v>25</v>
      </c>
      <c r="B89" s="138">
        <v>970</v>
      </c>
      <c r="C89" s="132" t="s">
        <v>104</v>
      </c>
      <c r="D89" s="132" t="s">
        <v>161</v>
      </c>
      <c r="E89" s="132" t="s">
        <v>418</v>
      </c>
      <c r="F89" s="132" t="s">
        <v>26</v>
      </c>
      <c r="G89" s="173">
        <v>100</v>
      </c>
      <c r="H89" s="173">
        <v>79.4</v>
      </c>
      <c r="I89" s="182">
        <f t="shared" si="5"/>
        <v>79.4</v>
      </c>
      <c r="J89" s="117"/>
    </row>
    <row r="90" spans="1:9" s="141" customFormat="1" ht="13.5">
      <c r="A90" s="220" t="s">
        <v>162</v>
      </c>
      <c r="B90" s="211">
        <v>970</v>
      </c>
      <c r="C90" s="212" t="s">
        <v>118</v>
      </c>
      <c r="D90" s="212"/>
      <c r="E90" s="212"/>
      <c r="F90" s="212"/>
      <c r="G90" s="213">
        <f>G91</f>
        <v>1775.3</v>
      </c>
      <c r="H90" s="213">
        <f>+H91</f>
        <v>1587.5000000000002</v>
      </c>
      <c r="I90" s="214">
        <f t="shared" si="5"/>
        <v>89.42150622430013</v>
      </c>
    </row>
    <row r="91" spans="1:9" ht="12.75">
      <c r="A91" s="221" t="s">
        <v>243</v>
      </c>
      <c r="B91" s="222">
        <v>970</v>
      </c>
      <c r="C91" s="223" t="s">
        <v>118</v>
      </c>
      <c r="D91" s="223" t="s">
        <v>160</v>
      </c>
      <c r="E91" s="223"/>
      <c r="F91" s="223"/>
      <c r="G91" s="224">
        <f>G92</f>
        <v>1775.3</v>
      </c>
      <c r="H91" s="224">
        <f>H92</f>
        <v>1587.5000000000002</v>
      </c>
      <c r="I91" s="182">
        <f t="shared" si="5"/>
        <v>89.42150622430013</v>
      </c>
    </row>
    <row r="92" spans="1:9" ht="39" customHeight="1">
      <c r="A92" s="139" t="s">
        <v>395</v>
      </c>
      <c r="B92" s="138">
        <v>970</v>
      </c>
      <c r="C92" s="132" t="s">
        <v>118</v>
      </c>
      <c r="D92" s="132" t="s">
        <v>160</v>
      </c>
      <c r="E92" s="132" t="s">
        <v>392</v>
      </c>
      <c r="F92" s="132"/>
      <c r="G92" s="173">
        <f>G93</f>
        <v>1775.3</v>
      </c>
      <c r="H92" s="173">
        <f>H93</f>
        <v>1587.5000000000002</v>
      </c>
      <c r="I92" s="182">
        <f t="shared" si="5"/>
        <v>89.42150622430013</v>
      </c>
    </row>
    <row r="93" spans="1:9" ht="25.5" customHeight="1">
      <c r="A93" s="133" t="s">
        <v>420</v>
      </c>
      <c r="B93" s="138">
        <v>970</v>
      </c>
      <c r="C93" s="132" t="s">
        <v>118</v>
      </c>
      <c r="D93" s="132" t="s">
        <v>160</v>
      </c>
      <c r="E93" s="132" t="s">
        <v>419</v>
      </c>
      <c r="F93" s="132"/>
      <c r="G93" s="173">
        <f>G94+G97+G100+G103+G106+G109+G112</f>
        <v>1775.3</v>
      </c>
      <c r="H93" s="173">
        <f>H94+H97+H100+H103+H106+H109+H112</f>
        <v>1587.5000000000002</v>
      </c>
      <c r="I93" s="182">
        <f t="shared" si="5"/>
        <v>89.42150622430013</v>
      </c>
    </row>
    <row r="94" spans="1:9" ht="50.25" customHeight="1">
      <c r="A94" s="133" t="s">
        <v>422</v>
      </c>
      <c r="B94" s="138">
        <v>970</v>
      </c>
      <c r="C94" s="132" t="s">
        <v>118</v>
      </c>
      <c r="D94" s="132" t="s">
        <v>160</v>
      </c>
      <c r="E94" s="132" t="s">
        <v>421</v>
      </c>
      <c r="F94" s="132"/>
      <c r="G94" s="173">
        <f>G95</f>
        <v>599.3</v>
      </c>
      <c r="H94" s="173">
        <f>H95</f>
        <v>480.5</v>
      </c>
      <c r="I94" s="182">
        <f t="shared" si="5"/>
        <v>80.1768730185216</v>
      </c>
    </row>
    <row r="95" spans="1:9" ht="38.25" customHeight="1">
      <c r="A95" s="133" t="s">
        <v>423</v>
      </c>
      <c r="B95" s="138">
        <v>970</v>
      </c>
      <c r="C95" s="132" t="s">
        <v>118</v>
      </c>
      <c r="D95" s="132" t="s">
        <v>160</v>
      </c>
      <c r="E95" s="132" t="s">
        <v>424</v>
      </c>
      <c r="F95" s="132"/>
      <c r="G95" s="173">
        <f>G96</f>
        <v>599.3</v>
      </c>
      <c r="H95" s="173">
        <f>H96</f>
        <v>480.5</v>
      </c>
      <c r="I95" s="182">
        <f t="shared" si="5"/>
        <v>80.1768730185216</v>
      </c>
    </row>
    <row r="96" spans="1:9" ht="38.25">
      <c r="A96" s="133" t="s">
        <v>24</v>
      </c>
      <c r="B96" s="138">
        <v>970</v>
      </c>
      <c r="C96" s="132" t="s">
        <v>118</v>
      </c>
      <c r="D96" s="132" t="s">
        <v>160</v>
      </c>
      <c r="E96" s="132" t="s">
        <v>424</v>
      </c>
      <c r="F96" s="132" t="s">
        <v>27</v>
      </c>
      <c r="G96" s="173">
        <v>599.3</v>
      </c>
      <c r="H96" s="173">
        <v>480.5</v>
      </c>
      <c r="I96" s="182">
        <f t="shared" si="5"/>
        <v>80.1768730185216</v>
      </c>
    </row>
    <row r="97" spans="1:9" ht="39" customHeight="1">
      <c r="A97" s="133" t="s">
        <v>425</v>
      </c>
      <c r="B97" s="138">
        <v>970</v>
      </c>
      <c r="C97" s="132" t="s">
        <v>118</v>
      </c>
      <c r="D97" s="132" t="s">
        <v>160</v>
      </c>
      <c r="E97" s="132" t="s">
        <v>426</v>
      </c>
      <c r="F97" s="132"/>
      <c r="G97" s="173">
        <f>G98</f>
        <v>5</v>
      </c>
      <c r="H97" s="173">
        <f>H98</f>
        <v>5</v>
      </c>
      <c r="I97" s="182">
        <f t="shared" si="5"/>
        <v>100</v>
      </c>
    </row>
    <row r="98" spans="1:9" ht="36.75" customHeight="1">
      <c r="A98" s="133" t="s">
        <v>423</v>
      </c>
      <c r="B98" s="138">
        <v>970</v>
      </c>
      <c r="C98" s="132" t="s">
        <v>118</v>
      </c>
      <c r="D98" s="132" t="s">
        <v>160</v>
      </c>
      <c r="E98" s="132" t="s">
        <v>442</v>
      </c>
      <c r="F98" s="132"/>
      <c r="G98" s="173">
        <f>G99</f>
        <v>5</v>
      </c>
      <c r="H98" s="173">
        <f>H99</f>
        <v>5</v>
      </c>
      <c r="I98" s="182">
        <f t="shared" si="5"/>
        <v>100</v>
      </c>
    </row>
    <row r="99" spans="1:9" ht="36.75" customHeight="1">
      <c r="A99" s="133" t="s">
        <v>24</v>
      </c>
      <c r="B99" s="138">
        <v>970</v>
      </c>
      <c r="C99" s="132" t="s">
        <v>118</v>
      </c>
      <c r="D99" s="132" t="s">
        <v>160</v>
      </c>
      <c r="E99" s="132" t="s">
        <v>442</v>
      </c>
      <c r="F99" s="132" t="s">
        <v>27</v>
      </c>
      <c r="G99" s="173">
        <v>5</v>
      </c>
      <c r="H99" s="173">
        <v>5</v>
      </c>
      <c r="I99" s="182">
        <f t="shared" si="5"/>
        <v>100</v>
      </c>
    </row>
    <row r="100" spans="1:9" ht="38.25" customHeight="1">
      <c r="A100" s="133" t="s">
        <v>427</v>
      </c>
      <c r="B100" s="138">
        <v>970</v>
      </c>
      <c r="C100" s="132" t="s">
        <v>118</v>
      </c>
      <c r="D100" s="132" t="s">
        <v>160</v>
      </c>
      <c r="E100" s="132" t="s">
        <v>428</v>
      </c>
      <c r="F100" s="132"/>
      <c r="G100" s="173">
        <f>G101</f>
        <v>267</v>
      </c>
      <c r="H100" s="173">
        <f>H101</f>
        <v>262.9</v>
      </c>
      <c r="I100" s="182">
        <f t="shared" si="5"/>
        <v>98.46441947565542</v>
      </c>
    </row>
    <row r="101" spans="1:9" ht="38.25" customHeight="1">
      <c r="A101" s="133" t="s">
        <v>423</v>
      </c>
      <c r="B101" s="138">
        <v>970</v>
      </c>
      <c r="C101" s="132" t="s">
        <v>118</v>
      </c>
      <c r="D101" s="132" t="s">
        <v>160</v>
      </c>
      <c r="E101" s="132" t="s">
        <v>441</v>
      </c>
      <c r="F101" s="132"/>
      <c r="G101" s="173">
        <f>G102</f>
        <v>267</v>
      </c>
      <c r="H101" s="173">
        <f>H102</f>
        <v>262.9</v>
      </c>
      <c r="I101" s="182">
        <f t="shared" si="5"/>
        <v>98.46441947565542</v>
      </c>
    </row>
    <row r="102" spans="1:9" ht="39.75" customHeight="1">
      <c r="A102" s="133" t="s">
        <v>24</v>
      </c>
      <c r="B102" s="138">
        <v>970</v>
      </c>
      <c r="C102" s="132" t="s">
        <v>118</v>
      </c>
      <c r="D102" s="132" t="s">
        <v>160</v>
      </c>
      <c r="E102" s="132" t="s">
        <v>441</v>
      </c>
      <c r="F102" s="132" t="s">
        <v>27</v>
      </c>
      <c r="G102" s="173">
        <v>267</v>
      </c>
      <c r="H102" s="173">
        <v>262.9</v>
      </c>
      <c r="I102" s="182">
        <f t="shared" si="5"/>
        <v>98.46441947565542</v>
      </c>
    </row>
    <row r="103" spans="1:9" ht="25.5" customHeight="1">
      <c r="A103" s="133" t="s">
        <v>429</v>
      </c>
      <c r="B103" s="138">
        <v>970</v>
      </c>
      <c r="C103" s="132" t="s">
        <v>118</v>
      </c>
      <c r="D103" s="132" t="s">
        <v>160</v>
      </c>
      <c r="E103" s="132" t="s">
        <v>430</v>
      </c>
      <c r="F103" s="132"/>
      <c r="G103" s="173">
        <f>G104</f>
        <v>378.3</v>
      </c>
      <c r="H103" s="173">
        <f>H104</f>
        <v>370.3</v>
      </c>
      <c r="I103" s="182">
        <f t="shared" si="5"/>
        <v>97.8852762357917</v>
      </c>
    </row>
    <row r="104" spans="1:9" ht="36.75" customHeight="1">
      <c r="A104" s="133" t="s">
        <v>423</v>
      </c>
      <c r="B104" s="138">
        <v>970</v>
      </c>
      <c r="C104" s="132" t="s">
        <v>118</v>
      </c>
      <c r="D104" s="132" t="s">
        <v>160</v>
      </c>
      <c r="E104" s="132" t="s">
        <v>440</v>
      </c>
      <c r="F104" s="132"/>
      <c r="G104" s="173">
        <f>G105</f>
        <v>378.3</v>
      </c>
      <c r="H104" s="173">
        <f>H105</f>
        <v>370.3</v>
      </c>
      <c r="I104" s="182">
        <f t="shared" si="5"/>
        <v>97.8852762357917</v>
      </c>
    </row>
    <row r="105" spans="1:9" ht="38.25" customHeight="1">
      <c r="A105" s="133" t="s">
        <v>24</v>
      </c>
      <c r="B105" s="138">
        <v>970</v>
      </c>
      <c r="C105" s="132" t="s">
        <v>118</v>
      </c>
      <c r="D105" s="132" t="s">
        <v>160</v>
      </c>
      <c r="E105" s="132" t="s">
        <v>440</v>
      </c>
      <c r="F105" s="132" t="s">
        <v>27</v>
      </c>
      <c r="G105" s="173">
        <v>378.3</v>
      </c>
      <c r="H105" s="173">
        <v>370.3</v>
      </c>
      <c r="I105" s="182">
        <f t="shared" si="5"/>
        <v>97.8852762357917</v>
      </c>
    </row>
    <row r="106" spans="1:9" ht="51" customHeight="1">
      <c r="A106" s="133" t="s">
        <v>431</v>
      </c>
      <c r="B106" s="138">
        <v>970</v>
      </c>
      <c r="C106" s="132" t="s">
        <v>118</v>
      </c>
      <c r="D106" s="132" t="s">
        <v>160</v>
      </c>
      <c r="E106" s="132" t="s">
        <v>432</v>
      </c>
      <c r="F106" s="132"/>
      <c r="G106" s="173">
        <f>G107</f>
        <v>389.8</v>
      </c>
      <c r="H106" s="173">
        <f>H107</f>
        <v>371.1</v>
      </c>
      <c r="I106" s="182">
        <f t="shared" si="5"/>
        <v>95.2026680348897</v>
      </c>
    </row>
    <row r="107" spans="1:9" ht="36.75" customHeight="1">
      <c r="A107" s="133" t="s">
        <v>423</v>
      </c>
      <c r="B107" s="138">
        <v>970</v>
      </c>
      <c r="C107" s="132" t="s">
        <v>118</v>
      </c>
      <c r="D107" s="132" t="s">
        <v>160</v>
      </c>
      <c r="E107" s="132" t="s">
        <v>439</v>
      </c>
      <c r="F107" s="132"/>
      <c r="G107" s="173">
        <f>G108</f>
        <v>389.8</v>
      </c>
      <c r="H107" s="173">
        <f>H108</f>
        <v>371.1</v>
      </c>
      <c r="I107" s="182">
        <f t="shared" si="5"/>
        <v>95.2026680348897</v>
      </c>
    </row>
    <row r="108" spans="1:9" ht="39" customHeight="1">
      <c r="A108" s="133" t="s">
        <v>24</v>
      </c>
      <c r="B108" s="138">
        <v>970</v>
      </c>
      <c r="C108" s="132" t="s">
        <v>118</v>
      </c>
      <c r="D108" s="132" t="s">
        <v>160</v>
      </c>
      <c r="E108" s="132" t="s">
        <v>439</v>
      </c>
      <c r="F108" s="132" t="s">
        <v>27</v>
      </c>
      <c r="G108" s="173">
        <v>389.8</v>
      </c>
      <c r="H108" s="173">
        <v>371.1</v>
      </c>
      <c r="I108" s="182">
        <f t="shared" si="5"/>
        <v>95.2026680348897</v>
      </c>
    </row>
    <row r="109" spans="1:9" ht="39" customHeight="1">
      <c r="A109" s="133" t="s">
        <v>434</v>
      </c>
      <c r="B109" s="138">
        <v>970</v>
      </c>
      <c r="C109" s="132" t="s">
        <v>118</v>
      </c>
      <c r="D109" s="132" t="s">
        <v>160</v>
      </c>
      <c r="E109" s="132" t="s">
        <v>433</v>
      </c>
      <c r="F109" s="132"/>
      <c r="G109" s="173">
        <f>G110</f>
        <v>20</v>
      </c>
      <c r="H109" s="173">
        <f>H110</f>
        <v>14</v>
      </c>
      <c r="I109" s="182">
        <f t="shared" si="5"/>
        <v>70</v>
      </c>
    </row>
    <row r="110" spans="1:9" ht="36" customHeight="1">
      <c r="A110" s="133" t="s">
        <v>423</v>
      </c>
      <c r="B110" s="138">
        <v>970</v>
      </c>
      <c r="C110" s="132" t="s">
        <v>118</v>
      </c>
      <c r="D110" s="132" t="s">
        <v>160</v>
      </c>
      <c r="E110" s="132" t="s">
        <v>438</v>
      </c>
      <c r="F110" s="132"/>
      <c r="G110" s="173">
        <f>G111</f>
        <v>20</v>
      </c>
      <c r="H110" s="173">
        <f>H111</f>
        <v>14</v>
      </c>
      <c r="I110" s="182">
        <f t="shared" si="5"/>
        <v>70</v>
      </c>
    </row>
    <row r="111" spans="1:9" ht="36.75" customHeight="1">
      <c r="A111" s="133" t="s">
        <v>24</v>
      </c>
      <c r="B111" s="138">
        <v>970</v>
      </c>
      <c r="C111" s="132" t="s">
        <v>118</v>
      </c>
      <c r="D111" s="132" t="s">
        <v>160</v>
      </c>
      <c r="E111" s="132" t="s">
        <v>438</v>
      </c>
      <c r="F111" s="132" t="s">
        <v>27</v>
      </c>
      <c r="G111" s="173">
        <v>20</v>
      </c>
      <c r="H111" s="173">
        <v>14</v>
      </c>
      <c r="I111" s="182">
        <f t="shared" si="5"/>
        <v>70</v>
      </c>
    </row>
    <row r="112" spans="1:9" ht="25.5" customHeight="1">
      <c r="A112" s="133" t="s">
        <v>435</v>
      </c>
      <c r="B112" s="138">
        <v>970</v>
      </c>
      <c r="C112" s="132" t="s">
        <v>118</v>
      </c>
      <c r="D112" s="132" t="s">
        <v>160</v>
      </c>
      <c r="E112" s="132" t="s">
        <v>436</v>
      </c>
      <c r="F112" s="132"/>
      <c r="G112" s="173">
        <f>G113</f>
        <v>115.9</v>
      </c>
      <c r="H112" s="173">
        <f>H113</f>
        <v>83.7</v>
      </c>
      <c r="I112" s="182">
        <f t="shared" si="5"/>
        <v>72.21742881794651</v>
      </c>
    </row>
    <row r="113" spans="1:9" ht="37.5" customHeight="1">
      <c r="A113" s="133" t="s">
        <v>423</v>
      </c>
      <c r="B113" s="138">
        <v>970</v>
      </c>
      <c r="C113" s="132" t="s">
        <v>118</v>
      </c>
      <c r="D113" s="132" t="s">
        <v>160</v>
      </c>
      <c r="E113" s="132" t="s">
        <v>437</v>
      </c>
      <c r="F113" s="132"/>
      <c r="G113" s="173">
        <f>G114</f>
        <v>115.9</v>
      </c>
      <c r="H113" s="173">
        <f>H114</f>
        <v>83.7</v>
      </c>
      <c r="I113" s="182">
        <f t="shared" si="5"/>
        <v>72.21742881794651</v>
      </c>
    </row>
    <row r="114" spans="1:9" ht="38.25">
      <c r="A114" s="133" t="s">
        <v>24</v>
      </c>
      <c r="B114" s="138">
        <v>970</v>
      </c>
      <c r="C114" s="132" t="s">
        <v>118</v>
      </c>
      <c r="D114" s="132" t="s">
        <v>160</v>
      </c>
      <c r="E114" s="132" t="s">
        <v>437</v>
      </c>
      <c r="F114" s="132" t="s">
        <v>27</v>
      </c>
      <c r="G114" s="173">
        <v>115.9</v>
      </c>
      <c r="H114" s="173">
        <v>83.7</v>
      </c>
      <c r="I114" s="182">
        <f t="shared" si="5"/>
        <v>72.21742881794651</v>
      </c>
    </row>
    <row r="115" spans="1:9" s="141" customFormat="1" ht="27">
      <c r="A115" s="210" t="s">
        <v>163</v>
      </c>
      <c r="B115" s="211">
        <v>970</v>
      </c>
      <c r="C115" s="212" t="s">
        <v>102</v>
      </c>
      <c r="D115" s="212"/>
      <c r="E115" s="212"/>
      <c r="F115" s="212"/>
      <c r="G115" s="213">
        <f>G116+G121+G131</f>
        <v>26467.899999999998</v>
      </c>
      <c r="H115" s="213">
        <f>H116+H121+H131</f>
        <v>26850.2</v>
      </c>
      <c r="I115" s="214">
        <f t="shared" si="5"/>
        <v>101.44439113038814</v>
      </c>
    </row>
    <row r="116" spans="1:9" s="141" customFormat="1" ht="13.5">
      <c r="A116" s="183" t="s">
        <v>514</v>
      </c>
      <c r="B116" s="184">
        <v>970</v>
      </c>
      <c r="C116" s="208" t="s">
        <v>102</v>
      </c>
      <c r="D116" s="208" t="s">
        <v>96</v>
      </c>
      <c r="E116" s="208"/>
      <c r="F116" s="208"/>
      <c r="G116" s="209">
        <f aca="true" t="shared" si="6" ref="G116:H119">G117</f>
        <v>170.9</v>
      </c>
      <c r="H116" s="209">
        <f t="shared" si="6"/>
        <v>170.9</v>
      </c>
      <c r="I116" s="214">
        <f t="shared" si="5"/>
        <v>100</v>
      </c>
    </row>
    <row r="117" spans="1:9" s="141" customFormat="1" ht="25.5">
      <c r="A117" s="140" t="s">
        <v>311</v>
      </c>
      <c r="B117" s="143">
        <v>970</v>
      </c>
      <c r="C117" s="142" t="s">
        <v>102</v>
      </c>
      <c r="D117" s="142" t="s">
        <v>96</v>
      </c>
      <c r="E117" s="142" t="s">
        <v>370</v>
      </c>
      <c r="F117" s="142"/>
      <c r="G117" s="174">
        <f t="shared" si="6"/>
        <v>170.9</v>
      </c>
      <c r="H117" s="174">
        <f t="shared" si="6"/>
        <v>170.9</v>
      </c>
      <c r="I117" s="214">
        <f t="shared" si="5"/>
        <v>100</v>
      </c>
    </row>
    <row r="118" spans="1:9" s="141" customFormat="1" ht="37.5" customHeight="1">
      <c r="A118" s="140" t="s">
        <v>515</v>
      </c>
      <c r="B118" s="143">
        <v>970</v>
      </c>
      <c r="C118" s="142" t="s">
        <v>102</v>
      </c>
      <c r="D118" s="142" t="s">
        <v>96</v>
      </c>
      <c r="E118" s="142" t="s">
        <v>516</v>
      </c>
      <c r="F118" s="142"/>
      <c r="G118" s="174">
        <f t="shared" si="6"/>
        <v>170.9</v>
      </c>
      <c r="H118" s="174">
        <f t="shared" si="6"/>
        <v>170.9</v>
      </c>
      <c r="I118" s="214">
        <f t="shared" si="5"/>
        <v>100</v>
      </c>
    </row>
    <row r="119" spans="1:9" s="141" customFormat="1" ht="38.25">
      <c r="A119" s="261" t="s">
        <v>517</v>
      </c>
      <c r="B119" s="143">
        <v>970</v>
      </c>
      <c r="C119" s="142" t="s">
        <v>102</v>
      </c>
      <c r="D119" s="142" t="s">
        <v>96</v>
      </c>
      <c r="E119" s="142" t="s">
        <v>518</v>
      </c>
      <c r="F119" s="142"/>
      <c r="G119" s="174">
        <f t="shared" si="6"/>
        <v>170.9</v>
      </c>
      <c r="H119" s="174">
        <f t="shared" si="6"/>
        <v>170.9</v>
      </c>
      <c r="I119" s="214">
        <f t="shared" si="5"/>
        <v>100</v>
      </c>
    </row>
    <row r="120" spans="1:9" s="141" customFormat="1" ht="25.5">
      <c r="A120" s="140" t="s">
        <v>25</v>
      </c>
      <c r="B120" s="143">
        <v>970</v>
      </c>
      <c r="C120" s="142" t="s">
        <v>102</v>
      </c>
      <c r="D120" s="142" t="s">
        <v>96</v>
      </c>
      <c r="E120" s="142" t="s">
        <v>518</v>
      </c>
      <c r="F120" s="142" t="s">
        <v>26</v>
      </c>
      <c r="G120" s="174">
        <v>170.9</v>
      </c>
      <c r="H120" s="174">
        <v>170.9</v>
      </c>
      <c r="I120" s="214">
        <f t="shared" si="5"/>
        <v>100</v>
      </c>
    </row>
    <row r="121" spans="1:9" s="141" customFormat="1" ht="13.5">
      <c r="A121" s="183" t="s">
        <v>513</v>
      </c>
      <c r="B121" s="184">
        <v>970</v>
      </c>
      <c r="C121" s="208" t="s">
        <v>102</v>
      </c>
      <c r="D121" s="208" t="s">
        <v>97</v>
      </c>
      <c r="E121" s="208"/>
      <c r="F121" s="208"/>
      <c r="G121" s="209">
        <f>G122+G126</f>
        <v>627.6</v>
      </c>
      <c r="H121" s="209">
        <f>H122+H126</f>
        <v>627</v>
      </c>
      <c r="I121" s="214">
        <f t="shared" si="5"/>
        <v>99.90439770554494</v>
      </c>
    </row>
    <row r="122" spans="1:9" s="141" customFormat="1" ht="13.5">
      <c r="A122" s="140" t="s">
        <v>38</v>
      </c>
      <c r="B122" s="143">
        <v>970</v>
      </c>
      <c r="C122" s="142" t="s">
        <v>102</v>
      </c>
      <c r="D122" s="142" t="s">
        <v>97</v>
      </c>
      <c r="E122" s="142" t="s">
        <v>365</v>
      </c>
      <c r="F122" s="142"/>
      <c r="G122" s="174">
        <f aca="true" t="shared" si="7" ref="G122:H124">G123</f>
        <v>172.3</v>
      </c>
      <c r="H122" s="174">
        <f t="shared" si="7"/>
        <v>172.3</v>
      </c>
      <c r="I122" s="214">
        <f t="shared" si="5"/>
        <v>100</v>
      </c>
    </row>
    <row r="123" spans="1:9" s="141" customFormat="1" ht="103.5" customHeight="1">
      <c r="A123" s="152" t="s">
        <v>519</v>
      </c>
      <c r="B123" s="143">
        <v>970</v>
      </c>
      <c r="C123" s="142" t="s">
        <v>102</v>
      </c>
      <c r="D123" s="142" t="s">
        <v>97</v>
      </c>
      <c r="E123" s="142" t="s">
        <v>366</v>
      </c>
      <c r="F123" s="142"/>
      <c r="G123" s="174">
        <f t="shared" si="7"/>
        <v>172.3</v>
      </c>
      <c r="H123" s="174">
        <f t="shared" si="7"/>
        <v>172.3</v>
      </c>
      <c r="I123" s="214">
        <f t="shared" si="5"/>
        <v>100</v>
      </c>
    </row>
    <row r="124" spans="1:9" s="141" customFormat="1" ht="115.5">
      <c r="A124" s="135" t="s">
        <v>520</v>
      </c>
      <c r="B124" s="143">
        <v>970</v>
      </c>
      <c r="C124" s="142" t="s">
        <v>102</v>
      </c>
      <c r="D124" s="142" t="s">
        <v>97</v>
      </c>
      <c r="E124" s="142" t="s">
        <v>459</v>
      </c>
      <c r="F124" s="142"/>
      <c r="G124" s="174">
        <f t="shared" si="7"/>
        <v>172.3</v>
      </c>
      <c r="H124" s="174">
        <f t="shared" si="7"/>
        <v>172.3</v>
      </c>
      <c r="I124" s="214">
        <f t="shared" si="5"/>
        <v>100</v>
      </c>
    </row>
    <row r="125" spans="1:9" s="141" customFormat="1" ht="13.5">
      <c r="A125" s="140" t="s">
        <v>49</v>
      </c>
      <c r="B125" s="143">
        <v>970</v>
      </c>
      <c r="C125" s="142" t="s">
        <v>102</v>
      </c>
      <c r="D125" s="142" t="s">
        <v>97</v>
      </c>
      <c r="E125" s="142" t="s">
        <v>459</v>
      </c>
      <c r="F125" s="142" t="s">
        <v>127</v>
      </c>
      <c r="G125" s="174">
        <v>172.3</v>
      </c>
      <c r="H125" s="174">
        <v>172.3</v>
      </c>
      <c r="I125" s="214">
        <f t="shared" si="5"/>
        <v>100</v>
      </c>
    </row>
    <row r="126" spans="1:9" s="141" customFormat="1" ht="25.5">
      <c r="A126" s="140" t="s">
        <v>311</v>
      </c>
      <c r="B126" s="143">
        <v>970</v>
      </c>
      <c r="C126" s="142" t="s">
        <v>102</v>
      </c>
      <c r="D126" s="142" t="s">
        <v>97</v>
      </c>
      <c r="E126" s="142" t="s">
        <v>370</v>
      </c>
      <c r="F126" s="142"/>
      <c r="G126" s="174">
        <f>G127</f>
        <v>455.3</v>
      </c>
      <c r="H126" s="174">
        <f>H127</f>
        <v>454.70000000000005</v>
      </c>
      <c r="I126" s="214">
        <f t="shared" si="5"/>
        <v>99.86821875686361</v>
      </c>
    </row>
    <row r="127" spans="1:9" s="141" customFormat="1" ht="51">
      <c r="A127" s="140" t="s">
        <v>515</v>
      </c>
      <c r="B127" s="143">
        <v>970</v>
      </c>
      <c r="C127" s="142" t="s">
        <v>102</v>
      </c>
      <c r="D127" s="142" t="s">
        <v>97</v>
      </c>
      <c r="E127" s="142" t="s">
        <v>516</v>
      </c>
      <c r="F127" s="142"/>
      <c r="G127" s="174">
        <f>G128</f>
        <v>455.3</v>
      </c>
      <c r="H127" s="174">
        <f>H128</f>
        <v>454.70000000000005</v>
      </c>
      <c r="I127" s="214">
        <f t="shared" si="5"/>
        <v>99.86821875686361</v>
      </c>
    </row>
    <row r="128" spans="1:9" s="141" customFormat="1" ht="39">
      <c r="A128" s="135" t="s">
        <v>563</v>
      </c>
      <c r="B128" s="143">
        <v>970</v>
      </c>
      <c r="C128" s="142" t="s">
        <v>102</v>
      </c>
      <c r="D128" s="142" t="s">
        <v>97</v>
      </c>
      <c r="E128" s="142" t="s">
        <v>561</v>
      </c>
      <c r="F128" s="142"/>
      <c r="G128" s="174">
        <f>G129+G130</f>
        <v>455.3</v>
      </c>
      <c r="H128" s="174">
        <f>H129+H130</f>
        <v>454.70000000000005</v>
      </c>
      <c r="I128" s="214">
        <f t="shared" si="5"/>
        <v>99.86821875686361</v>
      </c>
    </row>
    <row r="129" spans="1:9" s="141" customFormat="1" ht="51">
      <c r="A129" s="140" t="s">
        <v>476</v>
      </c>
      <c r="B129" s="143">
        <v>970</v>
      </c>
      <c r="C129" s="142" t="s">
        <v>102</v>
      </c>
      <c r="D129" s="142" t="s">
        <v>97</v>
      </c>
      <c r="E129" s="142" t="s">
        <v>561</v>
      </c>
      <c r="F129" s="142" t="s">
        <v>562</v>
      </c>
      <c r="G129" s="174">
        <v>375.3</v>
      </c>
      <c r="H129" s="174">
        <v>375.3</v>
      </c>
      <c r="I129" s="214">
        <f t="shared" si="5"/>
        <v>100</v>
      </c>
    </row>
    <row r="130" spans="1:9" s="141" customFormat="1" ht="25.5">
      <c r="A130" s="140" t="s">
        <v>25</v>
      </c>
      <c r="B130" s="143">
        <v>970</v>
      </c>
      <c r="C130" s="142" t="s">
        <v>102</v>
      </c>
      <c r="D130" s="142" t="s">
        <v>97</v>
      </c>
      <c r="E130" s="142" t="s">
        <v>561</v>
      </c>
      <c r="F130" s="142" t="s">
        <v>26</v>
      </c>
      <c r="G130" s="174">
        <v>80</v>
      </c>
      <c r="H130" s="174">
        <v>79.4</v>
      </c>
      <c r="I130" s="214">
        <f>H130/G130*100</f>
        <v>99.25</v>
      </c>
    </row>
    <row r="131" spans="1:9" s="141" customFormat="1" ht="12.75">
      <c r="A131" s="183" t="s">
        <v>164</v>
      </c>
      <c r="B131" s="184">
        <v>970</v>
      </c>
      <c r="C131" s="208" t="s">
        <v>102</v>
      </c>
      <c r="D131" s="208" t="s">
        <v>104</v>
      </c>
      <c r="E131" s="208"/>
      <c r="F131" s="208"/>
      <c r="G131" s="209">
        <f>G143+G157</f>
        <v>25669.399999999998</v>
      </c>
      <c r="H131" s="209">
        <f>H143+H157</f>
        <v>26052.3</v>
      </c>
      <c r="I131" s="182">
        <f aca="true" t="shared" si="8" ref="I131:I202">H131/G131*100</f>
        <v>101.49165932978565</v>
      </c>
    </row>
    <row r="132" spans="1:9" s="141" customFormat="1" ht="12.75" hidden="1">
      <c r="A132" s="140"/>
      <c r="B132" s="143"/>
      <c r="C132" s="142"/>
      <c r="D132" s="142"/>
      <c r="E132" s="142"/>
      <c r="F132" s="142"/>
      <c r="G132" s="174"/>
      <c r="H132" s="174"/>
      <c r="I132" s="182" t="e">
        <f t="shared" si="8"/>
        <v>#DIV/0!</v>
      </c>
    </row>
    <row r="133" spans="1:9" s="141" customFormat="1" ht="12.75" hidden="1">
      <c r="A133" s="140"/>
      <c r="B133" s="143"/>
      <c r="C133" s="142"/>
      <c r="D133" s="142"/>
      <c r="E133" s="142"/>
      <c r="F133" s="142"/>
      <c r="G133" s="174"/>
      <c r="H133" s="174"/>
      <c r="I133" s="182" t="e">
        <f t="shared" si="8"/>
        <v>#DIV/0!</v>
      </c>
    </row>
    <row r="134" spans="1:9" s="141" customFormat="1" ht="12.75" hidden="1">
      <c r="A134" s="140"/>
      <c r="B134" s="143"/>
      <c r="C134" s="142"/>
      <c r="D134" s="142"/>
      <c r="E134" s="142"/>
      <c r="F134" s="142"/>
      <c r="G134" s="174"/>
      <c r="H134" s="174"/>
      <c r="I134" s="182" t="e">
        <f t="shared" si="8"/>
        <v>#DIV/0!</v>
      </c>
    </row>
    <row r="135" spans="2:9" s="141" customFormat="1" ht="60" customHeight="1" hidden="1">
      <c r="B135" s="143">
        <v>970</v>
      </c>
      <c r="C135" s="142" t="s">
        <v>102</v>
      </c>
      <c r="D135" s="142" t="s">
        <v>104</v>
      </c>
      <c r="E135" s="142" t="s">
        <v>191</v>
      </c>
      <c r="F135" s="142"/>
      <c r="G135" s="174"/>
      <c r="H135" s="174"/>
      <c r="I135" s="182" t="e">
        <f t="shared" si="8"/>
        <v>#DIV/0!</v>
      </c>
    </row>
    <row r="136" spans="1:9" s="141" customFormat="1" ht="38.25" hidden="1">
      <c r="A136" s="140" t="s">
        <v>249</v>
      </c>
      <c r="B136" s="143">
        <v>970</v>
      </c>
      <c r="C136" s="142" t="s">
        <v>102</v>
      </c>
      <c r="D136" s="142" t="s">
        <v>104</v>
      </c>
      <c r="E136" s="142" t="s">
        <v>191</v>
      </c>
      <c r="F136" s="142" t="s">
        <v>250</v>
      </c>
      <c r="G136" s="174"/>
      <c r="H136" s="174"/>
      <c r="I136" s="182" t="e">
        <f t="shared" si="8"/>
        <v>#DIV/0!</v>
      </c>
    </row>
    <row r="137" spans="1:9" s="141" customFormat="1" ht="12.75" hidden="1">
      <c r="A137" s="140" t="s">
        <v>165</v>
      </c>
      <c r="B137" s="143">
        <v>970</v>
      </c>
      <c r="C137" s="142" t="s">
        <v>102</v>
      </c>
      <c r="D137" s="142" t="s">
        <v>104</v>
      </c>
      <c r="E137" s="142" t="s">
        <v>192</v>
      </c>
      <c r="F137" s="142"/>
      <c r="G137" s="174"/>
      <c r="H137" s="174"/>
      <c r="I137" s="182" t="e">
        <f t="shared" si="8"/>
        <v>#DIV/0!</v>
      </c>
    </row>
    <row r="138" spans="1:9" s="141" customFormat="1" ht="38.25" hidden="1">
      <c r="A138" s="140" t="s">
        <v>249</v>
      </c>
      <c r="B138" s="143">
        <v>970</v>
      </c>
      <c r="C138" s="142" t="s">
        <v>102</v>
      </c>
      <c r="D138" s="142" t="s">
        <v>104</v>
      </c>
      <c r="E138" s="142" t="s">
        <v>192</v>
      </c>
      <c r="F138" s="142" t="s">
        <v>250</v>
      </c>
      <c r="G138" s="174"/>
      <c r="H138" s="174"/>
      <c r="I138" s="182" t="e">
        <f t="shared" si="8"/>
        <v>#DIV/0!</v>
      </c>
    </row>
    <row r="139" spans="1:9" s="141" customFormat="1" ht="25.5" hidden="1">
      <c r="A139" s="140" t="s">
        <v>194</v>
      </c>
      <c r="B139" s="143">
        <v>970</v>
      </c>
      <c r="C139" s="142" t="s">
        <v>102</v>
      </c>
      <c r="D139" s="142" t="s">
        <v>104</v>
      </c>
      <c r="E139" s="142" t="s">
        <v>193</v>
      </c>
      <c r="F139" s="142"/>
      <c r="G139" s="174"/>
      <c r="H139" s="174"/>
      <c r="I139" s="182" t="e">
        <f t="shared" si="8"/>
        <v>#DIV/0!</v>
      </c>
    </row>
    <row r="140" spans="1:9" s="141" customFormat="1" ht="25.5" hidden="1">
      <c r="A140" s="140" t="s">
        <v>25</v>
      </c>
      <c r="B140" s="143">
        <v>970</v>
      </c>
      <c r="C140" s="142" t="s">
        <v>102</v>
      </c>
      <c r="D140" s="142" t="s">
        <v>104</v>
      </c>
      <c r="E140" s="142" t="s">
        <v>193</v>
      </c>
      <c r="F140" s="142" t="s">
        <v>26</v>
      </c>
      <c r="G140" s="174"/>
      <c r="H140" s="174"/>
      <c r="I140" s="182" t="e">
        <f t="shared" si="8"/>
        <v>#DIV/0!</v>
      </c>
    </row>
    <row r="141" spans="1:9" s="141" customFormat="1" ht="25.5" hidden="1">
      <c r="A141" s="140" t="s">
        <v>244</v>
      </c>
      <c r="B141" s="143">
        <v>970</v>
      </c>
      <c r="C141" s="142" t="s">
        <v>102</v>
      </c>
      <c r="D141" s="142" t="s">
        <v>104</v>
      </c>
      <c r="E141" s="142" t="s">
        <v>53</v>
      </c>
      <c r="F141" s="142"/>
      <c r="G141" s="174"/>
      <c r="H141" s="174"/>
      <c r="I141" s="182" t="e">
        <f t="shared" si="8"/>
        <v>#DIV/0!</v>
      </c>
    </row>
    <row r="142" spans="1:9" s="141" customFormat="1" ht="38.25" hidden="1">
      <c r="A142" s="140" t="s">
        <v>249</v>
      </c>
      <c r="B142" s="143">
        <v>970</v>
      </c>
      <c r="C142" s="142" t="s">
        <v>102</v>
      </c>
      <c r="D142" s="142" t="s">
        <v>104</v>
      </c>
      <c r="E142" s="142" t="s">
        <v>53</v>
      </c>
      <c r="F142" s="142" t="s">
        <v>250</v>
      </c>
      <c r="G142" s="174"/>
      <c r="H142" s="174"/>
      <c r="I142" s="182" t="e">
        <f t="shared" si="8"/>
        <v>#DIV/0!</v>
      </c>
    </row>
    <row r="143" spans="1:9" s="141" customFormat="1" ht="41.25" customHeight="1">
      <c r="A143" s="139" t="s">
        <v>395</v>
      </c>
      <c r="B143" s="143">
        <v>970</v>
      </c>
      <c r="C143" s="142" t="s">
        <v>102</v>
      </c>
      <c r="D143" s="142" t="s">
        <v>104</v>
      </c>
      <c r="E143" s="142" t="s">
        <v>392</v>
      </c>
      <c r="F143" s="142"/>
      <c r="G143" s="174">
        <f>G144</f>
        <v>25074.1</v>
      </c>
      <c r="H143" s="174">
        <f>H144</f>
        <v>25459</v>
      </c>
      <c r="I143" s="182">
        <f t="shared" si="8"/>
        <v>101.53505011146962</v>
      </c>
    </row>
    <row r="144" spans="1:9" s="141" customFormat="1" ht="25.5" customHeight="1">
      <c r="A144" s="140" t="s">
        <v>443</v>
      </c>
      <c r="B144" s="143">
        <v>970</v>
      </c>
      <c r="C144" s="142" t="s">
        <v>102</v>
      </c>
      <c r="D144" s="142" t="s">
        <v>104</v>
      </c>
      <c r="E144" s="142" t="s">
        <v>444</v>
      </c>
      <c r="F144" s="142"/>
      <c r="G144" s="174">
        <f>G145+G148</f>
        <v>25074.1</v>
      </c>
      <c r="H144" s="174">
        <f>H145+H148</f>
        <v>25459</v>
      </c>
      <c r="I144" s="182">
        <f t="shared" si="8"/>
        <v>101.53505011146962</v>
      </c>
    </row>
    <row r="145" spans="1:9" s="141" customFormat="1" ht="27.75" customHeight="1">
      <c r="A145" s="140" t="s">
        <v>445</v>
      </c>
      <c r="B145" s="143">
        <v>970</v>
      </c>
      <c r="C145" s="142" t="s">
        <v>102</v>
      </c>
      <c r="D145" s="142" t="s">
        <v>104</v>
      </c>
      <c r="E145" s="142" t="s">
        <v>446</v>
      </c>
      <c r="F145" s="142"/>
      <c r="G145" s="174">
        <f>G146</f>
        <v>6385.4</v>
      </c>
      <c r="H145" s="174">
        <f>H146</f>
        <v>6385.4</v>
      </c>
      <c r="I145" s="182">
        <f t="shared" si="8"/>
        <v>100</v>
      </c>
    </row>
    <row r="146" spans="1:9" s="141" customFormat="1" ht="16.5" customHeight="1">
      <c r="A146" s="140" t="s">
        <v>447</v>
      </c>
      <c r="B146" s="143">
        <v>970</v>
      </c>
      <c r="C146" s="142" t="s">
        <v>102</v>
      </c>
      <c r="D146" s="142" t="s">
        <v>104</v>
      </c>
      <c r="E146" s="142" t="s">
        <v>448</v>
      </c>
      <c r="F146" s="142"/>
      <c r="G146" s="174">
        <f>G147</f>
        <v>6385.4</v>
      </c>
      <c r="H146" s="174">
        <f>H147</f>
        <v>6385.4</v>
      </c>
      <c r="I146" s="182">
        <f t="shared" si="8"/>
        <v>100</v>
      </c>
    </row>
    <row r="147" spans="1:9" s="141" customFormat="1" ht="25.5">
      <c r="A147" s="140" t="s">
        <v>25</v>
      </c>
      <c r="B147" s="143">
        <v>970</v>
      </c>
      <c r="C147" s="142" t="s">
        <v>102</v>
      </c>
      <c r="D147" s="142" t="s">
        <v>104</v>
      </c>
      <c r="E147" s="142" t="s">
        <v>448</v>
      </c>
      <c r="F147" s="142" t="s">
        <v>26</v>
      </c>
      <c r="G147" s="174">
        <v>6385.4</v>
      </c>
      <c r="H147" s="174">
        <v>6385.4</v>
      </c>
      <c r="I147" s="182">
        <f t="shared" si="8"/>
        <v>100</v>
      </c>
    </row>
    <row r="148" spans="1:9" s="141" customFormat="1" ht="26.25" customHeight="1">
      <c r="A148" s="140" t="s">
        <v>449</v>
      </c>
      <c r="B148" s="143">
        <v>970</v>
      </c>
      <c r="C148" s="142" t="s">
        <v>102</v>
      </c>
      <c r="D148" s="142" t="s">
        <v>104</v>
      </c>
      <c r="E148" s="142" t="s">
        <v>450</v>
      </c>
      <c r="F148" s="142"/>
      <c r="G148" s="174">
        <f>G149+G151+G153+G155</f>
        <v>18688.7</v>
      </c>
      <c r="H148" s="174">
        <f>H149+H151+H153+H155</f>
        <v>19073.6</v>
      </c>
      <c r="I148" s="182">
        <f t="shared" si="8"/>
        <v>102.05953330087164</v>
      </c>
    </row>
    <row r="149" spans="1:9" s="141" customFormat="1" ht="18" customHeight="1">
      <c r="A149" s="140" t="s">
        <v>165</v>
      </c>
      <c r="B149" s="143">
        <v>970</v>
      </c>
      <c r="C149" s="142" t="s">
        <v>102</v>
      </c>
      <c r="D149" s="142" t="s">
        <v>104</v>
      </c>
      <c r="E149" s="142" t="s">
        <v>452</v>
      </c>
      <c r="F149" s="142"/>
      <c r="G149" s="174">
        <f>G150</f>
        <v>4934.3</v>
      </c>
      <c r="H149" s="174">
        <f>H150</f>
        <v>5430.2</v>
      </c>
      <c r="I149" s="182">
        <f t="shared" si="8"/>
        <v>110.05005775895262</v>
      </c>
    </row>
    <row r="150" spans="1:9" s="141" customFormat="1" ht="25.5">
      <c r="A150" s="140" t="s">
        <v>25</v>
      </c>
      <c r="B150" s="143">
        <v>970</v>
      </c>
      <c r="C150" s="142" t="s">
        <v>102</v>
      </c>
      <c r="D150" s="142" t="s">
        <v>104</v>
      </c>
      <c r="E150" s="142" t="s">
        <v>452</v>
      </c>
      <c r="F150" s="142" t="s">
        <v>26</v>
      </c>
      <c r="G150" s="174">
        <v>4934.3</v>
      </c>
      <c r="H150" s="174">
        <v>5430.2</v>
      </c>
      <c r="I150" s="182">
        <f t="shared" si="8"/>
        <v>110.05005775895262</v>
      </c>
    </row>
    <row r="151" spans="1:9" s="141" customFormat="1" ht="25.5">
      <c r="A151" s="140" t="s">
        <v>451</v>
      </c>
      <c r="B151" s="143">
        <v>970</v>
      </c>
      <c r="C151" s="142" t="s">
        <v>102</v>
      </c>
      <c r="D151" s="142" t="s">
        <v>104</v>
      </c>
      <c r="E151" s="142" t="s">
        <v>453</v>
      </c>
      <c r="F151" s="142"/>
      <c r="G151" s="174">
        <f>G152</f>
        <v>7198.9</v>
      </c>
      <c r="H151" s="174">
        <f>H152</f>
        <v>7198.9</v>
      </c>
      <c r="I151" s="182">
        <f t="shared" si="8"/>
        <v>100</v>
      </c>
    </row>
    <row r="152" spans="1:9" s="141" customFormat="1" ht="25.5">
      <c r="A152" s="140" t="s">
        <v>25</v>
      </c>
      <c r="B152" s="143">
        <v>970</v>
      </c>
      <c r="C152" s="142" t="s">
        <v>102</v>
      </c>
      <c r="D152" s="142" t="s">
        <v>104</v>
      </c>
      <c r="E152" s="142" t="s">
        <v>453</v>
      </c>
      <c r="F152" s="142" t="s">
        <v>26</v>
      </c>
      <c r="G152" s="174">
        <v>7198.9</v>
      </c>
      <c r="H152" s="174">
        <v>7198.9</v>
      </c>
      <c r="I152" s="182">
        <f t="shared" si="8"/>
        <v>100</v>
      </c>
    </row>
    <row r="153" spans="1:9" s="141" customFormat="1" ht="22.5" customHeight="1">
      <c r="A153" s="153" t="s">
        <v>454</v>
      </c>
      <c r="B153" s="143">
        <v>970</v>
      </c>
      <c r="C153" s="142" t="s">
        <v>102</v>
      </c>
      <c r="D153" s="142" t="s">
        <v>104</v>
      </c>
      <c r="E153" s="142" t="s">
        <v>455</v>
      </c>
      <c r="F153" s="142"/>
      <c r="G153" s="174">
        <f>G154</f>
        <v>6110.5</v>
      </c>
      <c r="H153" s="174">
        <f>H154</f>
        <v>6110.5</v>
      </c>
      <c r="I153" s="182">
        <f t="shared" si="8"/>
        <v>100</v>
      </c>
    </row>
    <row r="154" spans="1:9" s="141" customFormat="1" ht="28.5" customHeight="1">
      <c r="A154" s="140" t="s">
        <v>25</v>
      </c>
      <c r="B154" s="143">
        <v>970</v>
      </c>
      <c r="C154" s="142" t="s">
        <v>102</v>
      </c>
      <c r="D154" s="142" t="s">
        <v>104</v>
      </c>
      <c r="E154" s="142" t="s">
        <v>455</v>
      </c>
      <c r="F154" s="142" t="s">
        <v>26</v>
      </c>
      <c r="G154" s="174">
        <v>6110.5</v>
      </c>
      <c r="H154" s="174">
        <v>6110.5</v>
      </c>
      <c r="I154" s="182">
        <f t="shared" si="8"/>
        <v>100</v>
      </c>
    </row>
    <row r="155" spans="1:9" s="141" customFormat="1" ht="48.75" customHeight="1">
      <c r="A155" s="262" t="s">
        <v>521</v>
      </c>
      <c r="B155" s="143">
        <v>970</v>
      </c>
      <c r="C155" s="142" t="s">
        <v>102</v>
      </c>
      <c r="D155" s="142" t="s">
        <v>104</v>
      </c>
      <c r="E155" s="142" t="s">
        <v>522</v>
      </c>
      <c r="F155" s="142"/>
      <c r="G155" s="174">
        <f>G156</f>
        <v>445</v>
      </c>
      <c r="H155" s="174">
        <f>H156</f>
        <v>334</v>
      </c>
      <c r="I155" s="182">
        <f t="shared" si="8"/>
        <v>75.0561797752809</v>
      </c>
    </row>
    <row r="156" spans="1:9" s="141" customFormat="1" ht="28.5" customHeight="1">
      <c r="A156" s="140" t="s">
        <v>25</v>
      </c>
      <c r="B156" s="143">
        <v>970</v>
      </c>
      <c r="C156" s="142" t="s">
        <v>102</v>
      </c>
      <c r="D156" s="142" t="s">
        <v>104</v>
      </c>
      <c r="E156" s="142" t="s">
        <v>522</v>
      </c>
      <c r="F156" s="142" t="s">
        <v>26</v>
      </c>
      <c r="G156" s="174">
        <v>445</v>
      </c>
      <c r="H156" s="174">
        <v>334</v>
      </c>
      <c r="I156" s="182">
        <f t="shared" si="8"/>
        <v>75.0561797752809</v>
      </c>
    </row>
    <row r="157" spans="1:9" s="141" customFormat="1" ht="38.25" customHeight="1">
      <c r="A157" s="140" t="s">
        <v>523</v>
      </c>
      <c r="B157" s="143">
        <v>970</v>
      </c>
      <c r="C157" s="142" t="s">
        <v>102</v>
      </c>
      <c r="D157" s="142" t="s">
        <v>104</v>
      </c>
      <c r="E157" s="142" t="s">
        <v>524</v>
      </c>
      <c r="F157" s="142"/>
      <c r="G157" s="174">
        <f aca="true" t="shared" si="9" ref="G157:H159">G158</f>
        <v>595.3</v>
      </c>
      <c r="H157" s="174">
        <f t="shared" si="9"/>
        <v>593.3</v>
      </c>
      <c r="I157" s="182">
        <f t="shared" si="8"/>
        <v>99.6640349403662</v>
      </c>
    </row>
    <row r="158" spans="1:9" s="141" customFormat="1" ht="51" customHeight="1">
      <c r="A158" s="140" t="s">
        <v>525</v>
      </c>
      <c r="B158" s="143">
        <v>970</v>
      </c>
      <c r="C158" s="142" t="s">
        <v>102</v>
      </c>
      <c r="D158" s="142" t="s">
        <v>104</v>
      </c>
      <c r="E158" s="142" t="s">
        <v>526</v>
      </c>
      <c r="F158" s="142"/>
      <c r="G158" s="174">
        <f t="shared" si="9"/>
        <v>595.3</v>
      </c>
      <c r="H158" s="174">
        <f t="shared" si="9"/>
        <v>593.3</v>
      </c>
      <c r="I158" s="182">
        <f t="shared" si="8"/>
        <v>99.6640349403662</v>
      </c>
    </row>
    <row r="159" spans="1:9" s="141" customFormat="1" ht="24" customHeight="1">
      <c r="A159" s="140" t="s">
        <v>527</v>
      </c>
      <c r="B159" s="143">
        <v>970</v>
      </c>
      <c r="C159" s="142" t="s">
        <v>102</v>
      </c>
      <c r="D159" s="142" t="s">
        <v>104</v>
      </c>
      <c r="E159" s="142" t="s">
        <v>528</v>
      </c>
      <c r="F159" s="142"/>
      <c r="G159" s="174">
        <f t="shared" si="9"/>
        <v>595.3</v>
      </c>
      <c r="H159" s="174">
        <f t="shared" si="9"/>
        <v>593.3</v>
      </c>
      <c r="I159" s="182">
        <f t="shared" si="8"/>
        <v>99.6640349403662</v>
      </c>
    </row>
    <row r="160" spans="1:9" s="141" customFormat="1" ht="28.5" customHeight="1">
      <c r="A160" s="140" t="s">
        <v>25</v>
      </c>
      <c r="B160" s="143">
        <v>970</v>
      </c>
      <c r="C160" s="142" t="s">
        <v>102</v>
      </c>
      <c r="D160" s="142" t="s">
        <v>104</v>
      </c>
      <c r="E160" s="142" t="s">
        <v>529</v>
      </c>
      <c r="F160" s="142" t="s">
        <v>26</v>
      </c>
      <c r="G160" s="174">
        <v>595.3</v>
      </c>
      <c r="H160" s="174">
        <v>593.3</v>
      </c>
      <c r="I160" s="182">
        <f t="shared" si="8"/>
        <v>99.6640349403662</v>
      </c>
    </row>
    <row r="161" spans="1:9" s="141" customFormat="1" ht="13.5">
      <c r="A161" s="220" t="s">
        <v>166</v>
      </c>
      <c r="B161" s="211">
        <v>970</v>
      </c>
      <c r="C161" s="212" t="s">
        <v>167</v>
      </c>
      <c r="D161" s="212"/>
      <c r="E161" s="212"/>
      <c r="F161" s="212"/>
      <c r="G161" s="213">
        <f>G167+G172+G162</f>
        <v>8268.4</v>
      </c>
      <c r="H161" s="213">
        <f>H167+H172+H162</f>
        <v>7808.2</v>
      </c>
      <c r="I161" s="214">
        <f t="shared" si="8"/>
        <v>94.43423153209811</v>
      </c>
    </row>
    <row r="162" spans="1:9" s="141" customFormat="1" ht="13.5">
      <c r="A162" s="219" t="s">
        <v>560</v>
      </c>
      <c r="B162" s="211">
        <v>970</v>
      </c>
      <c r="C162" s="208" t="s">
        <v>167</v>
      </c>
      <c r="D162" s="208" t="s">
        <v>96</v>
      </c>
      <c r="E162" s="208"/>
      <c r="F162" s="208"/>
      <c r="G162" s="209">
        <f aca="true" t="shared" si="10" ref="G162:H165">G163</f>
        <v>796.2</v>
      </c>
      <c r="H162" s="209">
        <f t="shared" si="10"/>
        <v>796.2</v>
      </c>
      <c r="I162" s="214">
        <f t="shared" si="8"/>
        <v>100</v>
      </c>
    </row>
    <row r="163" spans="1:9" s="141" customFormat="1" ht="13.5">
      <c r="A163" s="147" t="s">
        <v>38</v>
      </c>
      <c r="B163" s="143">
        <v>970</v>
      </c>
      <c r="C163" s="142" t="s">
        <v>167</v>
      </c>
      <c r="D163" s="142" t="s">
        <v>96</v>
      </c>
      <c r="E163" s="142" t="s">
        <v>365</v>
      </c>
      <c r="F163" s="142"/>
      <c r="G163" s="174">
        <f t="shared" si="10"/>
        <v>796.2</v>
      </c>
      <c r="H163" s="174">
        <f t="shared" si="10"/>
        <v>796.2</v>
      </c>
      <c r="I163" s="214">
        <f t="shared" si="8"/>
        <v>100</v>
      </c>
    </row>
    <row r="164" spans="1:9" s="141" customFormat="1" ht="115.5">
      <c r="A164" s="152" t="s">
        <v>135</v>
      </c>
      <c r="B164" s="143">
        <v>970</v>
      </c>
      <c r="C164" s="142" t="s">
        <v>167</v>
      </c>
      <c r="D164" s="142" t="s">
        <v>96</v>
      </c>
      <c r="E164" s="142" t="s">
        <v>366</v>
      </c>
      <c r="F164" s="142"/>
      <c r="G164" s="174">
        <f t="shared" si="10"/>
        <v>796.2</v>
      </c>
      <c r="H164" s="174">
        <f t="shared" si="10"/>
        <v>796.2</v>
      </c>
      <c r="I164" s="214">
        <f t="shared" si="8"/>
        <v>100</v>
      </c>
    </row>
    <row r="165" spans="1:9" s="141" customFormat="1" ht="128.25">
      <c r="A165" s="152" t="s">
        <v>458</v>
      </c>
      <c r="B165" s="143">
        <v>970</v>
      </c>
      <c r="C165" s="142" t="s">
        <v>167</v>
      </c>
      <c r="D165" s="142" t="s">
        <v>96</v>
      </c>
      <c r="E165" s="142" t="s">
        <v>459</v>
      </c>
      <c r="F165" s="142"/>
      <c r="G165" s="174">
        <f t="shared" si="10"/>
        <v>796.2</v>
      </c>
      <c r="H165" s="174">
        <f t="shared" si="10"/>
        <v>796.2</v>
      </c>
      <c r="I165" s="214">
        <f t="shared" si="8"/>
        <v>100</v>
      </c>
    </row>
    <row r="166" spans="1:9" s="141" customFormat="1" ht="13.5">
      <c r="A166" s="152" t="s">
        <v>49</v>
      </c>
      <c r="B166" s="143">
        <v>970</v>
      </c>
      <c r="C166" s="142" t="s">
        <v>167</v>
      </c>
      <c r="D166" s="142" t="s">
        <v>96</v>
      </c>
      <c r="E166" s="142" t="s">
        <v>459</v>
      </c>
      <c r="F166" s="142" t="s">
        <v>127</v>
      </c>
      <c r="G166" s="174">
        <v>796.2</v>
      </c>
      <c r="H166" s="174">
        <v>796.2</v>
      </c>
      <c r="I166" s="214">
        <f t="shared" si="8"/>
        <v>100</v>
      </c>
    </row>
    <row r="167" spans="1:9" s="141" customFormat="1" ht="12.75">
      <c r="A167" s="219" t="s">
        <v>456</v>
      </c>
      <c r="B167" s="184">
        <v>970</v>
      </c>
      <c r="C167" s="208" t="s">
        <v>167</v>
      </c>
      <c r="D167" s="208" t="s">
        <v>97</v>
      </c>
      <c r="E167" s="208"/>
      <c r="F167" s="208"/>
      <c r="G167" s="209">
        <f aca="true" t="shared" si="11" ref="G167:H170">G168</f>
        <v>5560</v>
      </c>
      <c r="H167" s="209">
        <f t="shared" si="11"/>
        <v>5099.8</v>
      </c>
      <c r="I167" s="182">
        <f t="shared" si="8"/>
        <v>91.72302158273382</v>
      </c>
    </row>
    <row r="168" spans="1:9" s="141" customFormat="1" ht="12.75">
      <c r="A168" s="147" t="s">
        <v>38</v>
      </c>
      <c r="B168" s="143">
        <v>970</v>
      </c>
      <c r="C168" s="142" t="s">
        <v>167</v>
      </c>
      <c r="D168" s="142" t="s">
        <v>97</v>
      </c>
      <c r="E168" s="142" t="s">
        <v>365</v>
      </c>
      <c r="F168" s="142"/>
      <c r="G168" s="174">
        <f t="shared" si="11"/>
        <v>5560</v>
      </c>
      <c r="H168" s="174">
        <f t="shared" si="11"/>
        <v>5099.8</v>
      </c>
      <c r="I168" s="182">
        <f t="shared" si="8"/>
        <v>91.72302158273382</v>
      </c>
    </row>
    <row r="169" spans="1:9" s="141" customFormat="1" ht="101.25" customHeight="1">
      <c r="A169" s="152" t="s">
        <v>457</v>
      </c>
      <c r="B169" s="143">
        <v>970</v>
      </c>
      <c r="C169" s="142" t="s">
        <v>167</v>
      </c>
      <c r="D169" s="142" t="s">
        <v>97</v>
      </c>
      <c r="E169" s="142" t="s">
        <v>366</v>
      </c>
      <c r="F169" s="142"/>
      <c r="G169" s="174">
        <f t="shared" si="11"/>
        <v>5560</v>
      </c>
      <c r="H169" s="174">
        <f t="shared" si="11"/>
        <v>5099.8</v>
      </c>
      <c r="I169" s="182">
        <f t="shared" si="8"/>
        <v>91.72302158273382</v>
      </c>
    </row>
    <row r="170" spans="1:9" s="141" customFormat="1" ht="114.75" customHeight="1">
      <c r="A170" s="152" t="s">
        <v>458</v>
      </c>
      <c r="B170" s="143">
        <v>970</v>
      </c>
      <c r="C170" s="142" t="s">
        <v>167</v>
      </c>
      <c r="D170" s="142" t="s">
        <v>97</v>
      </c>
      <c r="E170" s="142" t="s">
        <v>459</v>
      </c>
      <c r="F170" s="142"/>
      <c r="G170" s="174">
        <f t="shared" si="11"/>
        <v>5560</v>
      </c>
      <c r="H170" s="174">
        <f t="shared" si="11"/>
        <v>5099.8</v>
      </c>
      <c r="I170" s="182">
        <f t="shared" si="8"/>
        <v>91.72302158273382</v>
      </c>
    </row>
    <row r="171" spans="1:9" s="141" customFormat="1" ht="12.75">
      <c r="A171" s="147" t="s">
        <v>49</v>
      </c>
      <c r="B171" s="143">
        <v>970</v>
      </c>
      <c r="C171" s="142" t="s">
        <v>167</v>
      </c>
      <c r="D171" s="142" t="s">
        <v>97</v>
      </c>
      <c r="E171" s="142" t="s">
        <v>459</v>
      </c>
      <c r="F171" s="142" t="s">
        <v>127</v>
      </c>
      <c r="G171" s="174">
        <v>5560</v>
      </c>
      <c r="H171" s="174">
        <v>5099.8</v>
      </c>
      <c r="I171" s="182">
        <f t="shared" si="8"/>
        <v>91.72302158273382</v>
      </c>
    </row>
    <row r="172" spans="1:9" s="141" customFormat="1" ht="25.5">
      <c r="A172" s="219" t="s">
        <v>168</v>
      </c>
      <c r="B172" s="184">
        <v>970</v>
      </c>
      <c r="C172" s="208" t="s">
        <v>167</v>
      </c>
      <c r="D172" s="208" t="s">
        <v>167</v>
      </c>
      <c r="E172" s="208"/>
      <c r="F172" s="208"/>
      <c r="G172" s="209">
        <f>G173</f>
        <v>1912.1999999999998</v>
      </c>
      <c r="H172" s="209">
        <f>H173</f>
        <v>1912.1999999999998</v>
      </c>
      <c r="I172" s="182">
        <f t="shared" si="8"/>
        <v>100</v>
      </c>
    </row>
    <row r="173" spans="1:9" s="141" customFormat="1" ht="42.75" customHeight="1">
      <c r="A173" s="139" t="s">
        <v>395</v>
      </c>
      <c r="B173" s="138">
        <v>970</v>
      </c>
      <c r="C173" s="132" t="s">
        <v>167</v>
      </c>
      <c r="D173" s="132" t="s">
        <v>167</v>
      </c>
      <c r="E173" s="132" t="s">
        <v>392</v>
      </c>
      <c r="F173" s="142"/>
      <c r="G173" s="174">
        <f>G174</f>
        <v>1912.1999999999998</v>
      </c>
      <c r="H173" s="174">
        <f>H174</f>
        <v>1912.1999999999998</v>
      </c>
      <c r="I173" s="182">
        <f t="shared" si="8"/>
        <v>100</v>
      </c>
    </row>
    <row r="174" spans="1:9" s="141" customFormat="1" ht="38.25">
      <c r="A174" s="139" t="s">
        <v>460</v>
      </c>
      <c r="B174" s="138">
        <v>970</v>
      </c>
      <c r="C174" s="132" t="s">
        <v>167</v>
      </c>
      <c r="D174" s="132" t="s">
        <v>167</v>
      </c>
      <c r="E174" s="132" t="s">
        <v>461</v>
      </c>
      <c r="F174" s="142"/>
      <c r="G174" s="174">
        <f>G175+G178+G181</f>
        <v>1912.1999999999998</v>
      </c>
      <c r="H174" s="174">
        <f>H175+H178+H181</f>
        <v>1912.1999999999998</v>
      </c>
      <c r="I174" s="182">
        <f t="shared" si="8"/>
        <v>100</v>
      </c>
    </row>
    <row r="175" spans="1:9" s="141" customFormat="1" ht="38.25">
      <c r="A175" s="139" t="s">
        <v>462</v>
      </c>
      <c r="B175" s="138">
        <v>970</v>
      </c>
      <c r="C175" s="132" t="s">
        <v>167</v>
      </c>
      <c r="D175" s="132" t="s">
        <v>167</v>
      </c>
      <c r="E175" s="132" t="s">
        <v>463</v>
      </c>
      <c r="F175" s="142"/>
      <c r="G175" s="174">
        <f>G176</f>
        <v>42.5</v>
      </c>
      <c r="H175" s="174">
        <f>H176</f>
        <v>42.5</v>
      </c>
      <c r="I175" s="182">
        <f t="shared" si="8"/>
        <v>100</v>
      </c>
    </row>
    <row r="176" spans="1:9" s="141" customFormat="1" ht="25.5">
      <c r="A176" s="139" t="s">
        <v>464</v>
      </c>
      <c r="B176" s="138">
        <v>970</v>
      </c>
      <c r="C176" s="132" t="s">
        <v>167</v>
      </c>
      <c r="D176" s="132" t="s">
        <v>167</v>
      </c>
      <c r="E176" s="132" t="s">
        <v>465</v>
      </c>
      <c r="F176" s="142"/>
      <c r="G176" s="174">
        <f>G177</f>
        <v>42.5</v>
      </c>
      <c r="H176" s="174">
        <f>H177</f>
        <v>42.5</v>
      </c>
      <c r="I176" s="182">
        <f t="shared" si="8"/>
        <v>100</v>
      </c>
    </row>
    <row r="177" spans="1:9" s="141" customFormat="1" ht="25.5">
      <c r="A177" s="139" t="s">
        <v>25</v>
      </c>
      <c r="B177" s="138">
        <v>970</v>
      </c>
      <c r="C177" s="132" t="s">
        <v>167</v>
      </c>
      <c r="D177" s="132" t="s">
        <v>167</v>
      </c>
      <c r="E177" s="132" t="s">
        <v>465</v>
      </c>
      <c r="F177" s="142" t="s">
        <v>26</v>
      </c>
      <c r="G177" s="174">
        <v>42.5</v>
      </c>
      <c r="H177" s="174">
        <v>42.5</v>
      </c>
      <c r="I177" s="182">
        <f t="shared" si="8"/>
        <v>100</v>
      </c>
    </row>
    <row r="178" spans="1:9" s="141" customFormat="1" ht="38.25">
      <c r="A178" s="147" t="s">
        <v>530</v>
      </c>
      <c r="B178" s="138">
        <v>970</v>
      </c>
      <c r="C178" s="132" t="s">
        <v>167</v>
      </c>
      <c r="D178" s="132" t="s">
        <v>167</v>
      </c>
      <c r="E178" s="132" t="s">
        <v>468</v>
      </c>
      <c r="F178" s="142"/>
      <c r="G178" s="174">
        <f>G179</f>
        <v>864.3</v>
      </c>
      <c r="H178" s="174">
        <f>H179</f>
        <v>864.3</v>
      </c>
      <c r="I178" s="182">
        <f t="shared" si="8"/>
        <v>100</v>
      </c>
    </row>
    <row r="179" spans="1:9" s="141" customFormat="1" ht="25.5">
      <c r="A179" s="139" t="s">
        <v>464</v>
      </c>
      <c r="B179" s="138">
        <v>970</v>
      </c>
      <c r="C179" s="132" t="s">
        <v>167</v>
      </c>
      <c r="D179" s="132" t="s">
        <v>167</v>
      </c>
      <c r="E179" s="132" t="s">
        <v>467</v>
      </c>
      <c r="F179" s="142"/>
      <c r="G179" s="174">
        <f>G180</f>
        <v>864.3</v>
      </c>
      <c r="H179" s="174">
        <f>H180</f>
        <v>864.3</v>
      </c>
      <c r="I179" s="182">
        <f t="shared" si="8"/>
        <v>100</v>
      </c>
    </row>
    <row r="180" spans="1:9" ht="30" customHeight="1">
      <c r="A180" s="139" t="s">
        <v>25</v>
      </c>
      <c r="B180" s="138">
        <v>970</v>
      </c>
      <c r="C180" s="132" t="s">
        <v>167</v>
      </c>
      <c r="D180" s="132" t="s">
        <v>167</v>
      </c>
      <c r="E180" s="132" t="s">
        <v>467</v>
      </c>
      <c r="F180" s="142" t="s">
        <v>26</v>
      </c>
      <c r="G180" s="173">
        <v>864.3</v>
      </c>
      <c r="H180" s="173">
        <v>864.3</v>
      </c>
      <c r="I180" s="182">
        <f t="shared" si="8"/>
        <v>100</v>
      </c>
    </row>
    <row r="181" spans="1:9" ht="51">
      <c r="A181" s="139" t="s">
        <v>531</v>
      </c>
      <c r="B181" s="138">
        <v>970</v>
      </c>
      <c r="C181" s="132" t="s">
        <v>167</v>
      </c>
      <c r="D181" s="132" t="s">
        <v>167</v>
      </c>
      <c r="E181" s="132" t="s">
        <v>470</v>
      </c>
      <c r="F181" s="132"/>
      <c r="G181" s="173">
        <f>G182</f>
        <v>1005.4</v>
      </c>
      <c r="H181" s="173">
        <f>H182</f>
        <v>1005.4</v>
      </c>
      <c r="I181" s="182">
        <f t="shared" si="8"/>
        <v>100</v>
      </c>
    </row>
    <row r="182" spans="1:9" ht="28.5" customHeight="1">
      <c r="A182" s="139" t="s">
        <v>464</v>
      </c>
      <c r="B182" s="138">
        <v>970</v>
      </c>
      <c r="C182" s="132" t="s">
        <v>167</v>
      </c>
      <c r="D182" s="132" t="s">
        <v>167</v>
      </c>
      <c r="E182" s="132" t="s">
        <v>471</v>
      </c>
      <c r="F182" s="132"/>
      <c r="G182" s="173">
        <f>G183</f>
        <v>1005.4</v>
      </c>
      <c r="H182" s="173">
        <f>H183</f>
        <v>1005.4</v>
      </c>
      <c r="I182" s="182">
        <f t="shared" si="8"/>
        <v>100</v>
      </c>
    </row>
    <row r="183" spans="1:9" ht="25.5">
      <c r="A183" s="139" t="s">
        <v>25</v>
      </c>
      <c r="B183" s="138">
        <v>970</v>
      </c>
      <c r="C183" s="132" t="s">
        <v>167</v>
      </c>
      <c r="D183" s="132" t="s">
        <v>167</v>
      </c>
      <c r="E183" s="132" t="s">
        <v>471</v>
      </c>
      <c r="F183" s="132" t="s">
        <v>26</v>
      </c>
      <c r="G183" s="173">
        <v>1005.4</v>
      </c>
      <c r="H183" s="173">
        <v>1005.4</v>
      </c>
      <c r="I183" s="182">
        <f t="shared" si="8"/>
        <v>100</v>
      </c>
    </row>
    <row r="184" spans="1:9" s="141" customFormat="1" ht="13.5">
      <c r="A184" s="210" t="s">
        <v>262</v>
      </c>
      <c r="B184" s="211">
        <v>970</v>
      </c>
      <c r="C184" s="212" t="s">
        <v>169</v>
      </c>
      <c r="D184" s="212"/>
      <c r="E184" s="212"/>
      <c r="F184" s="212"/>
      <c r="G184" s="213">
        <f>G185+G219</f>
        <v>25892.2</v>
      </c>
      <c r="H184" s="213">
        <f>H185+H219</f>
        <v>25877.1</v>
      </c>
      <c r="I184" s="214">
        <f t="shared" si="8"/>
        <v>99.94168127853175</v>
      </c>
    </row>
    <row r="185" spans="1:9" s="141" customFormat="1" ht="12.75">
      <c r="A185" s="183" t="s">
        <v>170</v>
      </c>
      <c r="B185" s="184">
        <v>970</v>
      </c>
      <c r="C185" s="208" t="s">
        <v>169</v>
      </c>
      <c r="D185" s="208" t="s">
        <v>96</v>
      </c>
      <c r="E185" s="208"/>
      <c r="F185" s="208"/>
      <c r="G185" s="209">
        <f>G186+G191+G208</f>
        <v>22859.2</v>
      </c>
      <c r="H185" s="209">
        <f>H186+H191+H208</f>
        <v>22845.3</v>
      </c>
      <c r="I185" s="182">
        <f t="shared" si="8"/>
        <v>99.93919297263245</v>
      </c>
    </row>
    <row r="186" spans="1:9" s="141" customFormat="1" ht="38.25" hidden="1">
      <c r="A186" s="123" t="s">
        <v>326</v>
      </c>
      <c r="B186" s="143">
        <v>970</v>
      </c>
      <c r="C186" s="142" t="s">
        <v>169</v>
      </c>
      <c r="D186" s="142" t="s">
        <v>96</v>
      </c>
      <c r="E186" s="142" t="s">
        <v>327</v>
      </c>
      <c r="F186" s="142"/>
      <c r="G186" s="174">
        <f aca="true" t="shared" si="12" ref="G186:H188">G187</f>
        <v>0</v>
      </c>
      <c r="H186" s="174">
        <f t="shared" si="12"/>
        <v>0</v>
      </c>
      <c r="I186" s="182" t="e">
        <f t="shared" si="8"/>
        <v>#DIV/0!</v>
      </c>
    </row>
    <row r="187" spans="1:9" s="141" customFormat="1" ht="25.5" hidden="1">
      <c r="A187" s="140" t="s">
        <v>328</v>
      </c>
      <c r="B187" s="143">
        <v>970</v>
      </c>
      <c r="C187" s="142" t="s">
        <v>169</v>
      </c>
      <c r="D187" s="142" t="s">
        <v>96</v>
      </c>
      <c r="E187" s="142" t="s">
        <v>329</v>
      </c>
      <c r="F187" s="142"/>
      <c r="G187" s="174">
        <f t="shared" si="12"/>
        <v>0</v>
      </c>
      <c r="H187" s="174">
        <f t="shared" si="12"/>
        <v>0</v>
      </c>
      <c r="I187" s="182" t="e">
        <f t="shared" si="8"/>
        <v>#DIV/0!</v>
      </c>
    </row>
    <row r="188" spans="1:9" s="141" customFormat="1" ht="63.75" hidden="1">
      <c r="A188" s="140" t="s">
        <v>330</v>
      </c>
      <c r="B188" s="143">
        <v>970</v>
      </c>
      <c r="C188" s="142" t="s">
        <v>169</v>
      </c>
      <c r="D188" s="142" t="s">
        <v>96</v>
      </c>
      <c r="E188" s="142" t="s">
        <v>331</v>
      </c>
      <c r="F188" s="142"/>
      <c r="G188" s="174">
        <f t="shared" si="12"/>
        <v>0</v>
      </c>
      <c r="H188" s="174">
        <f t="shared" si="12"/>
        <v>0</v>
      </c>
      <c r="I188" s="182" t="e">
        <f t="shared" si="8"/>
        <v>#DIV/0!</v>
      </c>
    </row>
    <row r="189" spans="1:9" ht="51.75" customHeight="1" hidden="1">
      <c r="A189" s="133" t="s">
        <v>337</v>
      </c>
      <c r="B189" s="138">
        <v>970</v>
      </c>
      <c r="C189" s="132" t="s">
        <v>169</v>
      </c>
      <c r="D189" s="132" t="s">
        <v>96</v>
      </c>
      <c r="E189" s="132" t="s">
        <v>331</v>
      </c>
      <c r="F189" s="132" t="s">
        <v>39</v>
      </c>
      <c r="G189" s="173">
        <v>0</v>
      </c>
      <c r="H189" s="173">
        <v>0</v>
      </c>
      <c r="I189" s="182" t="e">
        <f t="shared" si="8"/>
        <v>#DIV/0!</v>
      </c>
    </row>
    <row r="190" spans="1:9" ht="15.75" hidden="1">
      <c r="A190" s="133" t="s">
        <v>190</v>
      </c>
      <c r="B190" s="138">
        <v>970</v>
      </c>
      <c r="C190" s="132" t="s">
        <v>169</v>
      </c>
      <c r="D190" s="132" t="s">
        <v>96</v>
      </c>
      <c r="E190" s="132" t="s">
        <v>251</v>
      </c>
      <c r="F190" s="132" t="s">
        <v>252</v>
      </c>
      <c r="G190" s="173"/>
      <c r="H190" s="173"/>
      <c r="I190" s="182" t="e">
        <f t="shared" si="8"/>
        <v>#DIV/0!</v>
      </c>
    </row>
    <row r="191" spans="1:9" ht="25.5">
      <c r="A191" s="133" t="s">
        <v>311</v>
      </c>
      <c r="B191" s="138">
        <v>970</v>
      </c>
      <c r="C191" s="132" t="s">
        <v>169</v>
      </c>
      <c r="D191" s="132" t="s">
        <v>96</v>
      </c>
      <c r="E191" s="132" t="s">
        <v>370</v>
      </c>
      <c r="F191" s="132"/>
      <c r="G191" s="173">
        <f>G192</f>
        <v>19761.2</v>
      </c>
      <c r="H191" s="173">
        <f>H192</f>
        <v>19747.5</v>
      </c>
      <c r="I191" s="182">
        <f t="shared" si="8"/>
        <v>99.93067222638301</v>
      </c>
    </row>
    <row r="192" spans="1:9" ht="38.25">
      <c r="A192" s="133" t="s">
        <v>332</v>
      </c>
      <c r="B192" s="138">
        <v>970</v>
      </c>
      <c r="C192" s="132" t="s">
        <v>169</v>
      </c>
      <c r="D192" s="132" t="s">
        <v>96</v>
      </c>
      <c r="E192" s="132" t="s">
        <v>472</v>
      </c>
      <c r="F192" s="132"/>
      <c r="G192" s="173">
        <f>G193+G198</f>
        <v>19761.2</v>
      </c>
      <c r="H192" s="173">
        <f>H193+H198</f>
        <v>19747.5</v>
      </c>
      <c r="I192" s="182">
        <f t="shared" si="8"/>
        <v>99.93067222638301</v>
      </c>
    </row>
    <row r="193" spans="1:9" ht="38.25">
      <c r="A193" s="133" t="s">
        <v>333</v>
      </c>
      <c r="B193" s="138">
        <v>970</v>
      </c>
      <c r="C193" s="132" t="s">
        <v>169</v>
      </c>
      <c r="D193" s="132" t="s">
        <v>96</v>
      </c>
      <c r="E193" s="132" t="s">
        <v>473</v>
      </c>
      <c r="F193" s="132"/>
      <c r="G193" s="173">
        <f>G195+G196+G197</f>
        <v>19761.2</v>
      </c>
      <c r="H193" s="173">
        <f>H195+H196+H197</f>
        <v>19747.5</v>
      </c>
      <c r="I193" s="182">
        <f t="shared" si="8"/>
        <v>99.93067222638301</v>
      </c>
    </row>
    <row r="194" spans="1:9" ht="25.5" hidden="1">
      <c r="A194" s="133" t="s">
        <v>25</v>
      </c>
      <c r="B194" s="138">
        <v>970</v>
      </c>
      <c r="C194" s="132" t="s">
        <v>169</v>
      </c>
      <c r="D194" s="132" t="s">
        <v>96</v>
      </c>
      <c r="E194" s="132" t="s">
        <v>334</v>
      </c>
      <c r="F194" s="132" t="s">
        <v>26</v>
      </c>
      <c r="G194" s="173">
        <v>0</v>
      </c>
      <c r="H194" s="173">
        <v>0</v>
      </c>
      <c r="I194" s="182" t="e">
        <f t="shared" si="8"/>
        <v>#DIV/0!</v>
      </c>
    </row>
    <row r="195" spans="1:9" ht="38.25">
      <c r="A195" s="133" t="s">
        <v>474</v>
      </c>
      <c r="B195" s="138">
        <v>970</v>
      </c>
      <c r="C195" s="132" t="s">
        <v>169</v>
      </c>
      <c r="D195" s="132" t="s">
        <v>96</v>
      </c>
      <c r="E195" s="132" t="s">
        <v>473</v>
      </c>
      <c r="F195" s="132" t="s">
        <v>475</v>
      </c>
      <c r="G195" s="173">
        <v>5899</v>
      </c>
      <c r="H195" s="173">
        <v>5885.3</v>
      </c>
      <c r="I195" s="182">
        <f t="shared" si="8"/>
        <v>99.76775724699102</v>
      </c>
    </row>
    <row r="196" spans="1:9" ht="51">
      <c r="A196" s="133" t="s">
        <v>476</v>
      </c>
      <c r="B196" s="138">
        <v>970</v>
      </c>
      <c r="C196" s="132" t="s">
        <v>169</v>
      </c>
      <c r="D196" s="132" t="s">
        <v>96</v>
      </c>
      <c r="E196" s="132" t="s">
        <v>473</v>
      </c>
      <c r="F196" s="132" t="s">
        <v>477</v>
      </c>
      <c r="G196" s="173">
        <v>231</v>
      </c>
      <c r="H196" s="173">
        <v>231</v>
      </c>
      <c r="I196" s="182">
        <f t="shared" si="8"/>
        <v>100</v>
      </c>
    </row>
    <row r="197" spans="1:9" ht="50.25" customHeight="1">
      <c r="A197" s="133" t="s">
        <v>338</v>
      </c>
      <c r="B197" s="138">
        <v>970</v>
      </c>
      <c r="C197" s="132" t="s">
        <v>169</v>
      </c>
      <c r="D197" s="132" t="s">
        <v>96</v>
      </c>
      <c r="E197" s="132" t="s">
        <v>473</v>
      </c>
      <c r="F197" s="132" t="s">
        <v>39</v>
      </c>
      <c r="G197" s="173">
        <v>13631.2</v>
      </c>
      <c r="H197" s="173">
        <v>13631.2</v>
      </c>
      <c r="I197" s="182">
        <f t="shared" si="8"/>
        <v>100</v>
      </c>
    </row>
    <row r="198" spans="1:9" ht="25.5" hidden="1">
      <c r="A198" s="123" t="s">
        <v>335</v>
      </c>
      <c r="B198" s="138">
        <v>970</v>
      </c>
      <c r="C198" s="132" t="s">
        <v>169</v>
      </c>
      <c r="D198" s="132" t="s">
        <v>96</v>
      </c>
      <c r="E198" s="132" t="s">
        <v>336</v>
      </c>
      <c r="F198" s="132"/>
      <c r="G198" s="173">
        <f>G199</f>
        <v>0</v>
      </c>
      <c r="H198" s="173">
        <f>H199</f>
        <v>0</v>
      </c>
      <c r="I198" s="182" t="e">
        <f t="shared" si="8"/>
        <v>#DIV/0!</v>
      </c>
    </row>
    <row r="199" spans="1:9" ht="51.75" customHeight="1" hidden="1">
      <c r="A199" s="133" t="s">
        <v>337</v>
      </c>
      <c r="B199" s="138">
        <v>970</v>
      </c>
      <c r="C199" s="132" t="s">
        <v>169</v>
      </c>
      <c r="D199" s="132" t="s">
        <v>96</v>
      </c>
      <c r="E199" s="132" t="s">
        <v>336</v>
      </c>
      <c r="F199" s="132" t="s">
        <v>39</v>
      </c>
      <c r="G199" s="173">
        <v>0</v>
      </c>
      <c r="H199" s="173">
        <v>0</v>
      </c>
      <c r="I199" s="182" t="e">
        <f t="shared" si="8"/>
        <v>#DIV/0!</v>
      </c>
    </row>
    <row r="200" spans="1:9" ht="15.75" hidden="1">
      <c r="A200" s="133" t="s">
        <v>190</v>
      </c>
      <c r="B200" s="138">
        <v>970</v>
      </c>
      <c r="C200" s="132" t="s">
        <v>169</v>
      </c>
      <c r="D200" s="132" t="s">
        <v>96</v>
      </c>
      <c r="E200" s="132" t="s">
        <v>253</v>
      </c>
      <c r="F200" s="132" t="s">
        <v>252</v>
      </c>
      <c r="G200" s="173"/>
      <c r="H200" s="173"/>
      <c r="I200" s="182" t="e">
        <f t="shared" si="8"/>
        <v>#DIV/0!</v>
      </c>
    </row>
    <row r="201" spans="1:9" ht="38.25" hidden="1">
      <c r="A201" s="133" t="s">
        <v>7</v>
      </c>
      <c r="B201" s="138">
        <v>970</v>
      </c>
      <c r="C201" s="132" t="s">
        <v>169</v>
      </c>
      <c r="D201" s="132" t="s">
        <v>96</v>
      </c>
      <c r="E201" s="132" t="s">
        <v>171</v>
      </c>
      <c r="F201" s="132"/>
      <c r="G201" s="173"/>
      <c r="H201" s="173"/>
      <c r="I201" s="182" t="e">
        <f t="shared" si="8"/>
        <v>#DIV/0!</v>
      </c>
    </row>
    <row r="202" spans="1:9" ht="38.25" hidden="1">
      <c r="A202" s="133" t="s">
        <v>8</v>
      </c>
      <c r="B202" s="138">
        <v>970</v>
      </c>
      <c r="C202" s="132" t="s">
        <v>169</v>
      </c>
      <c r="D202" s="132" t="s">
        <v>96</v>
      </c>
      <c r="E202" s="132" t="s">
        <v>254</v>
      </c>
      <c r="F202" s="132"/>
      <c r="G202" s="173"/>
      <c r="H202" s="173"/>
      <c r="I202" s="182" t="e">
        <f t="shared" si="8"/>
        <v>#DIV/0!</v>
      </c>
    </row>
    <row r="203" spans="1:9" ht="12.75" hidden="1">
      <c r="A203" s="133" t="s">
        <v>9</v>
      </c>
      <c r="B203" s="138">
        <v>970</v>
      </c>
      <c r="C203" s="132" t="s">
        <v>169</v>
      </c>
      <c r="D203" s="132" t="s">
        <v>96</v>
      </c>
      <c r="E203" s="132" t="s">
        <v>254</v>
      </c>
      <c r="F203" s="132" t="s">
        <v>60</v>
      </c>
      <c r="G203" s="173"/>
      <c r="H203" s="173"/>
      <c r="I203" s="182" t="e">
        <f aca="true" t="shared" si="13" ref="I203:I218">H203/G203*100</f>
        <v>#DIV/0!</v>
      </c>
    </row>
    <row r="204" spans="1:9" ht="12.75" hidden="1">
      <c r="A204" s="137" t="s">
        <v>134</v>
      </c>
      <c r="B204" s="125">
        <v>970</v>
      </c>
      <c r="C204" s="132" t="s">
        <v>169</v>
      </c>
      <c r="D204" s="132" t="s">
        <v>96</v>
      </c>
      <c r="E204" s="124" t="s">
        <v>132</v>
      </c>
      <c r="F204" s="124"/>
      <c r="G204" s="172"/>
      <c r="H204" s="172"/>
      <c r="I204" s="182" t="e">
        <f t="shared" si="13"/>
        <v>#DIV/0!</v>
      </c>
    </row>
    <row r="205" spans="1:9" ht="130.5" customHeight="1" hidden="1">
      <c r="A205" s="135" t="s">
        <v>135</v>
      </c>
      <c r="B205" s="125">
        <v>970</v>
      </c>
      <c r="C205" s="132" t="s">
        <v>169</v>
      </c>
      <c r="D205" s="132" t="s">
        <v>96</v>
      </c>
      <c r="E205" s="124" t="s">
        <v>133</v>
      </c>
      <c r="F205" s="124"/>
      <c r="G205" s="172"/>
      <c r="H205" s="172"/>
      <c r="I205" s="182" t="e">
        <f t="shared" si="13"/>
        <v>#DIV/0!</v>
      </c>
    </row>
    <row r="206" spans="1:9" ht="161.25" customHeight="1" hidden="1">
      <c r="A206" s="135" t="s">
        <v>138</v>
      </c>
      <c r="B206" s="125">
        <v>970</v>
      </c>
      <c r="C206" s="132" t="s">
        <v>169</v>
      </c>
      <c r="D206" s="132" t="s">
        <v>96</v>
      </c>
      <c r="E206" s="124" t="s">
        <v>137</v>
      </c>
      <c r="F206" s="124"/>
      <c r="G206" s="172"/>
      <c r="H206" s="172"/>
      <c r="I206" s="182" t="e">
        <f t="shared" si="13"/>
        <v>#DIV/0!</v>
      </c>
    </row>
    <row r="207" spans="1:9" ht="12.75" hidden="1">
      <c r="A207" s="135" t="s">
        <v>49</v>
      </c>
      <c r="B207" s="125">
        <v>970</v>
      </c>
      <c r="C207" s="124" t="s">
        <v>169</v>
      </c>
      <c r="D207" s="124" t="s">
        <v>96</v>
      </c>
      <c r="E207" s="124" t="s">
        <v>137</v>
      </c>
      <c r="F207" s="124" t="s">
        <v>136</v>
      </c>
      <c r="G207" s="172"/>
      <c r="H207" s="172"/>
      <c r="I207" s="182" t="e">
        <f t="shared" si="13"/>
        <v>#DIV/0!</v>
      </c>
    </row>
    <row r="208" spans="1:9" ht="36" customHeight="1">
      <c r="A208" s="135" t="s">
        <v>395</v>
      </c>
      <c r="B208" s="125">
        <v>970</v>
      </c>
      <c r="C208" s="124" t="s">
        <v>169</v>
      </c>
      <c r="D208" s="124" t="s">
        <v>96</v>
      </c>
      <c r="E208" s="124" t="s">
        <v>392</v>
      </c>
      <c r="F208" s="124"/>
      <c r="G208" s="172">
        <f aca="true" t="shared" si="14" ref="G208:H210">G209</f>
        <v>3098</v>
      </c>
      <c r="H208" s="172">
        <f t="shared" si="14"/>
        <v>3097.8</v>
      </c>
      <c r="I208" s="182">
        <f t="shared" si="13"/>
        <v>99.99354422207877</v>
      </c>
    </row>
    <row r="209" spans="1:9" ht="25.5" customHeight="1">
      <c r="A209" s="135" t="s">
        <v>478</v>
      </c>
      <c r="B209" s="125">
        <v>970</v>
      </c>
      <c r="C209" s="124" t="s">
        <v>169</v>
      </c>
      <c r="D209" s="124" t="s">
        <v>96</v>
      </c>
      <c r="E209" s="124" t="s">
        <v>479</v>
      </c>
      <c r="F209" s="124"/>
      <c r="G209" s="172">
        <f>G210+G212+G214+G216</f>
        <v>3098</v>
      </c>
      <c r="H209" s="172">
        <f>H210+H212+H214+H216</f>
        <v>3097.8</v>
      </c>
      <c r="I209" s="182">
        <f t="shared" si="13"/>
        <v>99.99354422207877</v>
      </c>
    </row>
    <row r="210" spans="1:9" ht="49.5" customHeight="1">
      <c r="A210" s="135" t="s">
        <v>480</v>
      </c>
      <c r="B210" s="125">
        <v>970</v>
      </c>
      <c r="C210" s="124" t="s">
        <v>169</v>
      </c>
      <c r="D210" s="124" t="s">
        <v>96</v>
      </c>
      <c r="E210" s="124" t="s">
        <v>481</v>
      </c>
      <c r="F210" s="124"/>
      <c r="G210" s="172">
        <f t="shared" si="14"/>
        <v>2519</v>
      </c>
      <c r="H210" s="172">
        <f t="shared" si="14"/>
        <v>2518.8</v>
      </c>
      <c r="I210" s="182">
        <f t="shared" si="13"/>
        <v>99.99206034140533</v>
      </c>
    </row>
    <row r="211" spans="1:9" ht="25.5">
      <c r="A211" s="135" t="s">
        <v>32</v>
      </c>
      <c r="B211" s="125">
        <v>970</v>
      </c>
      <c r="C211" s="124" t="s">
        <v>169</v>
      </c>
      <c r="D211" s="124" t="s">
        <v>96</v>
      </c>
      <c r="E211" s="124" t="s">
        <v>482</v>
      </c>
      <c r="F211" s="124" t="s">
        <v>33</v>
      </c>
      <c r="G211" s="172">
        <v>2519</v>
      </c>
      <c r="H211" s="172">
        <v>2518.8</v>
      </c>
      <c r="I211" s="182">
        <f t="shared" si="13"/>
        <v>99.99206034140533</v>
      </c>
    </row>
    <row r="212" spans="1:9" ht="25.5">
      <c r="A212" s="135" t="s">
        <v>552</v>
      </c>
      <c r="B212" s="125">
        <v>970</v>
      </c>
      <c r="C212" s="124" t="s">
        <v>169</v>
      </c>
      <c r="D212" s="124" t="s">
        <v>96</v>
      </c>
      <c r="E212" s="124" t="s">
        <v>555</v>
      </c>
      <c r="F212" s="124"/>
      <c r="G212" s="172">
        <f>G213</f>
        <v>100</v>
      </c>
      <c r="H212" s="172">
        <f>H213</f>
        <v>100</v>
      </c>
      <c r="I212" s="182">
        <f t="shared" si="13"/>
        <v>100</v>
      </c>
    </row>
    <row r="213" spans="1:9" ht="25.5">
      <c r="A213" s="135" t="s">
        <v>32</v>
      </c>
      <c r="B213" s="125">
        <v>970</v>
      </c>
      <c r="C213" s="124" t="s">
        <v>169</v>
      </c>
      <c r="D213" s="124" t="s">
        <v>96</v>
      </c>
      <c r="E213" s="124" t="s">
        <v>555</v>
      </c>
      <c r="F213" s="124" t="s">
        <v>33</v>
      </c>
      <c r="G213" s="172">
        <v>100</v>
      </c>
      <c r="H213" s="172">
        <v>100</v>
      </c>
      <c r="I213" s="182">
        <f t="shared" si="13"/>
        <v>100</v>
      </c>
    </row>
    <row r="214" spans="1:9" ht="25.5">
      <c r="A214" s="135" t="s">
        <v>554</v>
      </c>
      <c r="B214" s="125">
        <v>970</v>
      </c>
      <c r="C214" s="124" t="s">
        <v>169</v>
      </c>
      <c r="D214" s="124" t="s">
        <v>96</v>
      </c>
      <c r="E214" s="124" t="s">
        <v>553</v>
      </c>
      <c r="F214" s="124"/>
      <c r="G214" s="172">
        <f>G215</f>
        <v>100</v>
      </c>
      <c r="H214" s="172">
        <f>H215</f>
        <v>100</v>
      </c>
      <c r="I214" s="182">
        <f t="shared" si="13"/>
        <v>100</v>
      </c>
    </row>
    <row r="215" spans="1:9" ht="25.5">
      <c r="A215" s="135" t="s">
        <v>32</v>
      </c>
      <c r="B215" s="125">
        <v>970</v>
      </c>
      <c r="C215" s="124" t="s">
        <v>169</v>
      </c>
      <c r="D215" s="124" t="s">
        <v>96</v>
      </c>
      <c r="E215" s="124" t="s">
        <v>553</v>
      </c>
      <c r="F215" s="124" t="s">
        <v>33</v>
      </c>
      <c r="G215" s="172">
        <v>100</v>
      </c>
      <c r="H215" s="172">
        <v>100</v>
      </c>
      <c r="I215" s="182">
        <f t="shared" si="13"/>
        <v>100</v>
      </c>
    </row>
    <row r="216" spans="1:9" ht="25.5">
      <c r="A216" s="133" t="s">
        <v>564</v>
      </c>
      <c r="B216" s="125">
        <v>970</v>
      </c>
      <c r="C216" s="124" t="s">
        <v>169</v>
      </c>
      <c r="D216" s="124" t="s">
        <v>96</v>
      </c>
      <c r="E216" s="124" t="s">
        <v>566</v>
      </c>
      <c r="F216" s="124"/>
      <c r="G216" s="172">
        <f>G217</f>
        <v>379</v>
      </c>
      <c r="H216" s="172">
        <f>H217</f>
        <v>379</v>
      </c>
      <c r="I216" s="182">
        <f t="shared" si="13"/>
        <v>100</v>
      </c>
    </row>
    <row r="217" spans="1:9" ht="38.25">
      <c r="A217" s="133" t="s">
        <v>565</v>
      </c>
      <c r="B217" s="125">
        <v>970</v>
      </c>
      <c r="C217" s="124" t="s">
        <v>169</v>
      </c>
      <c r="D217" s="124" t="s">
        <v>543</v>
      </c>
      <c r="E217" s="132" t="s">
        <v>567</v>
      </c>
      <c r="F217" s="124"/>
      <c r="G217" s="172">
        <f>G218</f>
        <v>379</v>
      </c>
      <c r="H217" s="172">
        <f>H218</f>
        <v>379</v>
      </c>
      <c r="I217" s="182">
        <f t="shared" si="13"/>
        <v>100</v>
      </c>
    </row>
    <row r="218" spans="1:9" ht="51">
      <c r="A218" s="133" t="s">
        <v>337</v>
      </c>
      <c r="B218" s="125">
        <v>970</v>
      </c>
      <c r="C218" s="124" t="s">
        <v>169</v>
      </c>
      <c r="D218" s="124" t="s">
        <v>96</v>
      </c>
      <c r="E218" s="132" t="s">
        <v>567</v>
      </c>
      <c r="F218" s="124" t="s">
        <v>39</v>
      </c>
      <c r="G218" s="172">
        <v>379</v>
      </c>
      <c r="H218" s="172">
        <v>379</v>
      </c>
      <c r="I218" s="182">
        <f t="shared" si="13"/>
        <v>100</v>
      </c>
    </row>
    <row r="219" spans="1:9" s="141" customFormat="1" ht="25.5">
      <c r="A219" s="183" t="s">
        <v>264</v>
      </c>
      <c r="B219" s="184">
        <v>970</v>
      </c>
      <c r="C219" s="208" t="s">
        <v>169</v>
      </c>
      <c r="D219" s="208" t="s">
        <v>118</v>
      </c>
      <c r="E219" s="208"/>
      <c r="F219" s="208"/>
      <c r="G219" s="209">
        <f aca="true" t="shared" si="15" ref="G219:H221">G220</f>
        <v>3033.0000000000005</v>
      </c>
      <c r="H219" s="209">
        <f t="shared" si="15"/>
        <v>3031.7999999999997</v>
      </c>
      <c r="I219" s="182">
        <f aca="true" t="shared" si="16" ref="I219:I273">H219/G219*100</f>
        <v>99.9604352126607</v>
      </c>
    </row>
    <row r="220" spans="1:9" ht="25.5">
      <c r="A220" s="133" t="s">
        <v>339</v>
      </c>
      <c r="B220" s="138">
        <v>970</v>
      </c>
      <c r="C220" s="132" t="s">
        <v>169</v>
      </c>
      <c r="D220" s="132" t="s">
        <v>118</v>
      </c>
      <c r="E220" s="132" t="s">
        <v>370</v>
      </c>
      <c r="F220" s="132"/>
      <c r="G220" s="173">
        <f t="shared" si="15"/>
        <v>3033.0000000000005</v>
      </c>
      <c r="H220" s="173">
        <f t="shared" si="15"/>
        <v>3031.7999999999997</v>
      </c>
      <c r="I220" s="182">
        <f t="shared" si="16"/>
        <v>99.9604352126607</v>
      </c>
    </row>
    <row r="221" spans="1:9" ht="38.25">
      <c r="A221" s="133" t="s">
        <v>340</v>
      </c>
      <c r="B221" s="138">
        <v>970</v>
      </c>
      <c r="C221" s="132" t="s">
        <v>169</v>
      </c>
      <c r="D221" s="132" t="s">
        <v>118</v>
      </c>
      <c r="E221" s="132" t="s">
        <v>472</v>
      </c>
      <c r="F221" s="132"/>
      <c r="G221" s="173">
        <f t="shared" si="15"/>
        <v>3033.0000000000005</v>
      </c>
      <c r="H221" s="173">
        <f t="shared" si="15"/>
        <v>3031.7999999999997</v>
      </c>
      <c r="I221" s="182">
        <f t="shared" si="16"/>
        <v>99.9604352126607</v>
      </c>
    </row>
    <row r="222" spans="1:9" ht="38.25">
      <c r="A222" s="133" t="s">
        <v>341</v>
      </c>
      <c r="B222" s="138">
        <v>970</v>
      </c>
      <c r="C222" s="132" t="s">
        <v>169</v>
      </c>
      <c r="D222" s="132" t="s">
        <v>118</v>
      </c>
      <c r="E222" s="132" t="s">
        <v>483</v>
      </c>
      <c r="F222" s="132"/>
      <c r="G222" s="173">
        <f>G223+G224+G225+G226+G227</f>
        <v>3033.0000000000005</v>
      </c>
      <c r="H222" s="173">
        <f>H223+H224+H225+H226+H227</f>
        <v>3031.7999999999997</v>
      </c>
      <c r="I222" s="182"/>
    </row>
    <row r="223" spans="1:9" ht="14.25" customHeight="1">
      <c r="A223" s="133" t="s">
        <v>375</v>
      </c>
      <c r="B223" s="138">
        <v>970</v>
      </c>
      <c r="C223" s="132" t="s">
        <v>169</v>
      </c>
      <c r="D223" s="132" t="s">
        <v>118</v>
      </c>
      <c r="E223" s="132" t="s">
        <v>483</v>
      </c>
      <c r="F223" s="132" t="s">
        <v>484</v>
      </c>
      <c r="G223" s="173">
        <v>2088.5</v>
      </c>
      <c r="H223" s="173">
        <v>2088.5</v>
      </c>
      <c r="I223" s="182">
        <f t="shared" si="16"/>
        <v>100</v>
      </c>
    </row>
    <row r="224" spans="1:9" ht="51">
      <c r="A224" s="133" t="s">
        <v>485</v>
      </c>
      <c r="B224" s="138">
        <v>970</v>
      </c>
      <c r="C224" s="132" t="s">
        <v>169</v>
      </c>
      <c r="D224" s="132" t="s">
        <v>118</v>
      </c>
      <c r="E224" s="132" t="s">
        <v>483</v>
      </c>
      <c r="F224" s="132" t="s">
        <v>378</v>
      </c>
      <c r="G224" s="173">
        <v>630.5</v>
      </c>
      <c r="H224" s="173">
        <v>629.5</v>
      </c>
      <c r="I224" s="182">
        <f t="shared" si="16"/>
        <v>99.84139571768438</v>
      </c>
    </row>
    <row r="225" spans="1:9" ht="38.25">
      <c r="A225" s="133" t="s">
        <v>24</v>
      </c>
      <c r="B225" s="138">
        <v>970</v>
      </c>
      <c r="C225" s="132" t="s">
        <v>169</v>
      </c>
      <c r="D225" s="132" t="s">
        <v>118</v>
      </c>
      <c r="E225" s="132" t="s">
        <v>483</v>
      </c>
      <c r="F225" s="132" t="s">
        <v>27</v>
      </c>
      <c r="G225" s="173">
        <v>239.3</v>
      </c>
      <c r="H225" s="173">
        <v>239.2</v>
      </c>
      <c r="I225" s="182">
        <f t="shared" si="16"/>
        <v>99.95821145006268</v>
      </c>
    </row>
    <row r="226" spans="1:9" ht="25.5">
      <c r="A226" s="133" t="s">
        <v>25</v>
      </c>
      <c r="B226" s="138">
        <v>970</v>
      </c>
      <c r="C226" s="132" t="s">
        <v>169</v>
      </c>
      <c r="D226" s="132" t="s">
        <v>118</v>
      </c>
      <c r="E226" s="132" t="s">
        <v>483</v>
      </c>
      <c r="F226" s="132" t="s">
        <v>26</v>
      </c>
      <c r="G226" s="173">
        <v>74.3</v>
      </c>
      <c r="H226" s="173">
        <v>74.2</v>
      </c>
      <c r="I226" s="182">
        <f t="shared" si="16"/>
        <v>99.86541049798117</v>
      </c>
    </row>
    <row r="227" spans="1:9" ht="12.75">
      <c r="A227" s="133" t="s">
        <v>363</v>
      </c>
      <c r="B227" s="138">
        <v>970</v>
      </c>
      <c r="C227" s="132" t="s">
        <v>169</v>
      </c>
      <c r="D227" s="132" t="s">
        <v>118</v>
      </c>
      <c r="E227" s="132" t="s">
        <v>483</v>
      </c>
      <c r="F227" s="132" t="s">
        <v>364</v>
      </c>
      <c r="G227" s="173">
        <v>0.4</v>
      </c>
      <c r="H227" s="173">
        <v>0.4</v>
      </c>
      <c r="I227" s="182">
        <f t="shared" si="16"/>
        <v>100</v>
      </c>
    </row>
    <row r="228" spans="1:9" s="141" customFormat="1" ht="13.5">
      <c r="A228" s="220" t="s">
        <v>218</v>
      </c>
      <c r="B228" s="211">
        <v>970</v>
      </c>
      <c r="C228" s="212" t="s">
        <v>160</v>
      </c>
      <c r="D228" s="227"/>
      <c r="E228" s="227"/>
      <c r="F228" s="227"/>
      <c r="G228" s="228">
        <f>G229</f>
        <v>1253.2</v>
      </c>
      <c r="H228" s="228">
        <f>H229</f>
        <v>1251.2</v>
      </c>
      <c r="I228" s="214">
        <f t="shared" si="16"/>
        <v>99.8404085541015</v>
      </c>
    </row>
    <row r="229" spans="1:9" s="141" customFormat="1" ht="12.75">
      <c r="A229" s="219" t="s">
        <v>219</v>
      </c>
      <c r="B229" s="184">
        <v>970</v>
      </c>
      <c r="C229" s="208" t="s">
        <v>160</v>
      </c>
      <c r="D229" s="225" t="s">
        <v>96</v>
      </c>
      <c r="E229" s="225"/>
      <c r="F229" s="225"/>
      <c r="G229" s="226">
        <f>G230</f>
        <v>1253.2</v>
      </c>
      <c r="H229" s="226">
        <f>H230</f>
        <v>1251.2</v>
      </c>
      <c r="I229" s="182">
        <f t="shared" si="16"/>
        <v>99.8404085541015</v>
      </c>
    </row>
    <row r="230" spans="1:9" ht="25.5">
      <c r="A230" s="136" t="s">
        <v>339</v>
      </c>
      <c r="B230" s="122">
        <v>970</v>
      </c>
      <c r="C230" s="121" t="s">
        <v>160</v>
      </c>
      <c r="D230" s="134" t="s">
        <v>96</v>
      </c>
      <c r="E230" s="134" t="s">
        <v>370</v>
      </c>
      <c r="F230" s="134"/>
      <c r="G230" s="176">
        <f>G231</f>
        <v>1253.2</v>
      </c>
      <c r="H230" s="176">
        <f>H232</f>
        <v>1251.2</v>
      </c>
      <c r="I230" s="182">
        <f t="shared" si="16"/>
        <v>99.8404085541015</v>
      </c>
    </row>
    <row r="231" spans="1:9" ht="38.25">
      <c r="A231" s="136" t="s">
        <v>340</v>
      </c>
      <c r="B231" s="122">
        <v>970</v>
      </c>
      <c r="C231" s="121" t="s">
        <v>160</v>
      </c>
      <c r="D231" s="134" t="s">
        <v>96</v>
      </c>
      <c r="E231" s="134" t="s">
        <v>472</v>
      </c>
      <c r="F231" s="134"/>
      <c r="G231" s="176">
        <f>G232</f>
        <v>1253.2</v>
      </c>
      <c r="H231" s="176">
        <f>H232</f>
        <v>1251.2</v>
      </c>
      <c r="I231" s="182">
        <f t="shared" si="16"/>
        <v>99.8404085541015</v>
      </c>
    </row>
    <row r="232" spans="1:9" ht="41.25" customHeight="1">
      <c r="A232" s="136" t="s">
        <v>68</v>
      </c>
      <c r="B232" s="122">
        <v>970</v>
      </c>
      <c r="C232" s="121" t="s">
        <v>160</v>
      </c>
      <c r="D232" s="134" t="s">
        <v>96</v>
      </c>
      <c r="E232" s="134" t="s">
        <v>486</v>
      </c>
      <c r="F232" s="134"/>
      <c r="G232" s="176">
        <f>G233</f>
        <v>1253.2</v>
      </c>
      <c r="H232" s="176">
        <f>H233</f>
        <v>1251.2</v>
      </c>
      <c r="I232" s="182">
        <f t="shared" si="16"/>
        <v>99.8404085541015</v>
      </c>
    </row>
    <row r="233" spans="1:9" ht="11.25" customHeight="1">
      <c r="A233" s="136" t="s">
        <v>69</v>
      </c>
      <c r="B233" s="122">
        <v>970</v>
      </c>
      <c r="C233" s="121" t="s">
        <v>160</v>
      </c>
      <c r="D233" s="134" t="s">
        <v>96</v>
      </c>
      <c r="E233" s="134" t="s">
        <v>486</v>
      </c>
      <c r="F233" s="134" t="s">
        <v>487</v>
      </c>
      <c r="G233" s="176">
        <v>1253.2</v>
      </c>
      <c r="H233" s="176">
        <v>1251.2</v>
      </c>
      <c r="I233" s="182">
        <f t="shared" si="16"/>
        <v>99.8404085541015</v>
      </c>
    </row>
    <row r="234" spans="1:9" ht="0.75" customHeight="1">
      <c r="A234" s="30" t="s">
        <v>49</v>
      </c>
      <c r="B234" s="122">
        <v>970</v>
      </c>
      <c r="C234" s="121" t="s">
        <v>160</v>
      </c>
      <c r="D234" s="134" t="s">
        <v>104</v>
      </c>
      <c r="E234" s="134" t="s">
        <v>342</v>
      </c>
      <c r="F234" s="134" t="s">
        <v>127</v>
      </c>
      <c r="G234" s="176">
        <v>0</v>
      </c>
      <c r="H234" s="176">
        <v>0</v>
      </c>
      <c r="I234" s="182" t="e">
        <f t="shared" si="16"/>
        <v>#DIV/0!</v>
      </c>
    </row>
    <row r="235" spans="1:9" s="141" customFormat="1" ht="13.5">
      <c r="A235" s="210" t="s">
        <v>265</v>
      </c>
      <c r="B235" s="211">
        <v>970</v>
      </c>
      <c r="C235" s="212" t="s">
        <v>180</v>
      </c>
      <c r="D235" s="212"/>
      <c r="E235" s="212"/>
      <c r="F235" s="212"/>
      <c r="G235" s="213">
        <f>G236+G250</f>
        <v>6222.9</v>
      </c>
      <c r="H235" s="213">
        <f>H236+H250</f>
        <v>6222.9</v>
      </c>
      <c r="I235" s="214">
        <f t="shared" si="16"/>
        <v>100</v>
      </c>
    </row>
    <row r="236" spans="1:9" s="141" customFormat="1" ht="12.75">
      <c r="A236" s="219" t="s">
        <v>266</v>
      </c>
      <c r="B236" s="184">
        <v>970</v>
      </c>
      <c r="C236" s="208" t="s">
        <v>180</v>
      </c>
      <c r="D236" s="225" t="s">
        <v>96</v>
      </c>
      <c r="E236" s="225"/>
      <c r="F236" s="225"/>
      <c r="G236" s="226">
        <f>G237+G246</f>
        <v>5151.9</v>
      </c>
      <c r="H236" s="226">
        <f>H237+H246</f>
        <v>5151.9</v>
      </c>
      <c r="I236" s="182">
        <f t="shared" si="16"/>
        <v>100</v>
      </c>
    </row>
    <row r="237" spans="1:9" s="141" customFormat="1" ht="38.25" hidden="1">
      <c r="A237" s="147" t="s">
        <v>326</v>
      </c>
      <c r="B237" s="143">
        <v>970</v>
      </c>
      <c r="C237" s="142" t="s">
        <v>180</v>
      </c>
      <c r="D237" s="185" t="s">
        <v>96</v>
      </c>
      <c r="E237" s="185" t="s">
        <v>327</v>
      </c>
      <c r="F237" s="185"/>
      <c r="G237" s="186">
        <f aca="true" t="shared" si="17" ref="G237:H239">G238</f>
        <v>0</v>
      </c>
      <c r="H237" s="186">
        <f t="shared" si="17"/>
        <v>0</v>
      </c>
      <c r="I237" s="182"/>
    </row>
    <row r="238" spans="1:9" ht="25.5" hidden="1">
      <c r="A238" s="136" t="s">
        <v>328</v>
      </c>
      <c r="B238" s="122">
        <v>970</v>
      </c>
      <c r="C238" s="121" t="s">
        <v>180</v>
      </c>
      <c r="D238" s="134" t="s">
        <v>96</v>
      </c>
      <c r="E238" s="134" t="s">
        <v>329</v>
      </c>
      <c r="F238" s="134"/>
      <c r="G238" s="176">
        <f t="shared" si="17"/>
        <v>0</v>
      </c>
      <c r="H238" s="176">
        <f t="shared" si="17"/>
        <v>0</v>
      </c>
      <c r="I238" s="182" t="e">
        <f t="shared" si="16"/>
        <v>#DIV/0!</v>
      </c>
    </row>
    <row r="239" spans="1:9" ht="65.25" customHeight="1" hidden="1">
      <c r="A239" s="133" t="s">
        <v>343</v>
      </c>
      <c r="B239" s="122">
        <v>970</v>
      </c>
      <c r="C239" s="121" t="s">
        <v>180</v>
      </c>
      <c r="D239" s="134" t="s">
        <v>96</v>
      </c>
      <c r="E239" s="134" t="s">
        <v>331</v>
      </c>
      <c r="F239" s="134"/>
      <c r="G239" s="176">
        <f t="shared" si="17"/>
        <v>0</v>
      </c>
      <c r="H239" s="176">
        <f t="shared" si="17"/>
        <v>0</v>
      </c>
      <c r="I239" s="182" t="e">
        <f t="shared" si="16"/>
        <v>#DIV/0!</v>
      </c>
    </row>
    <row r="240" spans="1:9" ht="51" customHeight="1" hidden="1">
      <c r="A240" s="133" t="s">
        <v>344</v>
      </c>
      <c r="B240" s="122">
        <v>970</v>
      </c>
      <c r="C240" s="121" t="s">
        <v>180</v>
      </c>
      <c r="D240" s="134" t="s">
        <v>96</v>
      </c>
      <c r="E240" s="134" t="s">
        <v>331</v>
      </c>
      <c r="F240" s="134" t="s">
        <v>39</v>
      </c>
      <c r="G240" s="176">
        <v>0</v>
      </c>
      <c r="H240" s="176">
        <v>0</v>
      </c>
      <c r="I240" s="182" t="e">
        <f t="shared" si="16"/>
        <v>#DIV/0!</v>
      </c>
    </row>
    <row r="241" spans="1:9" ht="29.25" customHeight="1" hidden="1">
      <c r="A241" s="133" t="s">
        <v>190</v>
      </c>
      <c r="B241" s="122">
        <v>970</v>
      </c>
      <c r="C241" s="121" t="s">
        <v>180</v>
      </c>
      <c r="D241" s="134" t="s">
        <v>96</v>
      </c>
      <c r="E241" s="134" t="s">
        <v>255</v>
      </c>
      <c r="F241" s="134" t="s">
        <v>252</v>
      </c>
      <c r="G241" s="176"/>
      <c r="H241" s="176"/>
      <c r="I241" s="182" t="e">
        <f t="shared" si="16"/>
        <v>#DIV/0!</v>
      </c>
    </row>
    <row r="242" spans="1:9" ht="12.75" hidden="1">
      <c r="A242" s="137" t="s">
        <v>134</v>
      </c>
      <c r="B242" s="125">
        <v>970</v>
      </c>
      <c r="C242" s="121" t="s">
        <v>180</v>
      </c>
      <c r="D242" s="134" t="s">
        <v>96</v>
      </c>
      <c r="E242" s="124" t="s">
        <v>132</v>
      </c>
      <c r="F242" s="124"/>
      <c r="G242" s="172"/>
      <c r="H242" s="172"/>
      <c r="I242" s="182" t="e">
        <f t="shared" si="16"/>
        <v>#DIV/0!</v>
      </c>
    </row>
    <row r="243" spans="1:9" ht="114.75" hidden="1">
      <c r="A243" s="135" t="s">
        <v>135</v>
      </c>
      <c r="B243" s="125">
        <v>970</v>
      </c>
      <c r="C243" s="121" t="s">
        <v>180</v>
      </c>
      <c r="D243" s="134" t="s">
        <v>96</v>
      </c>
      <c r="E243" s="124" t="s">
        <v>133</v>
      </c>
      <c r="F243" s="124"/>
      <c r="G243" s="172"/>
      <c r="H243" s="172"/>
      <c r="I243" s="182" t="e">
        <f t="shared" si="16"/>
        <v>#DIV/0!</v>
      </c>
    </row>
    <row r="244" spans="1:9" ht="121.5" customHeight="1" hidden="1">
      <c r="A244" s="135" t="s">
        <v>56</v>
      </c>
      <c r="B244" s="125">
        <v>970</v>
      </c>
      <c r="C244" s="121" t="s">
        <v>180</v>
      </c>
      <c r="D244" s="134" t="s">
        <v>96</v>
      </c>
      <c r="E244" s="124" t="s">
        <v>57</v>
      </c>
      <c r="F244" s="124"/>
      <c r="G244" s="172"/>
      <c r="H244" s="172"/>
      <c r="I244" s="182" t="e">
        <f t="shared" si="16"/>
        <v>#DIV/0!</v>
      </c>
    </row>
    <row r="245" spans="1:9" ht="12.75" hidden="1">
      <c r="A245" s="135" t="s">
        <v>49</v>
      </c>
      <c r="B245" s="125">
        <v>970</v>
      </c>
      <c r="C245" s="121" t="s">
        <v>180</v>
      </c>
      <c r="D245" s="134" t="s">
        <v>96</v>
      </c>
      <c r="E245" s="124" t="s">
        <v>57</v>
      </c>
      <c r="F245" s="124" t="s">
        <v>136</v>
      </c>
      <c r="G245" s="172"/>
      <c r="H245" s="172"/>
      <c r="I245" s="182" t="e">
        <f t="shared" si="16"/>
        <v>#DIV/0!</v>
      </c>
    </row>
    <row r="246" spans="1:9" ht="25.5">
      <c r="A246" s="135" t="s">
        <v>339</v>
      </c>
      <c r="B246" s="125">
        <v>970</v>
      </c>
      <c r="C246" s="121" t="s">
        <v>180</v>
      </c>
      <c r="D246" s="134" t="s">
        <v>96</v>
      </c>
      <c r="E246" s="124" t="s">
        <v>370</v>
      </c>
      <c r="F246" s="124"/>
      <c r="G246" s="172">
        <f aca="true" t="shared" si="18" ref="G246:H248">G247</f>
        <v>5151.9</v>
      </c>
      <c r="H246" s="172">
        <f t="shared" si="18"/>
        <v>5151.9</v>
      </c>
      <c r="I246" s="182">
        <f t="shared" si="16"/>
        <v>100</v>
      </c>
    </row>
    <row r="247" spans="1:9" ht="38.25">
      <c r="A247" s="136" t="s">
        <v>340</v>
      </c>
      <c r="B247" s="125">
        <v>970</v>
      </c>
      <c r="C247" s="121" t="s">
        <v>180</v>
      </c>
      <c r="D247" s="134" t="s">
        <v>96</v>
      </c>
      <c r="E247" s="124" t="s">
        <v>472</v>
      </c>
      <c r="F247" s="124"/>
      <c r="G247" s="172">
        <f t="shared" si="18"/>
        <v>5151.9</v>
      </c>
      <c r="H247" s="172">
        <f t="shared" si="18"/>
        <v>5151.9</v>
      </c>
      <c r="I247" s="182">
        <f t="shared" si="16"/>
        <v>100</v>
      </c>
    </row>
    <row r="248" spans="1:9" ht="38.25">
      <c r="A248" s="135" t="s">
        <v>345</v>
      </c>
      <c r="B248" s="125">
        <v>970</v>
      </c>
      <c r="C248" s="121" t="s">
        <v>180</v>
      </c>
      <c r="D248" s="134" t="s">
        <v>96</v>
      </c>
      <c r="E248" s="124" t="s">
        <v>488</v>
      </c>
      <c r="F248" s="124"/>
      <c r="G248" s="172">
        <f t="shared" si="18"/>
        <v>5151.9</v>
      </c>
      <c r="H248" s="172">
        <f t="shared" si="18"/>
        <v>5151.9</v>
      </c>
      <c r="I248" s="182">
        <f t="shared" si="16"/>
        <v>100</v>
      </c>
    </row>
    <row r="249" spans="1:9" ht="51" customHeight="1">
      <c r="A249" s="135" t="s">
        <v>346</v>
      </c>
      <c r="B249" s="125">
        <v>970</v>
      </c>
      <c r="C249" s="121" t="s">
        <v>180</v>
      </c>
      <c r="D249" s="134" t="s">
        <v>96</v>
      </c>
      <c r="E249" s="124" t="s">
        <v>488</v>
      </c>
      <c r="F249" s="124" t="s">
        <v>39</v>
      </c>
      <c r="G249" s="172">
        <v>5151.9</v>
      </c>
      <c r="H249" s="172">
        <v>5151.9</v>
      </c>
      <c r="I249" s="182">
        <f t="shared" si="16"/>
        <v>100</v>
      </c>
    </row>
    <row r="250" spans="1:9" s="141" customFormat="1" ht="12.75">
      <c r="A250" s="229" t="s">
        <v>271</v>
      </c>
      <c r="B250" s="230">
        <v>970</v>
      </c>
      <c r="C250" s="208" t="s">
        <v>180</v>
      </c>
      <c r="D250" s="225" t="s">
        <v>97</v>
      </c>
      <c r="E250" s="231"/>
      <c r="F250" s="231"/>
      <c r="G250" s="232">
        <f>G254</f>
        <v>1071</v>
      </c>
      <c r="H250" s="232">
        <f>H254</f>
        <v>1071</v>
      </c>
      <c r="I250" s="182">
        <f t="shared" si="16"/>
        <v>100</v>
      </c>
    </row>
    <row r="251" spans="1:9" ht="25.5" hidden="1">
      <c r="A251" s="136" t="s">
        <v>172</v>
      </c>
      <c r="B251" s="122">
        <v>970</v>
      </c>
      <c r="C251" s="121" t="s">
        <v>180</v>
      </c>
      <c r="D251" s="134" t="s">
        <v>97</v>
      </c>
      <c r="E251" s="134" t="s">
        <v>173</v>
      </c>
      <c r="F251" s="134"/>
      <c r="G251" s="176"/>
      <c r="H251" s="176"/>
      <c r="I251" s="182" t="e">
        <f t="shared" si="16"/>
        <v>#DIV/0!</v>
      </c>
    </row>
    <row r="252" spans="1:9" ht="25.5" hidden="1">
      <c r="A252" s="136" t="s">
        <v>174</v>
      </c>
      <c r="B252" s="122">
        <v>970</v>
      </c>
      <c r="C252" s="121" t="s">
        <v>180</v>
      </c>
      <c r="D252" s="134" t="s">
        <v>97</v>
      </c>
      <c r="E252" s="134" t="s">
        <v>256</v>
      </c>
      <c r="F252" s="134"/>
      <c r="G252" s="176"/>
      <c r="H252" s="176"/>
      <c r="I252" s="182" t="e">
        <f t="shared" si="16"/>
        <v>#DIV/0!</v>
      </c>
    </row>
    <row r="253" spans="1:9" ht="25.5" hidden="1">
      <c r="A253" s="136" t="s">
        <v>174</v>
      </c>
      <c r="B253" s="122">
        <v>970</v>
      </c>
      <c r="C253" s="121" t="s">
        <v>180</v>
      </c>
      <c r="D253" s="134" t="s">
        <v>97</v>
      </c>
      <c r="E253" s="134" t="s">
        <v>256</v>
      </c>
      <c r="F253" s="134" t="s">
        <v>175</v>
      </c>
      <c r="G253" s="176"/>
      <c r="H253" s="176"/>
      <c r="I253" s="182" t="e">
        <f t="shared" si="16"/>
        <v>#DIV/0!</v>
      </c>
    </row>
    <row r="254" spans="1:9" ht="38.25" customHeight="1">
      <c r="A254" s="136" t="s">
        <v>395</v>
      </c>
      <c r="B254" s="122">
        <v>970</v>
      </c>
      <c r="C254" s="121" t="s">
        <v>180</v>
      </c>
      <c r="D254" s="134" t="s">
        <v>97</v>
      </c>
      <c r="E254" s="134" t="s">
        <v>392</v>
      </c>
      <c r="F254" s="134"/>
      <c r="G254" s="176">
        <f>G255</f>
        <v>1071</v>
      </c>
      <c r="H254" s="176">
        <f>H255</f>
        <v>1071</v>
      </c>
      <c r="I254" s="182">
        <f t="shared" si="16"/>
        <v>100</v>
      </c>
    </row>
    <row r="255" spans="1:9" ht="39.75" customHeight="1">
      <c r="A255" s="136" t="s">
        <v>489</v>
      </c>
      <c r="B255" s="122">
        <v>970</v>
      </c>
      <c r="C255" s="121" t="s">
        <v>180</v>
      </c>
      <c r="D255" s="134" t="s">
        <v>97</v>
      </c>
      <c r="E255" s="134" t="s">
        <v>490</v>
      </c>
      <c r="F255" s="134"/>
      <c r="G255" s="176">
        <f>G256</f>
        <v>1071</v>
      </c>
      <c r="H255" s="176">
        <f>H257</f>
        <v>1071</v>
      </c>
      <c r="I255" s="182">
        <f t="shared" si="16"/>
        <v>100</v>
      </c>
    </row>
    <row r="256" spans="1:9" ht="18.75" customHeight="1">
      <c r="A256" s="136" t="s">
        <v>316</v>
      </c>
      <c r="B256" s="122">
        <v>970</v>
      </c>
      <c r="C256" s="121" t="s">
        <v>180</v>
      </c>
      <c r="D256" s="134" t="s">
        <v>96</v>
      </c>
      <c r="E256" s="134" t="s">
        <v>491</v>
      </c>
      <c r="F256" s="134"/>
      <c r="G256" s="176">
        <f>G257</f>
        <v>1071</v>
      </c>
      <c r="H256" s="176">
        <f>H257</f>
        <v>1071</v>
      </c>
      <c r="I256" s="182">
        <f t="shared" si="16"/>
        <v>100</v>
      </c>
    </row>
    <row r="257" spans="1:9" ht="25.5">
      <c r="A257" s="135" t="s">
        <v>32</v>
      </c>
      <c r="B257" s="125">
        <v>970</v>
      </c>
      <c r="C257" s="121" t="s">
        <v>180</v>
      </c>
      <c r="D257" s="134" t="s">
        <v>97</v>
      </c>
      <c r="E257" s="124" t="s">
        <v>491</v>
      </c>
      <c r="F257" s="124" t="s">
        <v>33</v>
      </c>
      <c r="G257" s="172">
        <v>1071</v>
      </c>
      <c r="H257" s="172">
        <v>1071</v>
      </c>
      <c r="I257" s="182">
        <f t="shared" si="16"/>
        <v>100</v>
      </c>
    </row>
    <row r="258" spans="1:9" s="141" customFormat="1" ht="27">
      <c r="A258" s="233" t="s">
        <v>263</v>
      </c>
      <c r="B258" s="234">
        <v>970</v>
      </c>
      <c r="C258" s="235" t="s">
        <v>178</v>
      </c>
      <c r="D258" s="235"/>
      <c r="E258" s="235"/>
      <c r="F258" s="235"/>
      <c r="G258" s="236">
        <f>G259</f>
        <v>340</v>
      </c>
      <c r="H258" s="236">
        <f>H259</f>
        <v>319.4</v>
      </c>
      <c r="I258" s="214">
        <f t="shared" si="16"/>
        <v>93.94117647058823</v>
      </c>
    </row>
    <row r="259" spans="1:9" s="141" customFormat="1" ht="12.75">
      <c r="A259" s="229" t="s">
        <v>141</v>
      </c>
      <c r="B259" s="230">
        <v>970</v>
      </c>
      <c r="C259" s="231" t="s">
        <v>178</v>
      </c>
      <c r="D259" s="231" t="s">
        <v>97</v>
      </c>
      <c r="E259" s="231"/>
      <c r="F259" s="231"/>
      <c r="G259" s="232">
        <f>G260</f>
        <v>340</v>
      </c>
      <c r="H259" s="232">
        <f>H261</f>
        <v>319.4</v>
      </c>
      <c r="I259" s="182">
        <f t="shared" si="16"/>
        <v>93.94117647058823</v>
      </c>
    </row>
    <row r="260" spans="1:9" s="141" customFormat="1" ht="25.5">
      <c r="A260" s="146" t="s">
        <v>311</v>
      </c>
      <c r="B260" s="145">
        <v>970</v>
      </c>
      <c r="C260" s="144" t="s">
        <v>178</v>
      </c>
      <c r="D260" s="144" t="s">
        <v>97</v>
      </c>
      <c r="E260" s="144" t="s">
        <v>370</v>
      </c>
      <c r="F260" s="144"/>
      <c r="G260" s="175">
        <f aca="true" t="shared" si="19" ref="G260:H262">G261</f>
        <v>340</v>
      </c>
      <c r="H260" s="175">
        <f t="shared" si="19"/>
        <v>319.4</v>
      </c>
      <c r="I260" s="182">
        <f>H259/G259*100</f>
        <v>93.94117647058823</v>
      </c>
    </row>
    <row r="261" spans="1:9" ht="25.5">
      <c r="A261" s="133" t="s">
        <v>321</v>
      </c>
      <c r="B261" s="125">
        <v>970</v>
      </c>
      <c r="C261" s="124" t="s">
        <v>178</v>
      </c>
      <c r="D261" s="124" t="s">
        <v>97</v>
      </c>
      <c r="E261" s="132" t="s">
        <v>384</v>
      </c>
      <c r="F261" s="132"/>
      <c r="G261" s="173">
        <f t="shared" si="19"/>
        <v>340</v>
      </c>
      <c r="H261" s="173">
        <f t="shared" si="19"/>
        <v>319.4</v>
      </c>
      <c r="I261" s="182">
        <f t="shared" si="16"/>
        <v>93.94117647058823</v>
      </c>
    </row>
    <row r="262" spans="1:9" ht="38.25">
      <c r="A262" s="133" t="s">
        <v>492</v>
      </c>
      <c r="B262" s="125">
        <v>970</v>
      </c>
      <c r="C262" s="124" t="s">
        <v>178</v>
      </c>
      <c r="D262" s="124" t="s">
        <v>97</v>
      </c>
      <c r="E262" s="132" t="s">
        <v>493</v>
      </c>
      <c r="F262" s="132"/>
      <c r="G262" s="173">
        <f t="shared" si="19"/>
        <v>340</v>
      </c>
      <c r="H262" s="173">
        <f t="shared" si="19"/>
        <v>319.4</v>
      </c>
      <c r="I262" s="182">
        <f t="shared" si="16"/>
        <v>93.94117647058823</v>
      </c>
    </row>
    <row r="263" spans="1:9" ht="25.5">
      <c r="A263" s="133" t="s">
        <v>25</v>
      </c>
      <c r="B263" s="125">
        <v>970</v>
      </c>
      <c r="C263" s="124" t="s">
        <v>178</v>
      </c>
      <c r="D263" s="124" t="s">
        <v>97</v>
      </c>
      <c r="E263" s="132" t="s">
        <v>493</v>
      </c>
      <c r="F263" s="132" t="s">
        <v>26</v>
      </c>
      <c r="G263" s="173">
        <v>340</v>
      </c>
      <c r="H263" s="173">
        <v>319.4</v>
      </c>
      <c r="I263" s="182">
        <f t="shared" si="16"/>
        <v>93.94117647058823</v>
      </c>
    </row>
    <row r="264" spans="1:9" ht="38.25" hidden="1">
      <c r="A264" s="131" t="s">
        <v>258</v>
      </c>
      <c r="B264" s="130">
        <v>970</v>
      </c>
      <c r="C264" s="129" t="s">
        <v>259</v>
      </c>
      <c r="D264" s="129"/>
      <c r="E264" s="129"/>
      <c r="F264" s="129"/>
      <c r="G264" s="178"/>
      <c r="H264" s="178"/>
      <c r="I264" s="182" t="e">
        <f t="shared" si="16"/>
        <v>#DIV/0!</v>
      </c>
    </row>
    <row r="265" spans="1:9" ht="38.25" hidden="1">
      <c r="A265" s="128" t="s">
        <v>260</v>
      </c>
      <c r="B265" s="127">
        <v>970</v>
      </c>
      <c r="C265" s="126" t="s">
        <v>259</v>
      </c>
      <c r="D265" s="126" t="s">
        <v>96</v>
      </c>
      <c r="E265" s="126"/>
      <c r="F265" s="126"/>
      <c r="G265" s="177"/>
      <c r="H265" s="177"/>
      <c r="I265" s="182" t="e">
        <f t="shared" si="16"/>
        <v>#DIV/0!</v>
      </c>
    </row>
    <row r="266" spans="1:9" ht="25.5" hidden="1">
      <c r="A266" s="123" t="s">
        <v>182</v>
      </c>
      <c r="B266" s="125">
        <v>970</v>
      </c>
      <c r="C266" s="124" t="s">
        <v>259</v>
      </c>
      <c r="D266" s="124" t="s">
        <v>96</v>
      </c>
      <c r="E266" s="121" t="s">
        <v>181</v>
      </c>
      <c r="F266" s="121"/>
      <c r="G266" s="171"/>
      <c r="H266" s="171"/>
      <c r="I266" s="182" t="e">
        <f t="shared" si="16"/>
        <v>#DIV/0!</v>
      </c>
    </row>
    <row r="267" spans="1:9" ht="25.5" hidden="1">
      <c r="A267" s="123" t="s">
        <v>184</v>
      </c>
      <c r="B267" s="125">
        <v>970</v>
      </c>
      <c r="C267" s="124" t="s">
        <v>259</v>
      </c>
      <c r="D267" s="124" t="s">
        <v>96</v>
      </c>
      <c r="E267" s="121" t="s">
        <v>183</v>
      </c>
      <c r="F267" s="121"/>
      <c r="G267" s="171"/>
      <c r="H267" s="171"/>
      <c r="I267" s="182" t="e">
        <f t="shared" si="16"/>
        <v>#DIV/0!</v>
      </c>
    </row>
    <row r="268" spans="1:9" ht="12.75" hidden="1">
      <c r="A268" s="123" t="s">
        <v>158</v>
      </c>
      <c r="B268" s="125">
        <v>970</v>
      </c>
      <c r="C268" s="124" t="s">
        <v>259</v>
      </c>
      <c r="D268" s="124" t="s">
        <v>96</v>
      </c>
      <c r="E268" s="121" t="s">
        <v>183</v>
      </c>
      <c r="F268" s="121" t="s">
        <v>159</v>
      </c>
      <c r="G268" s="171"/>
      <c r="H268" s="171"/>
      <c r="I268" s="182" t="e">
        <f t="shared" si="16"/>
        <v>#DIV/0!</v>
      </c>
    </row>
    <row r="269" spans="1:9" s="141" customFormat="1" ht="38.25" customHeight="1">
      <c r="A269" s="183" t="s">
        <v>11</v>
      </c>
      <c r="B269" s="184">
        <v>971</v>
      </c>
      <c r="C269" s="142"/>
      <c r="D269" s="142"/>
      <c r="E269" s="142"/>
      <c r="F269" s="142"/>
      <c r="G269" s="174">
        <f aca="true" t="shared" si="20" ref="G269:H272">G270</f>
        <v>1438.4</v>
      </c>
      <c r="H269" s="174">
        <f t="shared" si="20"/>
        <v>1402.8</v>
      </c>
      <c r="I269" s="182">
        <f t="shared" si="16"/>
        <v>97.5250278086763</v>
      </c>
    </row>
    <row r="270" spans="1:9" s="141" customFormat="1" ht="27">
      <c r="A270" s="210" t="s">
        <v>185</v>
      </c>
      <c r="B270" s="211">
        <v>971</v>
      </c>
      <c r="C270" s="212" t="s">
        <v>96</v>
      </c>
      <c r="D270" s="212"/>
      <c r="E270" s="212"/>
      <c r="F270" s="212"/>
      <c r="G270" s="213">
        <f t="shared" si="20"/>
        <v>1438.4</v>
      </c>
      <c r="H270" s="213">
        <f t="shared" si="20"/>
        <v>1402.8</v>
      </c>
      <c r="I270" s="214">
        <f t="shared" si="16"/>
        <v>97.5250278086763</v>
      </c>
    </row>
    <row r="271" spans="1:9" s="141" customFormat="1" ht="51">
      <c r="A271" s="183" t="s">
        <v>239</v>
      </c>
      <c r="B271" s="184">
        <v>971</v>
      </c>
      <c r="C271" s="208" t="s">
        <v>96</v>
      </c>
      <c r="D271" s="208" t="s">
        <v>104</v>
      </c>
      <c r="E271" s="208"/>
      <c r="F271" s="208"/>
      <c r="G271" s="209">
        <f t="shared" si="20"/>
        <v>1438.4</v>
      </c>
      <c r="H271" s="209">
        <f t="shared" si="20"/>
        <v>1402.8</v>
      </c>
      <c r="I271" s="182">
        <f t="shared" si="16"/>
        <v>97.5250278086763</v>
      </c>
    </row>
    <row r="272" spans="1:9" s="141" customFormat="1" ht="51">
      <c r="A272" s="140" t="s">
        <v>237</v>
      </c>
      <c r="B272" s="143">
        <v>971</v>
      </c>
      <c r="C272" s="142" t="s">
        <v>96</v>
      </c>
      <c r="D272" s="142" t="s">
        <v>104</v>
      </c>
      <c r="E272" s="142" t="s">
        <v>354</v>
      </c>
      <c r="F272" s="142"/>
      <c r="G272" s="174">
        <f t="shared" si="20"/>
        <v>1438.4</v>
      </c>
      <c r="H272" s="174">
        <f t="shared" si="20"/>
        <v>1402.8</v>
      </c>
      <c r="I272" s="182">
        <f t="shared" si="16"/>
        <v>97.5250278086763</v>
      </c>
    </row>
    <row r="273" spans="1:9" ht="25.5">
      <c r="A273" s="123" t="s">
        <v>240</v>
      </c>
      <c r="B273" s="122">
        <v>971</v>
      </c>
      <c r="C273" s="121" t="s">
        <v>96</v>
      </c>
      <c r="D273" s="121" t="s">
        <v>104</v>
      </c>
      <c r="E273" s="121" t="s">
        <v>494</v>
      </c>
      <c r="F273" s="121"/>
      <c r="G273" s="171">
        <f>G274+G275+G276+G277+G278</f>
        <v>1438.4</v>
      </c>
      <c r="H273" s="171">
        <f>H274+H275+H276+H277+H278</f>
        <v>1402.8</v>
      </c>
      <c r="I273" s="182">
        <f t="shared" si="16"/>
        <v>97.5250278086763</v>
      </c>
    </row>
    <row r="274" spans="1:9" ht="28.5" customHeight="1">
      <c r="A274" s="123" t="s">
        <v>356</v>
      </c>
      <c r="B274" s="122">
        <v>971</v>
      </c>
      <c r="C274" s="121" t="s">
        <v>96</v>
      </c>
      <c r="D274" s="121" t="s">
        <v>104</v>
      </c>
      <c r="E274" s="121" t="s">
        <v>494</v>
      </c>
      <c r="F274" s="121" t="s">
        <v>23</v>
      </c>
      <c r="G274" s="171">
        <v>1062.4</v>
      </c>
      <c r="H274" s="171">
        <v>1062.4</v>
      </c>
      <c r="I274" s="182">
        <f>H274/G274*100</f>
        <v>100</v>
      </c>
    </row>
    <row r="275" spans="1:9" ht="51" customHeight="1">
      <c r="A275" s="123" t="s">
        <v>495</v>
      </c>
      <c r="B275" s="122">
        <v>971</v>
      </c>
      <c r="C275" s="121" t="s">
        <v>96</v>
      </c>
      <c r="D275" s="121" t="s">
        <v>104</v>
      </c>
      <c r="E275" s="121" t="s">
        <v>494</v>
      </c>
      <c r="F275" s="121" t="s">
        <v>358</v>
      </c>
      <c r="G275" s="171">
        <v>301.2</v>
      </c>
      <c r="H275" s="171">
        <v>277.5</v>
      </c>
      <c r="I275" s="182">
        <f>H275/G275*100</f>
        <v>92.13147410358566</v>
      </c>
    </row>
    <row r="276" spans="1:9" ht="37.5" customHeight="1">
      <c r="A276" s="123" t="s">
        <v>24</v>
      </c>
      <c r="B276" s="122">
        <v>971</v>
      </c>
      <c r="C276" s="121" t="s">
        <v>96</v>
      </c>
      <c r="D276" s="121" t="s">
        <v>104</v>
      </c>
      <c r="E276" s="121" t="s">
        <v>496</v>
      </c>
      <c r="F276" s="121" t="s">
        <v>27</v>
      </c>
      <c r="G276" s="171">
        <v>37</v>
      </c>
      <c r="H276" s="171">
        <v>25.1</v>
      </c>
      <c r="I276" s="182">
        <f>H276/G276*100</f>
        <v>67.83783783783784</v>
      </c>
    </row>
    <row r="277" spans="1:9" ht="25.5">
      <c r="A277" s="123" t="s">
        <v>25</v>
      </c>
      <c r="B277" s="122">
        <v>971</v>
      </c>
      <c r="C277" s="121" t="s">
        <v>96</v>
      </c>
      <c r="D277" s="121" t="s">
        <v>104</v>
      </c>
      <c r="E277" s="121" t="s">
        <v>494</v>
      </c>
      <c r="F277" s="121" t="s">
        <v>26</v>
      </c>
      <c r="G277" s="171">
        <v>36.8</v>
      </c>
      <c r="H277" s="171">
        <v>36.8</v>
      </c>
      <c r="I277" s="182">
        <f>H277/G277*100</f>
        <v>100</v>
      </c>
    </row>
    <row r="278" spans="1:9" ht="12.75">
      <c r="A278" s="137" t="s">
        <v>363</v>
      </c>
      <c r="B278" s="205">
        <v>971</v>
      </c>
      <c r="C278" s="206" t="s">
        <v>96</v>
      </c>
      <c r="D278" s="206" t="s">
        <v>104</v>
      </c>
      <c r="E278" s="206" t="s">
        <v>494</v>
      </c>
      <c r="F278" s="206" t="s">
        <v>364</v>
      </c>
      <c r="G278" s="172">
        <v>1</v>
      </c>
      <c r="H278" s="172">
        <v>1</v>
      </c>
      <c r="I278" s="207">
        <f>H278/G278*100</f>
        <v>100</v>
      </c>
    </row>
    <row r="279" spans="1:9" ht="12.75" hidden="1">
      <c r="A279" s="116" t="s">
        <v>62</v>
      </c>
      <c r="B279" s="120"/>
      <c r="C279" s="119"/>
      <c r="D279" s="119"/>
      <c r="E279" s="119"/>
      <c r="F279" s="119"/>
      <c r="I279" s="141"/>
    </row>
    <row r="280" spans="2:9" ht="12.75">
      <c r="B280" s="120"/>
      <c r="C280" s="119"/>
      <c r="D280" s="119"/>
      <c r="E280" s="119"/>
      <c r="F280" s="119"/>
      <c r="I280" s="141"/>
    </row>
  </sheetData>
  <sheetProtection/>
  <mergeCells count="5">
    <mergeCell ref="A5:I5"/>
    <mergeCell ref="F1:I1"/>
    <mergeCell ref="A4:I4"/>
    <mergeCell ref="A3:I3"/>
    <mergeCell ref="A2:I2"/>
  </mergeCells>
  <printOptions/>
  <pageMargins left="0.7874015748031497" right="0.2362204724409449" top="0.31496062992125984" bottom="0.1968503937007874" header="0.15748031496062992" footer="0.5118110236220472"/>
  <pageSetup horizontalDpi="600" verticalDpi="600" orientation="portrait" paperSize="9" scale="82" r:id="rId1"/>
  <rowBreaks count="3" manualBreakCount="3">
    <brk id="116" max="8" man="1"/>
    <brk id="168" max="8" man="1"/>
    <brk id="19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6"/>
  <sheetViews>
    <sheetView view="pageBreakPreview" zoomScale="60" zoomScalePageLayoutView="0" workbookViewId="0" topLeftCell="A6">
      <selection activeCell="B11" sqref="B11"/>
    </sheetView>
  </sheetViews>
  <sheetFormatPr defaultColWidth="8.875" defaultRowHeight="12.75"/>
  <cols>
    <col min="1" max="1" width="5.875" style="263" customWidth="1"/>
    <col min="2" max="2" width="55.75390625" style="60" customWidth="1"/>
    <col min="3" max="3" width="16.375" style="62" customWidth="1"/>
    <col min="4" max="4" width="5.625" style="62" bestFit="1" customWidth="1"/>
    <col min="5" max="5" width="10.625" style="62" customWidth="1"/>
    <col min="6" max="6" width="9.875" style="191" customWidth="1"/>
    <col min="7" max="7" width="6.875" style="60" customWidth="1"/>
    <col min="8" max="8" width="3.125" style="60" hidden="1" customWidth="1"/>
    <col min="9" max="9" width="14.00390625" style="60" hidden="1" customWidth="1"/>
    <col min="10" max="10" width="3.375" style="60" customWidth="1"/>
    <col min="11" max="16384" width="8.875" style="60" customWidth="1"/>
  </cols>
  <sheetData>
    <row r="1" ht="15.75" hidden="1">
      <c r="C1" s="61" t="s">
        <v>272</v>
      </c>
    </row>
    <row r="2" ht="15.75" hidden="1">
      <c r="C2" s="61" t="s">
        <v>273</v>
      </c>
    </row>
    <row r="3" ht="15.75" hidden="1">
      <c r="C3" s="61" t="s">
        <v>274</v>
      </c>
    </row>
    <row r="4" ht="15.75" hidden="1">
      <c r="C4" s="61" t="s">
        <v>275</v>
      </c>
    </row>
    <row r="5" ht="6.75" customHeight="1" hidden="1"/>
    <row r="6" spans="1:7" s="155" customFormat="1" ht="12" customHeight="1">
      <c r="A6" s="264"/>
      <c r="B6" s="154"/>
      <c r="C6" s="310" t="s">
        <v>289</v>
      </c>
      <c r="D6" s="303"/>
      <c r="E6" s="303"/>
      <c r="F6" s="303"/>
      <c r="G6" s="303"/>
    </row>
    <row r="7" spans="1:7" s="156" customFormat="1" ht="15.75" customHeight="1">
      <c r="A7" s="310" t="s">
        <v>606</v>
      </c>
      <c r="B7" s="303"/>
      <c r="C7" s="303"/>
      <c r="D7" s="303"/>
      <c r="E7" s="303"/>
      <c r="F7" s="303"/>
      <c r="G7" s="303"/>
    </row>
    <row r="8" spans="1:7" s="156" customFormat="1" ht="14.25" customHeight="1">
      <c r="A8" s="265"/>
      <c r="B8" s="310" t="s">
        <v>609</v>
      </c>
      <c r="C8" s="311"/>
      <c r="D8" s="311"/>
      <c r="E8" s="311"/>
      <c r="F8" s="311"/>
      <c r="G8" s="311"/>
    </row>
    <row r="9" spans="1:8" ht="33.75" customHeight="1">
      <c r="A9" s="309" t="s">
        <v>589</v>
      </c>
      <c r="B9" s="309"/>
      <c r="C9" s="309"/>
      <c r="D9" s="309"/>
      <c r="E9" s="309"/>
      <c r="F9" s="309"/>
      <c r="G9" s="309"/>
      <c r="H9" s="64"/>
    </row>
    <row r="10" spans="1:8" ht="13.5">
      <c r="A10" s="266"/>
      <c r="B10" s="93"/>
      <c r="C10" s="94"/>
      <c r="D10" s="94"/>
      <c r="E10" s="94"/>
      <c r="F10" s="192"/>
      <c r="G10" s="93"/>
      <c r="H10" s="65"/>
    </row>
    <row r="11" spans="1:9" ht="38.25">
      <c r="A11" s="243" t="s">
        <v>131</v>
      </c>
      <c r="B11" s="242" t="s">
        <v>59</v>
      </c>
      <c r="C11" s="243" t="s">
        <v>78</v>
      </c>
      <c r="D11" s="243" t="s">
        <v>79</v>
      </c>
      <c r="E11" s="243" t="s">
        <v>511</v>
      </c>
      <c r="F11" s="244" t="s">
        <v>558</v>
      </c>
      <c r="G11" s="245" t="s">
        <v>290</v>
      </c>
      <c r="H11" s="246"/>
      <c r="I11" s="66"/>
    </row>
    <row r="12" spans="1:9" ht="12.75">
      <c r="A12" s="243"/>
      <c r="B12" s="242"/>
      <c r="C12" s="243"/>
      <c r="D12" s="243"/>
      <c r="E12" s="243"/>
      <c r="F12" s="244"/>
      <c r="G12" s="245"/>
      <c r="H12" s="246"/>
      <c r="I12" s="66"/>
    </row>
    <row r="13" spans="1:10" s="70" customFormat="1" ht="27.75" customHeight="1">
      <c r="A13" s="248">
        <v>1</v>
      </c>
      <c r="B13" s="247" t="s">
        <v>505</v>
      </c>
      <c r="C13" s="248" t="s">
        <v>392</v>
      </c>
      <c r="D13" s="248"/>
      <c r="E13" s="249">
        <f>E14+E36+E58+E71+E81+E88</f>
        <v>34978.6</v>
      </c>
      <c r="F13" s="249">
        <f>F14+F36+F58+F71+F81+F88</f>
        <v>34833.4</v>
      </c>
      <c r="G13" s="249">
        <f>F13/E13*100</f>
        <v>99.58488904644554</v>
      </c>
      <c r="H13" s="250"/>
      <c r="I13" s="68"/>
      <c r="J13" s="69"/>
    </row>
    <row r="14" spans="1:8" s="71" customFormat="1" ht="26.25" customHeight="1">
      <c r="A14" s="248" t="s">
        <v>534</v>
      </c>
      <c r="B14" s="247" t="s">
        <v>506</v>
      </c>
      <c r="C14" s="248" t="s">
        <v>393</v>
      </c>
      <c r="D14" s="248"/>
      <c r="E14" s="251">
        <f>E15+E18+E21+E24+E27+E30+E33</f>
        <v>1982</v>
      </c>
      <c r="F14" s="251">
        <f>F15+F18+F21+F24+F27+F30+F33</f>
        <v>1750.9</v>
      </c>
      <c r="G14" s="249">
        <f aca="true" t="shared" si="0" ref="G14:G35">F14/E14*100</f>
        <v>88.34006054490415</v>
      </c>
      <c r="H14" s="252"/>
    </row>
    <row r="15" spans="1:8" s="71" customFormat="1" ht="25.5">
      <c r="A15" s="248"/>
      <c r="B15" s="139" t="s">
        <v>396</v>
      </c>
      <c r="C15" s="132" t="s">
        <v>397</v>
      </c>
      <c r="D15" s="248"/>
      <c r="E15" s="253">
        <f>E16</f>
        <v>995.5</v>
      </c>
      <c r="F15" s="254">
        <f>F16</f>
        <v>995.5</v>
      </c>
      <c r="G15" s="249">
        <f t="shared" si="0"/>
        <v>100</v>
      </c>
      <c r="H15" s="252"/>
    </row>
    <row r="16" spans="1:8" s="71" customFormat="1" ht="15" customHeight="1">
      <c r="A16" s="255"/>
      <c r="B16" s="139" t="s">
        <v>398</v>
      </c>
      <c r="C16" s="132" t="s">
        <v>399</v>
      </c>
      <c r="D16" s="255"/>
      <c r="E16" s="253">
        <f>E17</f>
        <v>995.5</v>
      </c>
      <c r="F16" s="253">
        <f>F17</f>
        <v>995.5</v>
      </c>
      <c r="G16" s="249">
        <f t="shared" si="0"/>
        <v>100</v>
      </c>
      <c r="H16" s="252"/>
    </row>
    <row r="17" spans="1:8" s="71" customFormat="1" ht="15" customHeight="1">
      <c r="A17" s="255"/>
      <c r="B17" s="123" t="s">
        <v>25</v>
      </c>
      <c r="C17" s="132" t="s">
        <v>400</v>
      </c>
      <c r="D17" s="255" t="s">
        <v>26</v>
      </c>
      <c r="E17" s="253">
        <v>995.5</v>
      </c>
      <c r="F17" s="254">
        <v>995.5</v>
      </c>
      <c r="G17" s="249">
        <f t="shared" si="0"/>
        <v>100</v>
      </c>
      <c r="H17" s="252"/>
    </row>
    <row r="18" spans="1:8" s="71" customFormat="1" ht="12.75" customHeight="1">
      <c r="A18" s="255"/>
      <c r="B18" s="123" t="s">
        <v>401</v>
      </c>
      <c r="C18" s="132" t="s">
        <v>402</v>
      </c>
      <c r="D18" s="255"/>
      <c r="E18" s="253">
        <f>E19</f>
        <v>536</v>
      </c>
      <c r="F18" s="253">
        <f>F19</f>
        <v>536</v>
      </c>
      <c r="G18" s="249">
        <f t="shared" si="0"/>
        <v>100</v>
      </c>
      <c r="H18" s="252"/>
    </row>
    <row r="19" spans="1:8" s="71" customFormat="1" ht="16.5" customHeight="1">
      <c r="A19" s="255"/>
      <c r="B19" s="139" t="s">
        <v>398</v>
      </c>
      <c r="C19" s="132" t="s">
        <v>403</v>
      </c>
      <c r="D19" s="255"/>
      <c r="E19" s="253">
        <f>E20</f>
        <v>536</v>
      </c>
      <c r="F19" s="253">
        <f>F20</f>
        <v>536</v>
      </c>
      <c r="G19" s="249">
        <f>F19/E19*100</f>
        <v>100</v>
      </c>
      <c r="H19" s="252"/>
    </row>
    <row r="20" spans="1:8" s="71" customFormat="1" ht="15" customHeight="1">
      <c r="A20" s="255"/>
      <c r="B20" s="123" t="s">
        <v>25</v>
      </c>
      <c r="C20" s="132" t="s">
        <v>404</v>
      </c>
      <c r="D20" s="255" t="s">
        <v>26</v>
      </c>
      <c r="E20" s="253">
        <v>536</v>
      </c>
      <c r="F20" s="254">
        <v>536</v>
      </c>
      <c r="G20" s="249">
        <f t="shared" si="0"/>
        <v>100</v>
      </c>
      <c r="H20" s="252"/>
    </row>
    <row r="21" spans="1:8" s="71" customFormat="1" ht="36.75" customHeight="1">
      <c r="A21" s="255"/>
      <c r="B21" s="123" t="s">
        <v>405</v>
      </c>
      <c r="C21" s="132" t="s">
        <v>406</v>
      </c>
      <c r="D21" s="255"/>
      <c r="E21" s="253">
        <f>E22</f>
        <v>200</v>
      </c>
      <c r="F21" s="253">
        <f>F22</f>
        <v>0</v>
      </c>
      <c r="G21" s="249">
        <f t="shared" si="0"/>
        <v>0</v>
      </c>
      <c r="H21" s="252"/>
    </row>
    <row r="22" spans="1:8" s="71" customFormat="1" ht="12.75" customHeight="1">
      <c r="A22" s="255"/>
      <c r="B22" s="139" t="s">
        <v>398</v>
      </c>
      <c r="C22" s="132" t="s">
        <v>407</v>
      </c>
      <c r="D22" s="255"/>
      <c r="E22" s="253">
        <f>E23</f>
        <v>200</v>
      </c>
      <c r="F22" s="253">
        <f>F23</f>
        <v>0</v>
      </c>
      <c r="G22" s="249">
        <f t="shared" si="0"/>
        <v>0</v>
      </c>
      <c r="H22" s="252"/>
    </row>
    <row r="23" spans="1:8" s="71" customFormat="1" ht="13.5" customHeight="1">
      <c r="A23" s="255"/>
      <c r="B23" s="123" t="s">
        <v>31</v>
      </c>
      <c r="C23" s="132" t="s">
        <v>407</v>
      </c>
      <c r="D23" s="255" t="s">
        <v>310</v>
      </c>
      <c r="E23" s="253">
        <v>200</v>
      </c>
      <c r="F23" s="254"/>
      <c r="G23" s="249">
        <f t="shared" si="0"/>
        <v>0</v>
      </c>
      <c r="H23" s="252"/>
    </row>
    <row r="24" spans="1:8" s="71" customFormat="1" ht="24.75" customHeight="1">
      <c r="A24" s="255"/>
      <c r="B24" s="123" t="s">
        <v>408</v>
      </c>
      <c r="C24" s="132" t="s">
        <v>409</v>
      </c>
      <c r="D24" s="255"/>
      <c r="E24" s="253">
        <f>E25</f>
        <v>20</v>
      </c>
      <c r="F24" s="253">
        <f>F25</f>
        <v>20</v>
      </c>
      <c r="G24" s="249">
        <f t="shared" si="0"/>
        <v>100</v>
      </c>
      <c r="H24" s="252"/>
    </row>
    <row r="25" spans="1:8" s="71" customFormat="1" ht="15" customHeight="1">
      <c r="A25" s="255"/>
      <c r="B25" s="139" t="s">
        <v>398</v>
      </c>
      <c r="C25" s="132" t="s">
        <v>410</v>
      </c>
      <c r="D25" s="255"/>
      <c r="E25" s="253">
        <f>E26</f>
        <v>20</v>
      </c>
      <c r="F25" s="253">
        <f>F26</f>
        <v>20</v>
      </c>
      <c r="G25" s="249">
        <f t="shared" si="0"/>
        <v>100</v>
      </c>
      <c r="H25" s="252"/>
    </row>
    <row r="26" spans="1:8" s="71" customFormat="1" ht="18" customHeight="1">
      <c r="A26" s="255"/>
      <c r="B26" s="123" t="s">
        <v>25</v>
      </c>
      <c r="C26" s="132" t="s">
        <v>410</v>
      </c>
      <c r="D26" s="255" t="s">
        <v>26</v>
      </c>
      <c r="E26" s="253">
        <v>20</v>
      </c>
      <c r="F26" s="254">
        <v>20</v>
      </c>
      <c r="G26" s="249">
        <f t="shared" si="0"/>
        <v>100</v>
      </c>
      <c r="H26" s="252"/>
    </row>
    <row r="27" spans="1:8" s="71" customFormat="1" ht="25.5" customHeight="1" hidden="1">
      <c r="A27" s="255"/>
      <c r="B27" s="123" t="s">
        <v>411</v>
      </c>
      <c r="C27" s="132" t="s">
        <v>412</v>
      </c>
      <c r="D27" s="255"/>
      <c r="E27" s="253">
        <f>E28</f>
        <v>0</v>
      </c>
      <c r="F27" s="253">
        <f>F28</f>
        <v>0</v>
      </c>
      <c r="G27" s="249" t="e">
        <f t="shared" si="0"/>
        <v>#DIV/0!</v>
      </c>
      <c r="H27" s="252"/>
    </row>
    <row r="28" spans="1:8" s="71" customFormat="1" ht="15" customHeight="1" hidden="1">
      <c r="A28" s="255"/>
      <c r="B28" s="139" t="s">
        <v>398</v>
      </c>
      <c r="C28" s="132" t="s">
        <v>413</v>
      </c>
      <c r="D28" s="255"/>
      <c r="E28" s="253">
        <f>E29</f>
        <v>0</v>
      </c>
      <c r="F28" s="253">
        <f>F29</f>
        <v>0</v>
      </c>
      <c r="G28" s="249" t="e">
        <f t="shared" si="0"/>
        <v>#DIV/0!</v>
      </c>
      <c r="H28" s="252"/>
    </row>
    <row r="29" spans="1:8" s="71" customFormat="1" ht="15.75" customHeight="1" hidden="1">
      <c r="A29" s="255"/>
      <c r="B29" s="123" t="s">
        <v>25</v>
      </c>
      <c r="C29" s="132" t="s">
        <v>413</v>
      </c>
      <c r="D29" s="255" t="s">
        <v>26</v>
      </c>
      <c r="E29" s="253">
        <v>0</v>
      </c>
      <c r="F29" s="254">
        <v>0</v>
      </c>
      <c r="G29" s="249" t="e">
        <f t="shared" si="0"/>
        <v>#DIV/0!</v>
      </c>
      <c r="H29" s="252"/>
    </row>
    <row r="30" spans="1:8" s="71" customFormat="1" ht="15.75" customHeight="1">
      <c r="A30" s="255"/>
      <c r="B30" s="123" t="s">
        <v>415</v>
      </c>
      <c r="C30" s="132" t="s">
        <v>414</v>
      </c>
      <c r="D30" s="255"/>
      <c r="E30" s="253">
        <f>E31</f>
        <v>130.5</v>
      </c>
      <c r="F30" s="253">
        <f>F31</f>
        <v>120</v>
      </c>
      <c r="G30" s="249">
        <f t="shared" si="0"/>
        <v>91.95402298850574</v>
      </c>
      <c r="H30" s="252"/>
    </row>
    <row r="31" spans="1:8" s="71" customFormat="1" ht="12.75" customHeight="1">
      <c r="A31" s="255"/>
      <c r="B31" s="139" t="s">
        <v>398</v>
      </c>
      <c r="C31" s="132" t="s">
        <v>416</v>
      </c>
      <c r="D31" s="255"/>
      <c r="E31" s="253">
        <f>E32</f>
        <v>130.5</v>
      </c>
      <c r="F31" s="253">
        <f>F32</f>
        <v>120</v>
      </c>
      <c r="G31" s="249">
        <f t="shared" si="0"/>
        <v>91.95402298850574</v>
      </c>
      <c r="H31" s="252"/>
    </row>
    <row r="32" spans="1:8" s="71" customFormat="1" ht="14.25" customHeight="1">
      <c r="A32" s="255"/>
      <c r="B32" s="123" t="s">
        <v>25</v>
      </c>
      <c r="C32" s="132" t="s">
        <v>416</v>
      </c>
      <c r="D32" s="255" t="s">
        <v>26</v>
      </c>
      <c r="E32" s="253">
        <v>130.5</v>
      </c>
      <c r="F32" s="254">
        <v>120</v>
      </c>
      <c r="G32" s="249">
        <f t="shared" si="0"/>
        <v>91.95402298850574</v>
      </c>
      <c r="H32" s="252"/>
    </row>
    <row r="33" spans="1:8" s="72" customFormat="1" ht="24.75" customHeight="1">
      <c r="A33" s="248"/>
      <c r="B33" s="123" t="s">
        <v>591</v>
      </c>
      <c r="C33" s="132" t="s">
        <v>417</v>
      </c>
      <c r="D33" s="248"/>
      <c r="E33" s="253">
        <f>E34</f>
        <v>100</v>
      </c>
      <c r="F33" s="253">
        <f>F34</f>
        <v>79.4</v>
      </c>
      <c r="G33" s="249">
        <f t="shared" si="0"/>
        <v>79.4</v>
      </c>
      <c r="H33" s="256"/>
    </row>
    <row r="34" spans="1:8" s="72" customFormat="1" ht="12.75">
      <c r="A34" s="248"/>
      <c r="B34" s="139" t="s">
        <v>398</v>
      </c>
      <c r="C34" s="132" t="s">
        <v>418</v>
      </c>
      <c r="D34" s="255"/>
      <c r="E34" s="253">
        <f>E35</f>
        <v>100</v>
      </c>
      <c r="F34" s="253">
        <f>F35</f>
        <v>79.4</v>
      </c>
      <c r="G34" s="249">
        <f t="shared" si="0"/>
        <v>79.4</v>
      </c>
      <c r="H34" s="256"/>
    </row>
    <row r="35" spans="1:8" s="72" customFormat="1" ht="12.75">
      <c r="A35" s="248"/>
      <c r="B35" s="123" t="s">
        <v>25</v>
      </c>
      <c r="C35" s="132" t="s">
        <v>418</v>
      </c>
      <c r="D35" s="255" t="s">
        <v>26</v>
      </c>
      <c r="E35" s="253">
        <v>100</v>
      </c>
      <c r="F35" s="254">
        <v>79.4</v>
      </c>
      <c r="G35" s="249">
        <f t="shared" si="0"/>
        <v>79.4</v>
      </c>
      <c r="H35" s="256"/>
    </row>
    <row r="36" spans="1:8" s="72" customFormat="1" ht="25.5">
      <c r="A36" s="248" t="s">
        <v>535</v>
      </c>
      <c r="B36" s="247" t="s">
        <v>420</v>
      </c>
      <c r="C36" s="223" t="s">
        <v>419</v>
      </c>
      <c r="D36" s="248"/>
      <c r="E36" s="251">
        <f>E37+E40+E43+E46+E49+E52+E55</f>
        <v>1775.3</v>
      </c>
      <c r="F36" s="251">
        <f>F37+F40+F43+F46+F49+F52+F55</f>
        <v>1587.5000000000002</v>
      </c>
      <c r="G36" s="249">
        <f aca="true" t="shared" si="1" ref="G36:G95">F36/E36*100</f>
        <v>89.42150622430013</v>
      </c>
      <c r="H36" s="256"/>
    </row>
    <row r="37" spans="1:8" s="72" customFormat="1" ht="38.25">
      <c r="A37" s="248"/>
      <c r="B37" s="133" t="s">
        <v>422</v>
      </c>
      <c r="C37" s="132" t="s">
        <v>421</v>
      </c>
      <c r="D37" s="255"/>
      <c r="E37" s="258">
        <f>E38</f>
        <v>599.3</v>
      </c>
      <c r="F37" s="258">
        <f>F38</f>
        <v>480.5</v>
      </c>
      <c r="G37" s="249">
        <f t="shared" si="1"/>
        <v>80.1768730185216</v>
      </c>
      <c r="H37" s="256"/>
    </row>
    <row r="38" spans="1:8" s="72" customFormat="1" ht="25.5">
      <c r="A38" s="248"/>
      <c r="B38" s="133" t="s">
        <v>423</v>
      </c>
      <c r="C38" s="132" t="s">
        <v>424</v>
      </c>
      <c r="D38" s="255"/>
      <c r="E38" s="258">
        <f>E39</f>
        <v>599.3</v>
      </c>
      <c r="F38" s="258">
        <f>F39</f>
        <v>480.5</v>
      </c>
      <c r="G38" s="249">
        <f t="shared" si="1"/>
        <v>80.1768730185216</v>
      </c>
      <c r="H38" s="256"/>
    </row>
    <row r="39" spans="1:8" s="72" customFormat="1" ht="25.5">
      <c r="A39" s="248"/>
      <c r="B39" s="133" t="s">
        <v>24</v>
      </c>
      <c r="C39" s="132" t="s">
        <v>424</v>
      </c>
      <c r="D39" s="255" t="s">
        <v>27</v>
      </c>
      <c r="E39" s="258">
        <v>599.3</v>
      </c>
      <c r="F39" s="258">
        <v>480.5</v>
      </c>
      <c r="G39" s="249">
        <f t="shared" si="1"/>
        <v>80.1768730185216</v>
      </c>
      <c r="H39" s="256"/>
    </row>
    <row r="40" spans="1:8" s="72" customFormat="1" ht="25.5">
      <c r="A40" s="248"/>
      <c r="B40" s="133" t="s">
        <v>425</v>
      </c>
      <c r="C40" s="132" t="s">
        <v>426</v>
      </c>
      <c r="D40" s="255"/>
      <c r="E40" s="258">
        <f>E41</f>
        <v>5</v>
      </c>
      <c r="F40" s="258">
        <f>F41</f>
        <v>5</v>
      </c>
      <c r="G40" s="249">
        <f t="shared" si="1"/>
        <v>100</v>
      </c>
      <c r="H40" s="256"/>
    </row>
    <row r="41" spans="1:8" s="72" customFormat="1" ht="25.5">
      <c r="A41" s="248"/>
      <c r="B41" s="133" t="s">
        <v>423</v>
      </c>
      <c r="C41" s="132" t="s">
        <v>442</v>
      </c>
      <c r="D41" s="255"/>
      <c r="E41" s="258">
        <f>E42</f>
        <v>5</v>
      </c>
      <c r="F41" s="258">
        <f>F42</f>
        <v>5</v>
      </c>
      <c r="G41" s="249">
        <f t="shared" si="1"/>
        <v>100</v>
      </c>
      <c r="H41" s="256"/>
    </row>
    <row r="42" spans="1:8" s="72" customFormat="1" ht="25.5">
      <c r="A42" s="248"/>
      <c r="B42" s="133" t="s">
        <v>24</v>
      </c>
      <c r="C42" s="132" t="s">
        <v>442</v>
      </c>
      <c r="D42" s="255" t="s">
        <v>27</v>
      </c>
      <c r="E42" s="258">
        <v>5</v>
      </c>
      <c r="F42" s="258">
        <v>5</v>
      </c>
      <c r="G42" s="249">
        <f t="shared" si="1"/>
        <v>100</v>
      </c>
      <c r="H42" s="256"/>
    </row>
    <row r="43" spans="1:8" s="72" customFormat="1" ht="25.5">
      <c r="A43" s="248"/>
      <c r="B43" s="133" t="s">
        <v>427</v>
      </c>
      <c r="C43" s="132" t="s">
        <v>428</v>
      </c>
      <c r="D43" s="255"/>
      <c r="E43" s="258">
        <f>E44</f>
        <v>267</v>
      </c>
      <c r="F43" s="258">
        <f>F44</f>
        <v>262.9</v>
      </c>
      <c r="G43" s="249">
        <f t="shared" si="1"/>
        <v>98.46441947565542</v>
      </c>
      <c r="H43" s="256"/>
    </row>
    <row r="44" spans="1:8" s="72" customFormat="1" ht="25.5">
      <c r="A44" s="248"/>
      <c r="B44" s="133" t="s">
        <v>423</v>
      </c>
      <c r="C44" s="132" t="s">
        <v>441</v>
      </c>
      <c r="D44" s="255"/>
      <c r="E44" s="258">
        <f>E45</f>
        <v>267</v>
      </c>
      <c r="F44" s="258">
        <f>F45</f>
        <v>262.9</v>
      </c>
      <c r="G44" s="249">
        <f t="shared" si="1"/>
        <v>98.46441947565542</v>
      </c>
      <c r="H44" s="256"/>
    </row>
    <row r="45" spans="1:8" s="72" customFormat="1" ht="25.5">
      <c r="A45" s="248"/>
      <c r="B45" s="133" t="s">
        <v>24</v>
      </c>
      <c r="C45" s="132" t="s">
        <v>441</v>
      </c>
      <c r="D45" s="255" t="s">
        <v>27</v>
      </c>
      <c r="E45" s="258">
        <v>267</v>
      </c>
      <c r="F45" s="258">
        <v>262.9</v>
      </c>
      <c r="G45" s="249">
        <f t="shared" si="1"/>
        <v>98.46441947565542</v>
      </c>
      <c r="H45" s="256"/>
    </row>
    <row r="46" spans="1:8" s="72" customFormat="1" ht="25.5">
      <c r="A46" s="248"/>
      <c r="B46" s="133" t="s">
        <v>429</v>
      </c>
      <c r="C46" s="132" t="s">
        <v>430</v>
      </c>
      <c r="D46" s="255"/>
      <c r="E46" s="258">
        <f>E47</f>
        <v>378.3</v>
      </c>
      <c r="F46" s="258">
        <f>F47</f>
        <v>370.3</v>
      </c>
      <c r="G46" s="249">
        <f t="shared" si="1"/>
        <v>97.8852762357917</v>
      </c>
      <c r="H46" s="256"/>
    </row>
    <row r="47" spans="1:8" s="72" customFormat="1" ht="25.5">
      <c r="A47" s="248"/>
      <c r="B47" s="133" t="s">
        <v>423</v>
      </c>
      <c r="C47" s="132" t="s">
        <v>440</v>
      </c>
      <c r="D47" s="255"/>
      <c r="E47" s="258">
        <f>E48</f>
        <v>378.3</v>
      </c>
      <c r="F47" s="258">
        <f>F48</f>
        <v>370.3</v>
      </c>
      <c r="G47" s="249">
        <f t="shared" si="1"/>
        <v>97.8852762357917</v>
      </c>
      <c r="H47" s="256"/>
    </row>
    <row r="48" spans="1:8" s="72" customFormat="1" ht="25.5">
      <c r="A48" s="248"/>
      <c r="B48" s="133" t="s">
        <v>24</v>
      </c>
      <c r="C48" s="132" t="s">
        <v>440</v>
      </c>
      <c r="D48" s="255" t="s">
        <v>27</v>
      </c>
      <c r="E48" s="258">
        <v>378.3</v>
      </c>
      <c r="F48" s="258">
        <v>370.3</v>
      </c>
      <c r="G48" s="249">
        <f t="shared" si="1"/>
        <v>97.8852762357917</v>
      </c>
      <c r="H48" s="256"/>
    </row>
    <row r="49" spans="1:8" s="72" customFormat="1" ht="38.25">
      <c r="A49" s="248"/>
      <c r="B49" s="133" t="s">
        <v>431</v>
      </c>
      <c r="C49" s="132" t="s">
        <v>432</v>
      </c>
      <c r="D49" s="255"/>
      <c r="E49" s="258">
        <f>E50</f>
        <v>389.8</v>
      </c>
      <c r="F49" s="258">
        <f>F50</f>
        <v>371.1</v>
      </c>
      <c r="G49" s="249">
        <f t="shared" si="1"/>
        <v>95.2026680348897</v>
      </c>
      <c r="H49" s="256"/>
    </row>
    <row r="50" spans="1:8" s="72" customFormat="1" ht="25.5">
      <c r="A50" s="248"/>
      <c r="B50" s="133" t="s">
        <v>423</v>
      </c>
      <c r="C50" s="132" t="s">
        <v>439</v>
      </c>
      <c r="D50" s="255"/>
      <c r="E50" s="258">
        <f>E51</f>
        <v>389.8</v>
      </c>
      <c r="F50" s="258">
        <f>F51</f>
        <v>371.1</v>
      </c>
      <c r="G50" s="249">
        <f t="shared" si="1"/>
        <v>95.2026680348897</v>
      </c>
      <c r="H50" s="256"/>
    </row>
    <row r="51" spans="1:8" s="72" customFormat="1" ht="25.5">
      <c r="A51" s="248"/>
      <c r="B51" s="133" t="s">
        <v>24</v>
      </c>
      <c r="C51" s="132" t="s">
        <v>439</v>
      </c>
      <c r="D51" s="255" t="s">
        <v>27</v>
      </c>
      <c r="E51" s="258">
        <v>389.8</v>
      </c>
      <c r="F51" s="258">
        <v>371.1</v>
      </c>
      <c r="G51" s="249">
        <f t="shared" si="1"/>
        <v>95.2026680348897</v>
      </c>
      <c r="H51" s="256"/>
    </row>
    <row r="52" spans="1:8" s="72" customFormat="1" ht="25.5">
      <c r="A52" s="248"/>
      <c r="B52" s="133" t="s">
        <v>434</v>
      </c>
      <c r="C52" s="132" t="s">
        <v>433</v>
      </c>
      <c r="D52" s="255"/>
      <c r="E52" s="258">
        <f>E53</f>
        <v>20</v>
      </c>
      <c r="F52" s="258">
        <f>F53</f>
        <v>14</v>
      </c>
      <c r="G52" s="249">
        <f t="shared" si="1"/>
        <v>70</v>
      </c>
      <c r="H52" s="256"/>
    </row>
    <row r="53" spans="1:8" s="72" customFormat="1" ht="25.5">
      <c r="A53" s="248"/>
      <c r="B53" s="133" t="s">
        <v>423</v>
      </c>
      <c r="C53" s="132" t="s">
        <v>438</v>
      </c>
      <c r="D53" s="255"/>
      <c r="E53" s="258">
        <f>E54</f>
        <v>20</v>
      </c>
      <c r="F53" s="258">
        <f>F54</f>
        <v>14</v>
      </c>
      <c r="G53" s="249">
        <f t="shared" si="1"/>
        <v>70</v>
      </c>
      <c r="H53" s="256"/>
    </row>
    <row r="54" spans="1:8" s="72" customFormat="1" ht="25.5">
      <c r="A54" s="248"/>
      <c r="B54" s="133" t="s">
        <v>24</v>
      </c>
      <c r="C54" s="132" t="s">
        <v>438</v>
      </c>
      <c r="D54" s="255" t="s">
        <v>27</v>
      </c>
      <c r="E54" s="258">
        <v>20</v>
      </c>
      <c r="F54" s="258">
        <v>14</v>
      </c>
      <c r="G54" s="249">
        <f t="shared" si="1"/>
        <v>70</v>
      </c>
      <c r="H54" s="256"/>
    </row>
    <row r="55" spans="1:8" s="72" customFormat="1" ht="25.5">
      <c r="A55" s="248"/>
      <c r="B55" s="133" t="s">
        <v>435</v>
      </c>
      <c r="C55" s="132" t="s">
        <v>436</v>
      </c>
      <c r="D55" s="255"/>
      <c r="E55" s="258">
        <f>E56</f>
        <v>115.9</v>
      </c>
      <c r="F55" s="258">
        <f>F56</f>
        <v>83.7</v>
      </c>
      <c r="G55" s="249">
        <f t="shared" si="1"/>
        <v>72.21742881794651</v>
      </c>
      <c r="H55" s="256"/>
    </row>
    <row r="56" spans="1:8" s="72" customFormat="1" ht="25.5">
      <c r="A56" s="248"/>
      <c r="B56" s="133" t="s">
        <v>423</v>
      </c>
      <c r="C56" s="132" t="s">
        <v>437</v>
      </c>
      <c r="D56" s="255"/>
      <c r="E56" s="258">
        <f>E57</f>
        <v>115.9</v>
      </c>
      <c r="F56" s="258">
        <f>F57</f>
        <v>83.7</v>
      </c>
      <c r="G56" s="249">
        <f t="shared" si="1"/>
        <v>72.21742881794651</v>
      </c>
      <c r="H56" s="256"/>
    </row>
    <row r="57" spans="1:8" s="70" customFormat="1" ht="25.5">
      <c r="A57" s="248"/>
      <c r="B57" s="133" t="s">
        <v>24</v>
      </c>
      <c r="C57" s="132" t="s">
        <v>437</v>
      </c>
      <c r="D57" s="255" t="s">
        <v>27</v>
      </c>
      <c r="E57" s="258">
        <v>115.9</v>
      </c>
      <c r="F57" s="258">
        <v>83.7</v>
      </c>
      <c r="G57" s="249">
        <f t="shared" si="1"/>
        <v>72.21742881794651</v>
      </c>
      <c r="H57" s="250"/>
    </row>
    <row r="58" spans="1:8" s="70" customFormat="1" ht="25.5">
      <c r="A58" s="248" t="s">
        <v>536</v>
      </c>
      <c r="B58" s="247" t="s">
        <v>443</v>
      </c>
      <c r="C58" s="208" t="s">
        <v>444</v>
      </c>
      <c r="D58" s="248"/>
      <c r="E58" s="260">
        <f>E59+E62+E69</f>
        <v>25519.1</v>
      </c>
      <c r="F58" s="260">
        <f>F59+F62+F69</f>
        <v>25793</v>
      </c>
      <c r="G58" s="249">
        <f t="shared" si="1"/>
        <v>101.07331371404165</v>
      </c>
      <c r="H58" s="250"/>
    </row>
    <row r="59" spans="1:8" s="70" customFormat="1" ht="16.5" customHeight="1">
      <c r="A59" s="248"/>
      <c r="B59" s="140" t="s">
        <v>445</v>
      </c>
      <c r="C59" s="142" t="s">
        <v>446</v>
      </c>
      <c r="D59" s="255"/>
      <c r="E59" s="259">
        <f>E60</f>
        <v>6385.4</v>
      </c>
      <c r="F59" s="259">
        <f>F60</f>
        <v>6385.4</v>
      </c>
      <c r="G59" s="249">
        <f t="shared" si="1"/>
        <v>100</v>
      </c>
      <c r="H59" s="250"/>
    </row>
    <row r="60" spans="1:8" s="70" customFormat="1" ht="13.5" customHeight="1">
      <c r="A60" s="248"/>
      <c r="B60" s="140" t="s">
        <v>447</v>
      </c>
      <c r="C60" s="142" t="s">
        <v>448</v>
      </c>
      <c r="D60" s="255"/>
      <c r="E60" s="259">
        <f>E61</f>
        <v>6385.4</v>
      </c>
      <c r="F60" s="259">
        <f>F61</f>
        <v>6385.4</v>
      </c>
      <c r="G60" s="249">
        <f t="shared" si="1"/>
        <v>100</v>
      </c>
      <c r="H60" s="250"/>
    </row>
    <row r="61" spans="1:8" s="70" customFormat="1" ht="12.75">
      <c r="A61" s="248"/>
      <c r="B61" s="140" t="s">
        <v>25</v>
      </c>
      <c r="C61" s="142" t="s">
        <v>448</v>
      </c>
      <c r="D61" s="255" t="s">
        <v>26</v>
      </c>
      <c r="E61" s="259">
        <v>6385.4</v>
      </c>
      <c r="F61" s="259">
        <v>6385.4</v>
      </c>
      <c r="G61" s="249">
        <f t="shared" si="1"/>
        <v>100</v>
      </c>
      <c r="H61" s="250"/>
    </row>
    <row r="62" spans="1:8" s="70" customFormat="1" ht="18" customHeight="1">
      <c r="A62" s="248"/>
      <c r="B62" s="140" t="s">
        <v>508</v>
      </c>
      <c r="C62" s="142" t="s">
        <v>450</v>
      </c>
      <c r="D62" s="255"/>
      <c r="E62" s="259">
        <f>E63+E65+E67+E69</f>
        <v>18688.7</v>
      </c>
      <c r="F62" s="259">
        <f>F63+F65+F67+F69</f>
        <v>19073.6</v>
      </c>
      <c r="G62" s="249">
        <f t="shared" si="1"/>
        <v>102.05953330087164</v>
      </c>
      <c r="H62" s="250"/>
    </row>
    <row r="63" spans="1:8" s="70" customFormat="1" ht="12.75">
      <c r="A63" s="248"/>
      <c r="B63" s="140" t="s">
        <v>165</v>
      </c>
      <c r="C63" s="142" t="s">
        <v>452</v>
      </c>
      <c r="D63" s="255"/>
      <c r="E63" s="259">
        <f>E64</f>
        <v>4934.3</v>
      </c>
      <c r="F63" s="259">
        <f>F64</f>
        <v>5430.2</v>
      </c>
      <c r="G63" s="249">
        <f t="shared" si="1"/>
        <v>110.05005775895262</v>
      </c>
      <c r="H63" s="250"/>
    </row>
    <row r="64" spans="1:8" s="70" customFormat="1" ht="12.75">
      <c r="A64" s="248"/>
      <c r="B64" s="140" t="s">
        <v>25</v>
      </c>
      <c r="C64" s="142" t="s">
        <v>452</v>
      </c>
      <c r="D64" s="255" t="s">
        <v>26</v>
      </c>
      <c r="E64" s="259">
        <v>4934.3</v>
      </c>
      <c r="F64" s="259">
        <v>5430.2</v>
      </c>
      <c r="G64" s="249">
        <f t="shared" si="1"/>
        <v>110.05005775895262</v>
      </c>
      <c r="H64" s="250"/>
    </row>
    <row r="65" spans="1:8" s="70" customFormat="1" ht="12.75">
      <c r="A65" s="248"/>
      <c r="B65" s="140" t="s">
        <v>451</v>
      </c>
      <c r="C65" s="142" t="s">
        <v>453</v>
      </c>
      <c r="D65" s="255"/>
      <c r="E65" s="259">
        <f>E66</f>
        <v>7198.9</v>
      </c>
      <c r="F65" s="259">
        <f>F66</f>
        <v>7198.9</v>
      </c>
      <c r="G65" s="249">
        <f t="shared" si="1"/>
        <v>100</v>
      </c>
      <c r="H65" s="250"/>
    </row>
    <row r="66" spans="1:8" s="70" customFormat="1" ht="12.75">
      <c r="A66" s="248"/>
      <c r="B66" s="140" t="s">
        <v>25</v>
      </c>
      <c r="C66" s="142" t="s">
        <v>453</v>
      </c>
      <c r="D66" s="255" t="s">
        <v>26</v>
      </c>
      <c r="E66" s="259">
        <v>7198.9</v>
      </c>
      <c r="F66" s="259">
        <v>7198.9</v>
      </c>
      <c r="G66" s="249">
        <f t="shared" si="1"/>
        <v>100</v>
      </c>
      <c r="H66" s="250"/>
    </row>
    <row r="67" spans="1:8" s="70" customFormat="1" ht="12.75">
      <c r="A67" s="248"/>
      <c r="B67" s="153" t="s">
        <v>454</v>
      </c>
      <c r="C67" s="142" t="s">
        <v>455</v>
      </c>
      <c r="D67" s="255"/>
      <c r="E67" s="259">
        <f>E68</f>
        <v>6110.5</v>
      </c>
      <c r="F67" s="259">
        <f>F68</f>
        <v>6110.5</v>
      </c>
      <c r="G67" s="249">
        <f t="shared" si="1"/>
        <v>100</v>
      </c>
      <c r="H67" s="250"/>
    </row>
    <row r="68" spans="1:8" s="70" customFormat="1" ht="12.75">
      <c r="A68" s="248"/>
      <c r="B68" s="140" t="s">
        <v>25</v>
      </c>
      <c r="C68" s="142" t="s">
        <v>455</v>
      </c>
      <c r="D68" s="255" t="s">
        <v>26</v>
      </c>
      <c r="E68" s="259">
        <v>6110.5</v>
      </c>
      <c r="F68" s="259">
        <v>6110.5</v>
      </c>
      <c r="G68" s="249">
        <f t="shared" si="1"/>
        <v>100</v>
      </c>
      <c r="H68" s="250"/>
    </row>
    <row r="69" spans="1:8" s="70" customFormat="1" ht="38.25">
      <c r="A69" s="248"/>
      <c r="B69" s="140" t="s">
        <v>544</v>
      </c>
      <c r="C69" s="142" t="s">
        <v>522</v>
      </c>
      <c r="D69" s="255"/>
      <c r="E69" s="259">
        <f>E70</f>
        <v>445</v>
      </c>
      <c r="F69" s="259">
        <f>F70</f>
        <v>334</v>
      </c>
      <c r="G69" s="249">
        <f t="shared" si="1"/>
        <v>75.0561797752809</v>
      </c>
      <c r="H69" s="250"/>
    </row>
    <row r="70" spans="1:8" s="70" customFormat="1" ht="12.75">
      <c r="A70" s="248"/>
      <c r="B70" s="140" t="s">
        <v>25</v>
      </c>
      <c r="C70" s="142" t="s">
        <v>522</v>
      </c>
      <c r="D70" s="255" t="s">
        <v>26</v>
      </c>
      <c r="E70" s="259">
        <v>445</v>
      </c>
      <c r="F70" s="259">
        <v>334</v>
      </c>
      <c r="G70" s="249">
        <f t="shared" si="1"/>
        <v>75.0561797752809</v>
      </c>
      <c r="H70" s="250"/>
    </row>
    <row r="71" spans="1:8" s="70" customFormat="1" ht="25.5">
      <c r="A71" s="248" t="s">
        <v>537</v>
      </c>
      <c r="B71" s="247" t="s">
        <v>509</v>
      </c>
      <c r="C71" s="223" t="s">
        <v>461</v>
      </c>
      <c r="D71" s="248"/>
      <c r="E71" s="260">
        <f>E72+E75+E78</f>
        <v>1912.1999999999998</v>
      </c>
      <c r="F71" s="260">
        <f>F72+F75+F78</f>
        <v>1912.1999999999998</v>
      </c>
      <c r="G71" s="249">
        <f t="shared" si="1"/>
        <v>100</v>
      </c>
      <c r="H71" s="250"/>
    </row>
    <row r="72" spans="1:8" s="70" customFormat="1" ht="25.5">
      <c r="A72" s="248"/>
      <c r="B72" s="139" t="s">
        <v>462</v>
      </c>
      <c r="C72" s="132" t="s">
        <v>463</v>
      </c>
      <c r="D72" s="248"/>
      <c r="E72" s="259">
        <f>E73</f>
        <v>42.5</v>
      </c>
      <c r="F72" s="259">
        <f>F73</f>
        <v>42.5</v>
      </c>
      <c r="G72" s="249">
        <f t="shared" si="1"/>
        <v>100</v>
      </c>
      <c r="H72" s="250"/>
    </row>
    <row r="73" spans="1:8" s="70" customFormat="1" ht="12.75">
      <c r="A73" s="248"/>
      <c r="B73" s="139" t="s">
        <v>464</v>
      </c>
      <c r="C73" s="132" t="s">
        <v>465</v>
      </c>
      <c r="D73" s="248"/>
      <c r="E73" s="259">
        <f>E74</f>
        <v>42.5</v>
      </c>
      <c r="F73" s="259">
        <f>F74</f>
        <v>42.5</v>
      </c>
      <c r="G73" s="249">
        <f t="shared" si="1"/>
        <v>100</v>
      </c>
      <c r="H73" s="250"/>
    </row>
    <row r="74" spans="1:8" s="70" customFormat="1" ht="12.75">
      <c r="A74" s="255"/>
      <c r="B74" s="139" t="s">
        <v>25</v>
      </c>
      <c r="C74" s="132" t="s">
        <v>465</v>
      </c>
      <c r="D74" s="255" t="s">
        <v>26</v>
      </c>
      <c r="E74" s="259">
        <v>42.5</v>
      </c>
      <c r="F74" s="259">
        <v>42.5</v>
      </c>
      <c r="G74" s="249">
        <f t="shared" si="1"/>
        <v>100</v>
      </c>
      <c r="H74" s="250"/>
    </row>
    <row r="75" spans="1:8" s="70" customFormat="1" ht="25.5">
      <c r="A75" s="255"/>
      <c r="B75" s="147" t="s">
        <v>466</v>
      </c>
      <c r="C75" s="132" t="s">
        <v>468</v>
      </c>
      <c r="D75" s="255"/>
      <c r="E75" s="259">
        <f>E76</f>
        <v>864.3</v>
      </c>
      <c r="F75" s="259">
        <f>F76</f>
        <v>864.3</v>
      </c>
      <c r="G75" s="249">
        <f t="shared" si="1"/>
        <v>100</v>
      </c>
      <c r="H75" s="250"/>
    </row>
    <row r="76" spans="1:8" s="70" customFormat="1" ht="12.75">
      <c r="A76" s="255"/>
      <c r="B76" s="139" t="s">
        <v>464</v>
      </c>
      <c r="C76" s="132" t="s">
        <v>467</v>
      </c>
      <c r="D76" s="255"/>
      <c r="E76" s="259">
        <f>E77</f>
        <v>864.3</v>
      </c>
      <c r="F76" s="259">
        <f>F77</f>
        <v>864.3</v>
      </c>
      <c r="G76" s="249">
        <f t="shared" si="1"/>
        <v>100</v>
      </c>
      <c r="H76" s="250"/>
    </row>
    <row r="77" spans="1:8" s="70" customFormat="1" ht="12.75">
      <c r="A77" s="255"/>
      <c r="B77" s="139" t="s">
        <v>25</v>
      </c>
      <c r="C77" s="132" t="s">
        <v>467</v>
      </c>
      <c r="D77" s="255" t="s">
        <v>26</v>
      </c>
      <c r="E77" s="258">
        <v>864.3</v>
      </c>
      <c r="F77" s="258">
        <v>864.3</v>
      </c>
      <c r="G77" s="249">
        <f t="shared" si="1"/>
        <v>100</v>
      </c>
      <c r="H77" s="250"/>
    </row>
    <row r="78" spans="1:8" s="70" customFormat="1" ht="25.5">
      <c r="A78" s="255"/>
      <c r="B78" s="139" t="s">
        <v>469</v>
      </c>
      <c r="C78" s="132" t="s">
        <v>470</v>
      </c>
      <c r="D78" s="255"/>
      <c r="E78" s="258">
        <f>E79</f>
        <v>1005.4</v>
      </c>
      <c r="F78" s="258">
        <f>F79</f>
        <v>1005.4</v>
      </c>
      <c r="G78" s="249">
        <f t="shared" si="1"/>
        <v>100</v>
      </c>
      <c r="H78" s="250"/>
    </row>
    <row r="79" spans="1:8" s="70" customFormat="1" ht="12.75">
      <c r="A79" s="255"/>
      <c r="B79" s="139" t="s">
        <v>464</v>
      </c>
      <c r="C79" s="132" t="s">
        <v>471</v>
      </c>
      <c r="D79" s="255"/>
      <c r="E79" s="258">
        <f>E80</f>
        <v>1005.4</v>
      </c>
      <c r="F79" s="258">
        <f>F80</f>
        <v>1005.4</v>
      </c>
      <c r="G79" s="249">
        <f t="shared" si="1"/>
        <v>100</v>
      </c>
      <c r="H79" s="250"/>
    </row>
    <row r="80" spans="1:8" s="70" customFormat="1" ht="12.75">
      <c r="A80" s="255"/>
      <c r="B80" s="139" t="s">
        <v>25</v>
      </c>
      <c r="C80" s="132" t="s">
        <v>471</v>
      </c>
      <c r="D80" s="255" t="s">
        <v>26</v>
      </c>
      <c r="E80" s="258">
        <v>1005.4</v>
      </c>
      <c r="F80" s="258">
        <v>1005.4</v>
      </c>
      <c r="G80" s="249">
        <f t="shared" si="1"/>
        <v>100</v>
      </c>
      <c r="H80" s="250"/>
    </row>
    <row r="81" spans="1:8" s="72" customFormat="1" ht="25.5">
      <c r="A81" s="248" t="s">
        <v>538</v>
      </c>
      <c r="B81" s="247" t="s">
        <v>510</v>
      </c>
      <c r="C81" s="248" t="s">
        <v>479</v>
      </c>
      <c r="D81" s="248"/>
      <c r="E81" s="251">
        <f>E82</f>
        <v>2719</v>
      </c>
      <c r="F81" s="244">
        <f>F82</f>
        <v>2718.8</v>
      </c>
      <c r="G81" s="249">
        <f t="shared" si="1"/>
        <v>99.99264435454211</v>
      </c>
      <c r="H81" s="256"/>
    </row>
    <row r="82" spans="1:8" s="72" customFormat="1" ht="38.25">
      <c r="A82" s="255"/>
      <c r="B82" s="135" t="s">
        <v>480</v>
      </c>
      <c r="C82" s="255" t="s">
        <v>481</v>
      </c>
      <c r="D82" s="255"/>
      <c r="E82" s="253">
        <f>E83+E84+E86</f>
        <v>2719</v>
      </c>
      <c r="F82" s="253">
        <f>F83+F84+F86</f>
        <v>2718.8</v>
      </c>
      <c r="G82" s="249">
        <f t="shared" si="1"/>
        <v>99.99264435454211</v>
      </c>
      <c r="H82" s="256"/>
    </row>
    <row r="83" spans="1:8" s="72" customFormat="1" ht="12.75">
      <c r="A83" s="255"/>
      <c r="B83" s="257" t="s">
        <v>349</v>
      </c>
      <c r="C83" s="255" t="s">
        <v>482</v>
      </c>
      <c r="D83" s="255" t="s">
        <v>33</v>
      </c>
      <c r="E83" s="253">
        <v>2519</v>
      </c>
      <c r="F83" s="254">
        <v>2518.8</v>
      </c>
      <c r="G83" s="249">
        <f t="shared" si="1"/>
        <v>99.99206034140533</v>
      </c>
      <c r="H83" s="256"/>
    </row>
    <row r="84" spans="1:8" s="72" customFormat="1" ht="12.75">
      <c r="A84" s="255"/>
      <c r="B84" s="257" t="s">
        <v>552</v>
      </c>
      <c r="C84" s="255" t="s">
        <v>555</v>
      </c>
      <c r="D84" s="255"/>
      <c r="E84" s="253">
        <f>E85</f>
        <v>100</v>
      </c>
      <c r="F84" s="254">
        <f>F85</f>
        <v>100</v>
      </c>
      <c r="G84" s="249">
        <f t="shared" si="1"/>
        <v>100</v>
      </c>
      <c r="H84" s="256"/>
    </row>
    <row r="85" spans="1:8" s="72" customFormat="1" ht="12.75">
      <c r="A85" s="255"/>
      <c r="B85" s="257" t="s">
        <v>349</v>
      </c>
      <c r="C85" s="255" t="s">
        <v>555</v>
      </c>
      <c r="D85" s="255" t="s">
        <v>33</v>
      </c>
      <c r="E85" s="253">
        <v>100</v>
      </c>
      <c r="F85" s="254">
        <v>100</v>
      </c>
      <c r="G85" s="249">
        <f t="shared" si="1"/>
        <v>100</v>
      </c>
      <c r="H85" s="256"/>
    </row>
    <row r="86" spans="1:8" s="72" customFormat="1" ht="25.5">
      <c r="A86" s="255"/>
      <c r="B86" s="257" t="s">
        <v>556</v>
      </c>
      <c r="C86" s="255" t="s">
        <v>553</v>
      </c>
      <c r="D86" s="255"/>
      <c r="E86" s="253">
        <f>E87</f>
        <v>100</v>
      </c>
      <c r="F86" s="253">
        <f>F87</f>
        <v>100</v>
      </c>
      <c r="G86" s="249">
        <f t="shared" si="1"/>
        <v>100</v>
      </c>
      <c r="H86" s="256"/>
    </row>
    <row r="87" spans="1:8" s="72" customFormat="1" ht="12.75">
      <c r="A87" s="255"/>
      <c r="B87" s="257" t="s">
        <v>349</v>
      </c>
      <c r="C87" s="255" t="s">
        <v>553</v>
      </c>
      <c r="D87" s="255" t="s">
        <v>33</v>
      </c>
      <c r="E87" s="253">
        <v>100</v>
      </c>
      <c r="F87" s="254">
        <v>100</v>
      </c>
      <c r="G87" s="249">
        <f t="shared" si="1"/>
        <v>100</v>
      </c>
      <c r="H87" s="256"/>
    </row>
    <row r="88" spans="1:8" s="72" customFormat="1" ht="27" customHeight="1">
      <c r="A88" s="248" t="s">
        <v>539</v>
      </c>
      <c r="B88" s="247" t="s">
        <v>507</v>
      </c>
      <c r="C88" s="248" t="s">
        <v>490</v>
      </c>
      <c r="D88" s="248"/>
      <c r="E88" s="251">
        <f>E89</f>
        <v>1071</v>
      </c>
      <c r="F88" s="244">
        <f>F89</f>
        <v>1071</v>
      </c>
      <c r="G88" s="249">
        <f t="shared" si="1"/>
        <v>100</v>
      </c>
      <c r="H88" s="256"/>
    </row>
    <row r="89" spans="1:8" s="72" customFormat="1" ht="16.5" customHeight="1">
      <c r="A89" s="248"/>
      <c r="B89" s="257" t="s">
        <v>316</v>
      </c>
      <c r="C89" s="255" t="s">
        <v>491</v>
      </c>
      <c r="D89" s="255"/>
      <c r="E89" s="253">
        <f>E90</f>
        <v>1071</v>
      </c>
      <c r="F89" s="254">
        <f>F90</f>
        <v>1071</v>
      </c>
      <c r="G89" s="249">
        <f t="shared" si="1"/>
        <v>100</v>
      </c>
      <c r="H89" s="256"/>
    </row>
    <row r="90" spans="1:8" s="72" customFormat="1" ht="16.5" customHeight="1">
      <c r="A90" s="248"/>
      <c r="B90" s="257" t="s">
        <v>349</v>
      </c>
      <c r="C90" s="255" t="s">
        <v>491</v>
      </c>
      <c r="D90" s="255" t="s">
        <v>33</v>
      </c>
      <c r="E90" s="253">
        <v>1071</v>
      </c>
      <c r="F90" s="254">
        <v>1071</v>
      </c>
      <c r="G90" s="249">
        <f t="shared" si="1"/>
        <v>100</v>
      </c>
      <c r="H90" s="256"/>
    </row>
    <row r="91" spans="1:8" s="72" customFormat="1" ht="26.25" customHeight="1">
      <c r="A91" s="248" t="s">
        <v>540</v>
      </c>
      <c r="B91" s="247" t="s">
        <v>523</v>
      </c>
      <c r="C91" s="255" t="s">
        <v>524</v>
      </c>
      <c r="D91" s="255"/>
      <c r="E91" s="253">
        <f aca="true" t="shared" si="2" ref="E91:F93">E92</f>
        <v>595.3</v>
      </c>
      <c r="F91" s="254">
        <f t="shared" si="2"/>
        <v>593.3</v>
      </c>
      <c r="G91" s="249">
        <f t="shared" si="1"/>
        <v>99.6640349403662</v>
      </c>
      <c r="H91" s="256"/>
    </row>
    <row r="92" spans="1:8" s="72" customFormat="1" ht="27" customHeight="1">
      <c r="A92" s="248"/>
      <c r="B92" s="257" t="s">
        <v>525</v>
      </c>
      <c r="C92" s="255" t="s">
        <v>526</v>
      </c>
      <c r="D92" s="255"/>
      <c r="E92" s="253">
        <f t="shared" si="2"/>
        <v>595.3</v>
      </c>
      <c r="F92" s="254">
        <f t="shared" si="2"/>
        <v>593.3</v>
      </c>
      <c r="G92" s="249">
        <f t="shared" si="1"/>
        <v>99.6640349403662</v>
      </c>
      <c r="H92" s="256"/>
    </row>
    <row r="93" spans="1:8" s="72" customFormat="1" ht="16.5" customHeight="1">
      <c r="A93" s="248"/>
      <c r="B93" s="257" t="s">
        <v>527</v>
      </c>
      <c r="C93" s="255" t="s">
        <v>532</v>
      </c>
      <c r="D93" s="255"/>
      <c r="E93" s="253">
        <f t="shared" si="2"/>
        <v>595.3</v>
      </c>
      <c r="F93" s="254">
        <f t="shared" si="2"/>
        <v>593.3</v>
      </c>
      <c r="G93" s="249">
        <f t="shared" si="1"/>
        <v>99.6640349403662</v>
      </c>
      <c r="H93" s="256"/>
    </row>
    <row r="94" spans="1:8" s="72" customFormat="1" ht="14.25" customHeight="1">
      <c r="A94" s="248"/>
      <c r="B94" s="139" t="s">
        <v>25</v>
      </c>
      <c r="C94" s="255" t="s">
        <v>533</v>
      </c>
      <c r="D94" s="255" t="s">
        <v>26</v>
      </c>
      <c r="E94" s="253">
        <v>595.3</v>
      </c>
      <c r="F94" s="254">
        <v>593.3</v>
      </c>
      <c r="G94" s="249">
        <f t="shared" si="1"/>
        <v>99.6640349403662</v>
      </c>
      <c r="H94" s="256"/>
    </row>
    <row r="95" spans="1:8" s="70" customFormat="1" ht="15.75">
      <c r="A95" s="271"/>
      <c r="B95" s="272" t="s">
        <v>541</v>
      </c>
      <c r="C95" s="272"/>
      <c r="D95" s="272"/>
      <c r="E95" s="273">
        <f>E91+E13</f>
        <v>35573.9</v>
      </c>
      <c r="F95" s="274">
        <f>F91+F13</f>
        <v>35426.700000000004</v>
      </c>
      <c r="G95" s="249">
        <f t="shared" si="1"/>
        <v>99.58621348797855</v>
      </c>
      <c r="H95" s="67"/>
    </row>
    <row r="96" spans="1:8" s="74" customFormat="1" ht="15.75">
      <c r="A96" s="267"/>
      <c r="B96" s="238"/>
      <c r="C96" s="239"/>
      <c r="D96" s="239"/>
      <c r="E96" s="239"/>
      <c r="F96" s="240"/>
      <c r="G96" s="241"/>
      <c r="H96" s="73"/>
    </row>
    <row r="97" spans="1:8" s="74" customFormat="1" ht="19.5" customHeight="1">
      <c r="A97" s="268"/>
      <c r="B97" s="79"/>
      <c r="C97" s="80"/>
      <c r="D97" s="80"/>
      <c r="E97" s="80"/>
      <c r="F97" s="193"/>
      <c r="G97" s="81"/>
      <c r="H97" s="73"/>
    </row>
    <row r="98" spans="1:8" s="74" customFormat="1" ht="15.75">
      <c r="A98" s="268"/>
      <c r="B98" s="79"/>
      <c r="C98" s="80"/>
      <c r="D98" s="80"/>
      <c r="E98" s="80"/>
      <c r="F98" s="193"/>
      <c r="G98" s="81"/>
      <c r="H98" s="73"/>
    </row>
    <row r="99" spans="1:8" s="74" customFormat="1" ht="20.25" customHeight="1">
      <c r="A99" s="269"/>
      <c r="B99" s="82"/>
      <c r="C99" s="63"/>
      <c r="D99" s="63"/>
      <c r="E99" s="63"/>
      <c r="F99" s="194"/>
      <c r="G99" s="83"/>
      <c r="H99" s="73"/>
    </row>
    <row r="100" spans="1:9" s="78" customFormat="1" ht="18.75" customHeight="1">
      <c r="A100" s="269"/>
      <c r="B100" s="82"/>
      <c r="C100" s="63"/>
      <c r="D100" s="63"/>
      <c r="E100" s="63"/>
      <c r="F100" s="194"/>
      <c r="G100" s="83"/>
      <c r="H100" s="76"/>
      <c r="I100" s="77"/>
    </row>
    <row r="101" spans="1:8" s="78" customFormat="1" ht="9.75" customHeight="1">
      <c r="A101" s="269"/>
      <c r="B101" s="82"/>
      <c r="C101" s="63"/>
      <c r="D101" s="63"/>
      <c r="E101" s="63"/>
      <c r="F101" s="194"/>
      <c r="G101" s="83"/>
      <c r="H101" s="75"/>
    </row>
    <row r="102" spans="1:7" s="79" customFormat="1" ht="15.75">
      <c r="A102" s="269"/>
      <c r="B102" s="82"/>
      <c r="C102" s="63"/>
      <c r="D102" s="63"/>
      <c r="E102" s="63"/>
      <c r="F102" s="194"/>
      <c r="G102" s="83"/>
    </row>
    <row r="103" spans="1:7" s="79" customFormat="1" ht="15.75">
      <c r="A103" s="269"/>
      <c r="B103" s="82"/>
      <c r="C103" s="63"/>
      <c r="D103" s="63"/>
      <c r="E103" s="63"/>
      <c r="F103" s="194"/>
      <c r="G103" s="83"/>
    </row>
    <row r="104" spans="1:7" s="82" customFormat="1" ht="15.75">
      <c r="A104" s="269"/>
      <c r="C104" s="63"/>
      <c r="D104" s="63"/>
      <c r="E104" s="63"/>
      <c r="F104" s="194"/>
      <c r="G104" s="83"/>
    </row>
    <row r="105" spans="1:7" s="82" customFormat="1" ht="15.75">
      <c r="A105" s="269"/>
      <c r="C105" s="63"/>
      <c r="D105" s="63"/>
      <c r="E105" s="63"/>
      <c r="F105" s="194"/>
      <c r="G105" s="83"/>
    </row>
    <row r="106" spans="1:7" s="82" customFormat="1" ht="15.75">
      <c r="A106" s="269"/>
      <c r="C106" s="63"/>
      <c r="D106" s="63"/>
      <c r="E106" s="63"/>
      <c r="F106" s="194"/>
      <c r="G106" s="83"/>
    </row>
    <row r="107" spans="1:7" s="82" customFormat="1" ht="15.75">
      <c r="A107" s="269"/>
      <c r="C107" s="63"/>
      <c r="D107" s="63"/>
      <c r="E107" s="63"/>
      <c r="F107" s="194"/>
      <c r="G107" s="83"/>
    </row>
    <row r="108" spans="1:7" s="82" customFormat="1" ht="15.75">
      <c r="A108" s="269"/>
      <c r="C108" s="63"/>
      <c r="D108" s="63"/>
      <c r="E108" s="63"/>
      <c r="F108" s="194"/>
      <c r="G108" s="83"/>
    </row>
    <row r="109" spans="1:7" s="82" customFormat="1" ht="15.75">
      <c r="A109" s="269"/>
      <c r="C109" s="63"/>
      <c r="D109" s="63"/>
      <c r="E109" s="63"/>
      <c r="F109" s="194"/>
      <c r="G109" s="83"/>
    </row>
    <row r="110" spans="1:7" s="82" customFormat="1" ht="15.75">
      <c r="A110" s="269"/>
      <c r="C110" s="63"/>
      <c r="D110" s="63"/>
      <c r="E110" s="63"/>
      <c r="F110" s="194"/>
      <c r="G110" s="83"/>
    </row>
    <row r="111" spans="1:7" s="82" customFormat="1" ht="15.75">
      <c r="A111" s="269"/>
      <c r="C111" s="63"/>
      <c r="D111" s="63"/>
      <c r="E111" s="63"/>
      <c r="F111" s="194"/>
      <c r="G111" s="83"/>
    </row>
    <row r="112" spans="1:7" s="82" customFormat="1" ht="15.75">
      <c r="A112" s="269"/>
      <c r="C112" s="63"/>
      <c r="D112" s="63"/>
      <c r="E112" s="63"/>
      <c r="F112" s="194"/>
      <c r="G112" s="83"/>
    </row>
    <row r="113" spans="1:7" s="82" customFormat="1" ht="15.75">
      <c r="A113" s="269"/>
      <c r="C113" s="63"/>
      <c r="D113" s="63"/>
      <c r="E113" s="63"/>
      <c r="F113" s="194"/>
      <c r="G113" s="83"/>
    </row>
    <row r="114" spans="1:7" s="82" customFormat="1" ht="15.75">
      <c r="A114" s="269"/>
      <c r="C114" s="63"/>
      <c r="D114" s="63"/>
      <c r="E114" s="63"/>
      <c r="F114" s="194"/>
      <c r="G114" s="83"/>
    </row>
    <row r="115" spans="1:7" s="82" customFormat="1" ht="15.75">
      <c r="A115" s="270"/>
      <c r="B115" s="60"/>
      <c r="C115" s="62"/>
      <c r="D115" s="62"/>
      <c r="E115" s="62"/>
      <c r="F115" s="191"/>
      <c r="G115" s="66"/>
    </row>
    <row r="116" spans="1:7" s="82" customFormat="1" ht="15.75">
      <c r="A116" s="270"/>
      <c r="B116" s="60"/>
      <c r="C116" s="62"/>
      <c r="D116" s="62"/>
      <c r="E116" s="62"/>
      <c r="F116" s="191"/>
      <c r="G116" s="66"/>
    </row>
    <row r="117" spans="1:7" s="82" customFormat="1" ht="15.75">
      <c r="A117" s="270"/>
      <c r="B117" s="60"/>
      <c r="C117" s="62"/>
      <c r="D117" s="62"/>
      <c r="E117" s="62"/>
      <c r="F117" s="191"/>
      <c r="G117" s="66"/>
    </row>
    <row r="118" spans="1:7" s="82" customFormat="1" ht="15.75">
      <c r="A118" s="270"/>
      <c r="B118" s="60"/>
      <c r="C118" s="62"/>
      <c r="D118" s="62"/>
      <c r="E118" s="62"/>
      <c r="F118" s="191"/>
      <c r="G118" s="66"/>
    </row>
    <row r="119" spans="1:7" s="82" customFormat="1" ht="15.75">
      <c r="A119" s="270"/>
      <c r="B119" s="60"/>
      <c r="C119" s="62"/>
      <c r="D119" s="62"/>
      <c r="E119" s="62"/>
      <c r="F119" s="191"/>
      <c r="G119" s="66"/>
    </row>
    <row r="120" spans="1:7" ht="15">
      <c r="A120" s="270"/>
      <c r="G120" s="66"/>
    </row>
    <row r="121" spans="1:7" ht="15">
      <c r="A121" s="270"/>
      <c r="G121" s="66"/>
    </row>
    <row r="122" spans="1:7" ht="15">
      <c r="A122" s="270"/>
      <c r="G122" s="66"/>
    </row>
    <row r="123" spans="1:7" ht="15">
      <c r="A123" s="270"/>
      <c r="G123" s="66"/>
    </row>
    <row r="124" spans="1:7" ht="15">
      <c r="A124" s="270"/>
      <c r="G124" s="66"/>
    </row>
    <row r="125" spans="1:7" ht="15">
      <c r="A125" s="270"/>
      <c r="G125" s="66"/>
    </row>
    <row r="126" spans="1:7" ht="15">
      <c r="A126" s="270"/>
      <c r="G126" s="66"/>
    </row>
    <row r="127" spans="1:7" ht="15">
      <c r="A127" s="270"/>
      <c r="G127" s="66"/>
    </row>
    <row r="128" spans="1:7" ht="15">
      <c r="A128" s="270"/>
      <c r="G128" s="66"/>
    </row>
    <row r="129" spans="1:7" ht="15">
      <c r="A129" s="270"/>
      <c r="G129" s="66"/>
    </row>
    <row r="130" spans="1:7" ht="15">
      <c r="A130" s="270"/>
      <c r="G130" s="66"/>
    </row>
    <row r="131" spans="1:7" ht="15">
      <c r="A131" s="270"/>
      <c r="G131" s="66"/>
    </row>
    <row r="132" spans="1:7" ht="15">
      <c r="A132" s="270"/>
      <c r="G132" s="66"/>
    </row>
    <row r="133" spans="1:7" ht="15">
      <c r="A133" s="270"/>
      <c r="G133" s="66"/>
    </row>
    <row r="134" spans="1:7" ht="15">
      <c r="A134" s="270"/>
      <c r="G134" s="66"/>
    </row>
    <row r="135" spans="1:7" ht="15">
      <c r="A135" s="270"/>
      <c r="G135" s="66"/>
    </row>
    <row r="136" spans="1:7" ht="15">
      <c r="A136" s="270"/>
      <c r="G136" s="66"/>
    </row>
    <row r="137" spans="1:7" ht="15">
      <c r="A137" s="270"/>
      <c r="G137" s="66"/>
    </row>
    <row r="138" spans="1:7" ht="15">
      <c r="A138" s="270"/>
      <c r="G138" s="66"/>
    </row>
    <row r="139" spans="1:7" ht="15">
      <c r="A139" s="270"/>
      <c r="G139" s="66"/>
    </row>
    <row r="140" spans="1:7" ht="15">
      <c r="A140" s="270"/>
      <c r="G140" s="66"/>
    </row>
    <row r="141" spans="1:7" ht="15">
      <c r="A141" s="270"/>
      <c r="G141" s="66"/>
    </row>
    <row r="142" spans="1:7" ht="15">
      <c r="A142" s="270"/>
      <c r="G142" s="66"/>
    </row>
    <row r="143" spans="1:7" ht="15">
      <c r="A143" s="270"/>
      <c r="G143" s="66"/>
    </row>
    <row r="144" spans="1:7" ht="15">
      <c r="A144" s="270"/>
      <c r="G144" s="66"/>
    </row>
    <row r="145" spans="1:7" ht="15">
      <c r="A145" s="270"/>
      <c r="G145" s="66"/>
    </row>
    <row r="146" spans="1:7" ht="15">
      <c r="A146" s="270"/>
      <c r="G146" s="66"/>
    </row>
    <row r="147" spans="1:7" ht="15">
      <c r="A147" s="270"/>
      <c r="G147" s="66"/>
    </row>
    <row r="148" spans="1:7" ht="15">
      <c r="A148" s="270"/>
      <c r="G148" s="66"/>
    </row>
    <row r="149" spans="1:7" ht="15">
      <c r="A149" s="270"/>
      <c r="G149" s="66"/>
    </row>
    <row r="150" spans="1:7" ht="15">
      <c r="A150" s="270"/>
      <c r="G150" s="66"/>
    </row>
    <row r="151" spans="1:7" ht="15">
      <c r="A151" s="270"/>
      <c r="G151" s="66"/>
    </row>
    <row r="152" spans="1:7" ht="15">
      <c r="A152" s="270"/>
      <c r="G152" s="66"/>
    </row>
    <row r="153" spans="1:7" ht="15">
      <c r="A153" s="270"/>
      <c r="G153" s="66"/>
    </row>
    <row r="154" spans="1:7" ht="15">
      <c r="A154" s="270"/>
      <c r="G154" s="66"/>
    </row>
    <row r="155" spans="1:7" ht="15">
      <c r="A155" s="270"/>
      <c r="G155" s="66"/>
    </row>
    <row r="156" spans="1:7" ht="15">
      <c r="A156" s="270"/>
      <c r="G156" s="66"/>
    </row>
    <row r="157" ht="13.5">
      <c r="G157" s="66"/>
    </row>
    <row r="158" ht="13.5">
      <c r="G158" s="66"/>
    </row>
    <row r="159" ht="13.5">
      <c r="G159" s="66"/>
    </row>
    <row r="160" ht="13.5">
      <c r="G160" s="66"/>
    </row>
    <row r="161" ht="13.5">
      <c r="G161" s="66"/>
    </row>
    <row r="162" ht="13.5">
      <c r="G162" s="66"/>
    </row>
    <row r="163" ht="13.5">
      <c r="G163" s="66"/>
    </row>
    <row r="164" ht="13.5">
      <c r="G164" s="66"/>
    </row>
    <row r="165" ht="13.5">
      <c r="G165" s="66"/>
    </row>
    <row r="166" ht="13.5">
      <c r="G166" s="66"/>
    </row>
    <row r="167" ht="13.5">
      <c r="G167" s="66"/>
    </row>
    <row r="168" ht="13.5">
      <c r="G168" s="66"/>
    </row>
    <row r="169" ht="13.5">
      <c r="G169" s="66"/>
    </row>
    <row r="170" ht="13.5">
      <c r="G170" s="66"/>
    </row>
    <row r="171" ht="13.5">
      <c r="G171" s="66"/>
    </row>
    <row r="172" ht="13.5">
      <c r="G172" s="66"/>
    </row>
    <row r="173" ht="13.5">
      <c r="G173" s="66"/>
    </row>
    <row r="174" ht="13.5">
      <c r="G174" s="66"/>
    </row>
    <row r="175" ht="13.5">
      <c r="G175" s="66"/>
    </row>
    <row r="176" ht="13.5">
      <c r="G176" s="66"/>
    </row>
    <row r="177" ht="13.5">
      <c r="G177" s="66"/>
    </row>
    <row r="178" ht="13.5">
      <c r="G178" s="66"/>
    </row>
    <row r="179" ht="13.5">
      <c r="G179" s="66"/>
    </row>
    <row r="180" ht="13.5">
      <c r="G180" s="66"/>
    </row>
    <row r="181" ht="13.5">
      <c r="G181" s="66"/>
    </row>
    <row r="182" ht="13.5">
      <c r="G182" s="66"/>
    </row>
    <row r="183" ht="13.5">
      <c r="G183" s="66"/>
    </row>
    <row r="184" ht="13.5">
      <c r="G184" s="66"/>
    </row>
    <row r="185" ht="13.5">
      <c r="G185" s="66"/>
    </row>
    <row r="186" ht="13.5">
      <c r="G186" s="66"/>
    </row>
    <row r="187" ht="13.5">
      <c r="G187" s="66"/>
    </row>
    <row r="188" ht="13.5">
      <c r="G188" s="66"/>
    </row>
    <row r="189" ht="13.5">
      <c r="G189" s="66"/>
    </row>
    <row r="190" ht="13.5">
      <c r="G190" s="66"/>
    </row>
    <row r="191" ht="13.5">
      <c r="G191" s="66"/>
    </row>
    <row r="192" ht="13.5">
      <c r="G192" s="66"/>
    </row>
    <row r="193" ht="13.5">
      <c r="G193" s="66"/>
    </row>
    <row r="194" ht="13.5">
      <c r="G194" s="66"/>
    </row>
    <row r="195" ht="13.5">
      <c r="G195" s="66"/>
    </row>
    <row r="196" ht="13.5">
      <c r="G196" s="66"/>
    </row>
    <row r="197" ht="13.5">
      <c r="G197" s="66"/>
    </row>
    <row r="198" ht="13.5">
      <c r="G198" s="66"/>
    </row>
    <row r="199" ht="13.5">
      <c r="G199" s="66"/>
    </row>
    <row r="200" ht="13.5">
      <c r="G200" s="66"/>
    </row>
    <row r="201" ht="13.5">
      <c r="G201" s="66"/>
    </row>
    <row r="202" ht="13.5">
      <c r="G202" s="66"/>
    </row>
    <row r="203" ht="13.5">
      <c r="G203" s="66"/>
    </row>
    <row r="204" ht="13.5">
      <c r="G204" s="66"/>
    </row>
    <row r="205" ht="13.5">
      <c r="G205" s="66"/>
    </row>
    <row r="206" ht="13.5">
      <c r="G206" s="66"/>
    </row>
    <row r="207" ht="13.5">
      <c r="G207" s="66"/>
    </row>
    <row r="208" ht="13.5">
      <c r="G208" s="66"/>
    </row>
    <row r="209" ht="13.5">
      <c r="G209" s="66"/>
    </row>
    <row r="210" ht="13.5">
      <c r="G210" s="66"/>
    </row>
    <row r="211" ht="13.5">
      <c r="G211" s="66"/>
    </row>
    <row r="212" ht="13.5">
      <c r="G212" s="66"/>
    </row>
    <row r="213" ht="13.5">
      <c r="G213" s="66"/>
    </row>
    <row r="214" ht="13.5">
      <c r="G214" s="66"/>
    </row>
    <row r="215" ht="13.5">
      <c r="G215" s="66"/>
    </row>
    <row r="216" ht="13.5">
      <c r="G216" s="66"/>
    </row>
    <row r="217" ht="13.5">
      <c r="G217" s="66"/>
    </row>
    <row r="218" ht="13.5">
      <c r="G218" s="66"/>
    </row>
    <row r="219" ht="13.5">
      <c r="G219" s="66"/>
    </row>
    <row r="220" ht="13.5">
      <c r="G220" s="66"/>
    </row>
    <row r="221" ht="13.5">
      <c r="G221" s="66"/>
    </row>
    <row r="222" ht="13.5">
      <c r="G222" s="66"/>
    </row>
    <row r="223" ht="13.5">
      <c r="G223" s="66"/>
    </row>
    <row r="224" ht="13.5">
      <c r="G224" s="66"/>
    </row>
    <row r="225" ht="13.5">
      <c r="G225" s="66"/>
    </row>
    <row r="226" ht="13.5">
      <c r="G226" s="66"/>
    </row>
    <row r="227" ht="13.5">
      <c r="G227" s="66"/>
    </row>
    <row r="228" ht="13.5">
      <c r="G228" s="66"/>
    </row>
    <row r="229" ht="13.5">
      <c r="G229" s="66"/>
    </row>
    <row r="230" ht="13.5">
      <c r="G230" s="66"/>
    </row>
    <row r="231" ht="13.5">
      <c r="G231" s="66"/>
    </row>
    <row r="232" ht="13.5">
      <c r="G232" s="66"/>
    </row>
    <row r="233" ht="13.5">
      <c r="G233" s="66"/>
    </row>
    <row r="234" ht="13.5">
      <c r="G234" s="66"/>
    </row>
    <row r="235" ht="13.5">
      <c r="G235" s="66"/>
    </row>
    <row r="236" ht="13.5">
      <c r="G236" s="66"/>
    </row>
    <row r="237" ht="13.5">
      <c r="G237" s="66"/>
    </row>
    <row r="238" ht="13.5">
      <c r="G238" s="66"/>
    </row>
    <row r="239" ht="13.5">
      <c r="G239" s="66"/>
    </row>
    <row r="240" ht="13.5">
      <c r="G240" s="66"/>
    </row>
    <row r="241" ht="13.5">
      <c r="G241" s="66"/>
    </row>
    <row r="242" ht="13.5">
      <c r="G242" s="66"/>
    </row>
    <row r="243" ht="13.5">
      <c r="G243" s="66"/>
    </row>
    <row r="244" ht="13.5">
      <c r="G244" s="66"/>
    </row>
    <row r="245" ht="13.5">
      <c r="G245" s="66"/>
    </row>
    <row r="246" ht="13.5">
      <c r="G246" s="66"/>
    </row>
    <row r="247" ht="13.5">
      <c r="G247" s="66"/>
    </row>
    <row r="248" ht="13.5">
      <c r="G248" s="66"/>
    </row>
    <row r="249" ht="13.5">
      <c r="G249" s="66"/>
    </row>
    <row r="250" ht="13.5">
      <c r="G250" s="66"/>
    </row>
    <row r="251" ht="13.5">
      <c r="G251" s="66"/>
    </row>
    <row r="252" ht="13.5">
      <c r="G252" s="66"/>
    </row>
    <row r="253" ht="13.5">
      <c r="G253" s="66"/>
    </row>
    <row r="254" ht="13.5">
      <c r="G254" s="66"/>
    </row>
    <row r="255" ht="13.5">
      <c r="G255" s="66"/>
    </row>
    <row r="256" ht="13.5">
      <c r="G256" s="66"/>
    </row>
    <row r="257" ht="13.5">
      <c r="G257" s="66"/>
    </row>
    <row r="258" ht="13.5">
      <c r="G258" s="66"/>
    </row>
    <row r="259" ht="13.5">
      <c r="G259" s="66"/>
    </row>
    <row r="260" ht="13.5">
      <c r="G260" s="66"/>
    </row>
    <row r="261" ht="13.5">
      <c r="G261" s="66"/>
    </row>
    <row r="262" ht="13.5">
      <c r="G262" s="66"/>
    </row>
    <row r="263" ht="13.5">
      <c r="G263" s="66"/>
    </row>
    <row r="264" ht="13.5">
      <c r="G264" s="66"/>
    </row>
    <row r="265" ht="13.5">
      <c r="G265" s="66"/>
    </row>
    <row r="266" ht="13.5">
      <c r="G266" s="66"/>
    </row>
    <row r="267" ht="13.5">
      <c r="G267" s="66"/>
    </row>
    <row r="268" ht="13.5">
      <c r="G268" s="66"/>
    </row>
    <row r="269" ht="13.5">
      <c r="G269" s="66"/>
    </row>
    <row r="270" ht="13.5">
      <c r="G270" s="66"/>
    </row>
    <row r="271" ht="13.5">
      <c r="G271" s="66"/>
    </row>
    <row r="272" ht="13.5">
      <c r="G272" s="66"/>
    </row>
    <row r="273" ht="13.5">
      <c r="G273" s="66"/>
    </row>
    <row r="274" ht="13.5">
      <c r="G274" s="66"/>
    </row>
    <row r="275" ht="13.5">
      <c r="G275" s="66"/>
    </row>
    <row r="276" ht="13.5">
      <c r="G276" s="66"/>
    </row>
    <row r="277" ht="13.5">
      <c r="G277" s="66"/>
    </row>
    <row r="278" ht="13.5">
      <c r="G278" s="66"/>
    </row>
    <row r="279" ht="13.5">
      <c r="G279" s="66"/>
    </row>
    <row r="280" ht="13.5">
      <c r="G280" s="66"/>
    </row>
    <row r="281" ht="13.5">
      <c r="G281" s="66"/>
    </row>
    <row r="282" ht="13.5">
      <c r="G282" s="66"/>
    </row>
    <row r="283" ht="13.5">
      <c r="G283" s="66"/>
    </row>
    <row r="284" ht="13.5">
      <c r="G284" s="66"/>
    </row>
    <row r="285" ht="13.5">
      <c r="G285" s="66"/>
    </row>
    <row r="286" ht="13.5">
      <c r="G286" s="66"/>
    </row>
    <row r="287" ht="13.5">
      <c r="G287" s="66"/>
    </row>
    <row r="288" ht="13.5">
      <c r="G288" s="66"/>
    </row>
    <row r="289" ht="13.5">
      <c r="G289" s="66"/>
    </row>
    <row r="290" ht="13.5">
      <c r="G290" s="66"/>
    </row>
    <row r="291" ht="13.5">
      <c r="G291" s="66"/>
    </row>
    <row r="292" ht="13.5">
      <c r="G292" s="66"/>
    </row>
    <row r="293" ht="13.5">
      <c r="G293" s="66"/>
    </row>
    <row r="294" ht="13.5">
      <c r="G294" s="66"/>
    </row>
    <row r="295" ht="13.5">
      <c r="G295" s="66"/>
    </row>
    <row r="296" ht="13.5">
      <c r="G296" s="66"/>
    </row>
    <row r="297" ht="13.5">
      <c r="G297" s="66"/>
    </row>
    <row r="298" ht="13.5">
      <c r="G298" s="66"/>
    </row>
    <row r="299" ht="13.5">
      <c r="G299" s="66"/>
    </row>
    <row r="300" ht="13.5">
      <c r="G300" s="66"/>
    </row>
    <row r="301" ht="13.5">
      <c r="G301" s="66"/>
    </row>
    <row r="302" ht="13.5">
      <c r="G302" s="66"/>
    </row>
    <row r="303" ht="13.5">
      <c r="G303" s="66"/>
    </row>
    <row r="304" ht="13.5">
      <c r="G304" s="66"/>
    </row>
    <row r="305" ht="13.5">
      <c r="G305" s="66"/>
    </row>
    <row r="306" ht="13.5">
      <c r="G306" s="66"/>
    </row>
    <row r="307" ht="13.5">
      <c r="G307" s="66"/>
    </row>
    <row r="308" ht="13.5">
      <c r="G308" s="66"/>
    </row>
    <row r="309" ht="13.5">
      <c r="G309" s="66"/>
    </row>
    <row r="310" ht="13.5">
      <c r="G310" s="66"/>
    </row>
    <row r="311" ht="13.5">
      <c r="G311" s="66"/>
    </row>
    <row r="312" ht="13.5">
      <c r="G312" s="66"/>
    </row>
    <row r="313" ht="13.5">
      <c r="G313" s="66"/>
    </row>
    <row r="314" ht="13.5">
      <c r="G314" s="66"/>
    </row>
    <row r="315" ht="13.5">
      <c r="G315" s="66"/>
    </row>
    <row r="316" ht="13.5">
      <c r="G316" s="66"/>
    </row>
    <row r="317" ht="13.5">
      <c r="G317" s="66"/>
    </row>
    <row r="318" ht="13.5">
      <c r="G318" s="66"/>
    </row>
    <row r="319" ht="13.5">
      <c r="G319" s="66"/>
    </row>
    <row r="320" ht="13.5">
      <c r="G320" s="66"/>
    </row>
    <row r="321" ht="13.5">
      <c r="G321" s="66"/>
    </row>
    <row r="322" ht="13.5">
      <c r="G322" s="66"/>
    </row>
    <row r="323" ht="13.5">
      <c r="G323" s="66"/>
    </row>
    <row r="324" ht="13.5">
      <c r="G324" s="66"/>
    </row>
    <row r="325" ht="13.5">
      <c r="G325" s="66"/>
    </row>
    <row r="326" ht="13.5">
      <c r="G326" s="66"/>
    </row>
    <row r="327" ht="13.5">
      <c r="G327" s="66"/>
    </row>
    <row r="328" ht="13.5">
      <c r="G328" s="66"/>
    </row>
    <row r="329" ht="13.5">
      <c r="G329" s="66"/>
    </row>
    <row r="330" ht="13.5">
      <c r="G330" s="66"/>
    </row>
    <row r="331" ht="13.5">
      <c r="G331" s="66"/>
    </row>
    <row r="332" ht="13.5">
      <c r="G332" s="66"/>
    </row>
    <row r="333" ht="13.5">
      <c r="G333" s="66"/>
    </row>
    <row r="334" ht="13.5">
      <c r="G334" s="66"/>
    </row>
    <row r="335" ht="13.5">
      <c r="G335" s="66"/>
    </row>
    <row r="336" ht="13.5">
      <c r="G336" s="66"/>
    </row>
    <row r="337" ht="13.5">
      <c r="G337" s="66"/>
    </row>
    <row r="338" ht="13.5">
      <c r="G338" s="66"/>
    </row>
    <row r="339" ht="13.5">
      <c r="G339" s="66"/>
    </row>
    <row r="340" ht="13.5">
      <c r="G340" s="66"/>
    </row>
    <row r="341" ht="13.5">
      <c r="G341" s="66"/>
    </row>
    <row r="342" ht="13.5">
      <c r="G342" s="66"/>
    </row>
    <row r="343" ht="13.5">
      <c r="G343" s="66"/>
    </row>
    <row r="344" ht="13.5">
      <c r="G344" s="66"/>
    </row>
    <row r="345" ht="13.5">
      <c r="G345" s="66"/>
    </row>
    <row r="346" ht="13.5">
      <c r="G346" s="66"/>
    </row>
    <row r="347" ht="13.5">
      <c r="G347" s="66"/>
    </row>
    <row r="348" ht="13.5">
      <c r="G348" s="66"/>
    </row>
    <row r="349" ht="13.5">
      <c r="G349" s="66"/>
    </row>
    <row r="350" ht="13.5">
      <c r="G350" s="66"/>
    </row>
    <row r="351" ht="13.5">
      <c r="G351" s="66"/>
    </row>
    <row r="352" ht="13.5">
      <c r="G352" s="66"/>
    </row>
    <row r="353" ht="13.5">
      <c r="G353" s="66"/>
    </row>
    <row r="354" ht="13.5">
      <c r="G354" s="66"/>
    </row>
    <row r="355" ht="13.5">
      <c r="G355" s="66"/>
    </row>
    <row r="356" ht="13.5">
      <c r="G356" s="66"/>
    </row>
    <row r="357" ht="13.5">
      <c r="G357" s="66"/>
    </row>
    <row r="358" ht="13.5">
      <c r="G358" s="66"/>
    </row>
    <row r="359" ht="13.5">
      <c r="G359" s="66"/>
    </row>
    <row r="360" ht="13.5">
      <c r="G360" s="66"/>
    </row>
    <row r="361" ht="13.5">
      <c r="G361" s="66"/>
    </row>
    <row r="362" ht="13.5">
      <c r="G362" s="66"/>
    </row>
    <row r="363" ht="13.5">
      <c r="G363" s="66"/>
    </row>
    <row r="364" ht="13.5">
      <c r="G364" s="66"/>
    </row>
    <row r="365" ht="13.5">
      <c r="G365" s="66"/>
    </row>
    <row r="366" ht="13.5">
      <c r="G366" s="66"/>
    </row>
    <row r="367" ht="13.5">
      <c r="G367" s="66"/>
    </row>
    <row r="368" ht="13.5">
      <c r="G368" s="66"/>
    </row>
    <row r="369" ht="13.5">
      <c r="G369" s="66"/>
    </row>
    <row r="370" ht="13.5">
      <c r="G370" s="66"/>
    </row>
    <row r="371" ht="13.5">
      <c r="G371" s="66"/>
    </row>
    <row r="372" ht="13.5">
      <c r="G372" s="66"/>
    </row>
    <row r="373" ht="13.5">
      <c r="G373" s="66"/>
    </row>
    <row r="374" ht="13.5">
      <c r="G374" s="66"/>
    </row>
    <row r="375" ht="13.5">
      <c r="G375" s="66"/>
    </row>
    <row r="376" ht="13.5">
      <c r="G376" s="66"/>
    </row>
    <row r="377" ht="13.5">
      <c r="G377" s="66"/>
    </row>
    <row r="378" ht="13.5">
      <c r="G378" s="66"/>
    </row>
    <row r="379" ht="13.5">
      <c r="G379" s="66"/>
    </row>
    <row r="380" ht="13.5">
      <c r="G380" s="66"/>
    </row>
    <row r="381" ht="13.5">
      <c r="G381" s="66"/>
    </row>
    <row r="382" ht="13.5">
      <c r="G382" s="66"/>
    </row>
    <row r="383" ht="13.5">
      <c r="G383" s="66"/>
    </row>
    <row r="384" ht="13.5">
      <c r="G384" s="66"/>
    </row>
    <row r="385" ht="13.5">
      <c r="G385" s="66"/>
    </row>
    <row r="386" ht="13.5">
      <c r="G386" s="66"/>
    </row>
    <row r="387" ht="13.5">
      <c r="G387" s="66"/>
    </row>
    <row r="388" ht="13.5">
      <c r="G388" s="66"/>
    </row>
    <row r="389" ht="13.5">
      <c r="G389" s="66"/>
    </row>
    <row r="390" ht="13.5">
      <c r="G390" s="66"/>
    </row>
    <row r="391" ht="13.5">
      <c r="G391" s="66"/>
    </row>
    <row r="392" ht="13.5">
      <c r="G392" s="66"/>
    </row>
    <row r="393" ht="13.5">
      <c r="G393" s="66"/>
    </row>
    <row r="394" ht="13.5">
      <c r="G394" s="66"/>
    </row>
    <row r="395" ht="13.5">
      <c r="G395" s="66"/>
    </row>
    <row r="396" ht="13.5">
      <c r="G396" s="66"/>
    </row>
    <row r="397" ht="13.5">
      <c r="G397" s="66"/>
    </row>
    <row r="398" ht="13.5">
      <c r="G398" s="66"/>
    </row>
    <row r="399" ht="13.5">
      <c r="G399" s="66"/>
    </row>
    <row r="400" ht="13.5">
      <c r="G400" s="66"/>
    </row>
    <row r="401" ht="13.5">
      <c r="G401" s="66"/>
    </row>
    <row r="402" ht="13.5">
      <c r="G402" s="66"/>
    </row>
    <row r="403" ht="13.5">
      <c r="G403" s="66"/>
    </row>
    <row r="404" ht="13.5">
      <c r="G404" s="66"/>
    </row>
    <row r="405" ht="13.5">
      <c r="G405" s="66"/>
    </row>
    <row r="406" ht="13.5">
      <c r="G406" s="66"/>
    </row>
    <row r="407" ht="13.5">
      <c r="G407" s="66"/>
    </row>
    <row r="408" ht="13.5">
      <c r="G408" s="66"/>
    </row>
    <row r="409" ht="13.5">
      <c r="G409" s="66"/>
    </row>
    <row r="410" ht="13.5">
      <c r="G410" s="66"/>
    </row>
    <row r="411" ht="13.5">
      <c r="G411" s="66"/>
    </row>
    <row r="412" ht="13.5">
      <c r="G412" s="66"/>
    </row>
    <row r="413" ht="13.5">
      <c r="G413" s="66"/>
    </row>
    <row r="414" ht="13.5">
      <c r="G414" s="66"/>
    </row>
    <row r="415" ht="13.5">
      <c r="G415" s="66"/>
    </row>
    <row r="416" ht="13.5">
      <c r="G416" s="66"/>
    </row>
    <row r="417" ht="13.5">
      <c r="G417" s="66"/>
    </row>
    <row r="418" ht="13.5">
      <c r="G418" s="66"/>
    </row>
    <row r="419" ht="13.5">
      <c r="G419" s="66"/>
    </row>
    <row r="420" ht="13.5">
      <c r="G420" s="66"/>
    </row>
    <row r="421" ht="13.5">
      <c r="G421" s="66"/>
    </row>
    <row r="422" ht="13.5">
      <c r="G422" s="66"/>
    </row>
    <row r="423" ht="13.5">
      <c r="G423" s="66"/>
    </row>
    <row r="424" ht="13.5">
      <c r="G424" s="66"/>
    </row>
    <row r="425" ht="13.5">
      <c r="G425" s="66"/>
    </row>
    <row r="426" ht="13.5">
      <c r="G426" s="66"/>
    </row>
    <row r="427" ht="13.5">
      <c r="G427" s="66"/>
    </row>
    <row r="428" ht="13.5">
      <c r="G428" s="66"/>
    </row>
    <row r="429" ht="13.5">
      <c r="G429" s="66"/>
    </row>
    <row r="430" ht="13.5">
      <c r="G430" s="66"/>
    </row>
    <row r="431" ht="13.5">
      <c r="G431" s="66"/>
    </row>
    <row r="432" ht="13.5">
      <c r="G432" s="66"/>
    </row>
    <row r="433" ht="13.5">
      <c r="G433" s="66"/>
    </row>
    <row r="434" ht="13.5">
      <c r="G434" s="66"/>
    </row>
    <row r="435" ht="13.5">
      <c r="G435" s="66"/>
    </row>
    <row r="436" ht="13.5">
      <c r="G436" s="66"/>
    </row>
    <row r="437" ht="13.5">
      <c r="G437" s="66"/>
    </row>
    <row r="438" ht="13.5">
      <c r="G438" s="66"/>
    </row>
    <row r="439" ht="13.5">
      <c r="G439" s="66"/>
    </row>
    <row r="440" ht="13.5">
      <c r="G440" s="66"/>
    </row>
    <row r="441" ht="13.5">
      <c r="G441" s="66"/>
    </row>
    <row r="442" ht="13.5">
      <c r="G442" s="66"/>
    </row>
    <row r="443" ht="13.5">
      <c r="G443" s="66"/>
    </row>
    <row r="444" ht="13.5">
      <c r="G444" s="66"/>
    </row>
    <row r="445" ht="13.5">
      <c r="G445" s="66"/>
    </row>
    <row r="446" ht="13.5">
      <c r="G446" s="66"/>
    </row>
    <row r="447" ht="13.5">
      <c r="G447" s="66"/>
    </row>
    <row r="448" ht="13.5">
      <c r="G448" s="66"/>
    </row>
    <row r="449" ht="13.5">
      <c r="G449" s="66"/>
    </row>
    <row r="450" ht="13.5">
      <c r="G450" s="66"/>
    </row>
    <row r="451" ht="13.5">
      <c r="G451" s="66"/>
    </row>
    <row r="452" ht="13.5">
      <c r="G452" s="66"/>
    </row>
    <row r="453" ht="13.5">
      <c r="G453" s="66"/>
    </row>
    <row r="454" ht="13.5">
      <c r="G454" s="66"/>
    </row>
    <row r="455" ht="13.5">
      <c r="G455" s="66"/>
    </row>
    <row r="456" ht="13.5">
      <c r="G456" s="66"/>
    </row>
    <row r="457" ht="13.5">
      <c r="G457" s="66"/>
    </row>
    <row r="458" ht="13.5">
      <c r="G458" s="66"/>
    </row>
    <row r="459" ht="13.5">
      <c r="G459" s="66"/>
    </row>
    <row r="460" ht="13.5">
      <c r="G460" s="66"/>
    </row>
    <row r="461" ht="13.5">
      <c r="G461" s="66"/>
    </row>
    <row r="462" ht="13.5">
      <c r="G462" s="66"/>
    </row>
    <row r="463" ht="13.5">
      <c r="G463" s="66"/>
    </row>
    <row r="464" ht="13.5">
      <c r="G464" s="66"/>
    </row>
    <row r="465" ht="13.5">
      <c r="G465" s="66"/>
    </row>
    <row r="466" ht="13.5">
      <c r="G466" s="66"/>
    </row>
    <row r="467" ht="13.5">
      <c r="G467" s="66"/>
    </row>
    <row r="468" ht="13.5">
      <c r="G468" s="66"/>
    </row>
    <row r="469" ht="13.5">
      <c r="G469" s="66"/>
    </row>
    <row r="470" ht="13.5">
      <c r="G470" s="66"/>
    </row>
    <row r="471" ht="13.5">
      <c r="G471" s="66"/>
    </row>
    <row r="472" ht="13.5">
      <c r="G472" s="66"/>
    </row>
    <row r="473" ht="13.5">
      <c r="G473" s="66"/>
    </row>
    <row r="474" ht="13.5">
      <c r="G474" s="66"/>
    </row>
    <row r="475" ht="13.5">
      <c r="G475" s="66"/>
    </row>
    <row r="476" ht="13.5">
      <c r="G476" s="66"/>
    </row>
    <row r="477" ht="13.5">
      <c r="G477" s="66"/>
    </row>
    <row r="478" ht="13.5">
      <c r="G478" s="66"/>
    </row>
    <row r="479" ht="13.5">
      <c r="G479" s="66"/>
    </row>
    <row r="480" ht="13.5">
      <c r="G480" s="66"/>
    </row>
    <row r="481" ht="13.5">
      <c r="G481" s="66"/>
    </row>
    <row r="482" ht="13.5">
      <c r="G482" s="66"/>
    </row>
    <row r="483" ht="13.5">
      <c r="G483" s="66"/>
    </row>
    <row r="484" ht="13.5">
      <c r="G484" s="66"/>
    </row>
    <row r="485" ht="13.5">
      <c r="G485" s="66"/>
    </row>
    <row r="486" ht="13.5">
      <c r="G486" s="66"/>
    </row>
    <row r="487" ht="13.5">
      <c r="G487" s="66"/>
    </row>
    <row r="488" ht="13.5">
      <c r="G488" s="66"/>
    </row>
    <row r="489" ht="13.5">
      <c r="G489" s="66"/>
    </row>
    <row r="490" ht="13.5">
      <c r="G490" s="66"/>
    </row>
    <row r="491" ht="13.5">
      <c r="G491" s="66"/>
    </row>
    <row r="492" ht="13.5">
      <c r="G492" s="66"/>
    </row>
    <row r="493" ht="13.5">
      <c r="G493" s="66"/>
    </row>
    <row r="494" ht="13.5">
      <c r="G494" s="66"/>
    </row>
    <row r="495" ht="13.5">
      <c r="G495" s="66"/>
    </row>
    <row r="496" ht="13.5">
      <c r="G496" s="66"/>
    </row>
    <row r="497" ht="13.5">
      <c r="G497" s="66"/>
    </row>
    <row r="498" ht="13.5">
      <c r="G498" s="66"/>
    </row>
    <row r="499" ht="13.5">
      <c r="G499" s="66"/>
    </row>
    <row r="500" ht="13.5">
      <c r="G500" s="66"/>
    </row>
    <row r="501" ht="13.5">
      <c r="G501" s="66"/>
    </row>
    <row r="502" ht="13.5">
      <c r="G502" s="66"/>
    </row>
    <row r="503" ht="13.5">
      <c r="G503" s="66"/>
    </row>
    <row r="504" ht="13.5">
      <c r="G504" s="66"/>
    </row>
    <row r="505" ht="13.5">
      <c r="G505" s="66"/>
    </row>
    <row r="506" ht="13.5">
      <c r="G506" s="66"/>
    </row>
    <row r="507" ht="13.5">
      <c r="G507" s="66"/>
    </row>
    <row r="508" ht="13.5">
      <c r="G508" s="66"/>
    </row>
    <row r="509" ht="13.5">
      <c r="G509" s="66"/>
    </row>
    <row r="510" ht="13.5">
      <c r="G510" s="66"/>
    </row>
    <row r="511" ht="13.5">
      <c r="G511" s="66"/>
    </row>
    <row r="512" ht="13.5">
      <c r="G512" s="66"/>
    </row>
    <row r="513" ht="13.5">
      <c r="G513" s="66"/>
    </row>
    <row r="514" ht="13.5">
      <c r="G514" s="66"/>
    </row>
    <row r="515" ht="13.5">
      <c r="G515" s="66"/>
    </row>
    <row r="516" ht="13.5">
      <c r="G516" s="66"/>
    </row>
    <row r="517" ht="13.5">
      <c r="G517" s="66"/>
    </row>
    <row r="518" ht="13.5">
      <c r="G518" s="66"/>
    </row>
    <row r="519" ht="13.5">
      <c r="G519" s="66"/>
    </row>
    <row r="520" ht="13.5">
      <c r="G520" s="66"/>
    </row>
    <row r="521" ht="13.5">
      <c r="G521" s="66"/>
    </row>
    <row r="522" ht="13.5">
      <c r="G522" s="66"/>
    </row>
    <row r="523" ht="13.5">
      <c r="G523" s="66"/>
    </row>
    <row r="524" ht="13.5">
      <c r="G524" s="66"/>
    </row>
    <row r="525" ht="13.5">
      <c r="G525" s="66"/>
    </row>
    <row r="526" ht="13.5">
      <c r="G526" s="66"/>
    </row>
    <row r="527" ht="13.5">
      <c r="G527" s="66"/>
    </row>
    <row r="528" ht="13.5">
      <c r="G528" s="66"/>
    </row>
    <row r="529" ht="13.5">
      <c r="G529" s="66"/>
    </row>
    <row r="530" ht="13.5">
      <c r="G530" s="66"/>
    </row>
    <row r="531" ht="13.5">
      <c r="G531" s="66"/>
    </row>
    <row r="532" ht="13.5">
      <c r="G532" s="66"/>
    </row>
    <row r="533" ht="13.5">
      <c r="G533" s="66"/>
    </row>
    <row r="534" ht="13.5">
      <c r="G534" s="66"/>
    </row>
    <row r="535" ht="13.5">
      <c r="G535" s="66"/>
    </row>
    <row r="536" ht="13.5">
      <c r="G536" s="66"/>
    </row>
    <row r="537" ht="13.5">
      <c r="G537" s="66"/>
    </row>
    <row r="538" ht="13.5">
      <c r="G538" s="66"/>
    </row>
    <row r="539" ht="13.5">
      <c r="G539" s="66"/>
    </row>
    <row r="540" ht="13.5">
      <c r="G540" s="66"/>
    </row>
    <row r="541" ht="13.5">
      <c r="G541" s="66"/>
    </row>
    <row r="542" ht="13.5">
      <c r="G542" s="66"/>
    </row>
    <row r="543" ht="13.5">
      <c r="G543" s="66"/>
    </row>
    <row r="544" ht="13.5">
      <c r="G544" s="66"/>
    </row>
    <row r="545" ht="13.5">
      <c r="G545" s="66"/>
    </row>
    <row r="546" ht="13.5">
      <c r="G546" s="66"/>
    </row>
    <row r="547" ht="13.5">
      <c r="G547" s="66"/>
    </row>
    <row r="548" ht="13.5">
      <c r="G548" s="66"/>
    </row>
    <row r="549" ht="13.5">
      <c r="G549" s="66"/>
    </row>
    <row r="550" ht="13.5">
      <c r="G550" s="66"/>
    </row>
    <row r="551" ht="13.5">
      <c r="G551" s="66"/>
    </row>
    <row r="552" ht="13.5">
      <c r="G552" s="66"/>
    </row>
    <row r="553" ht="13.5">
      <c r="G553" s="66"/>
    </row>
    <row r="554" ht="13.5">
      <c r="G554" s="66"/>
    </row>
    <row r="555" ht="13.5">
      <c r="G555" s="66"/>
    </row>
    <row r="556" ht="13.5">
      <c r="G556" s="66"/>
    </row>
    <row r="557" ht="13.5">
      <c r="G557" s="66"/>
    </row>
    <row r="558" ht="13.5">
      <c r="G558" s="66"/>
    </row>
    <row r="559" ht="13.5">
      <c r="G559" s="66"/>
    </row>
    <row r="560" ht="13.5">
      <c r="G560" s="66"/>
    </row>
    <row r="561" ht="13.5">
      <c r="G561" s="66"/>
    </row>
    <row r="562" ht="13.5">
      <c r="G562" s="66"/>
    </row>
    <row r="563" ht="13.5">
      <c r="G563" s="66"/>
    </row>
    <row r="564" ht="13.5">
      <c r="G564" s="66"/>
    </row>
    <row r="565" ht="13.5">
      <c r="G565" s="66"/>
    </row>
    <row r="566" ht="13.5">
      <c r="G566" s="66"/>
    </row>
    <row r="567" ht="13.5">
      <c r="G567" s="66"/>
    </row>
    <row r="568" ht="13.5">
      <c r="G568" s="66"/>
    </row>
    <row r="569" ht="13.5">
      <c r="G569" s="66"/>
    </row>
    <row r="570" ht="13.5">
      <c r="G570" s="66"/>
    </row>
    <row r="571" ht="13.5">
      <c r="G571" s="66"/>
    </row>
    <row r="572" ht="13.5">
      <c r="G572" s="66"/>
    </row>
    <row r="573" ht="13.5">
      <c r="G573" s="66"/>
    </row>
    <row r="574" ht="13.5">
      <c r="G574" s="66"/>
    </row>
    <row r="575" ht="13.5">
      <c r="G575" s="66"/>
    </row>
    <row r="576" ht="13.5">
      <c r="G576" s="66"/>
    </row>
    <row r="577" ht="13.5">
      <c r="G577" s="66"/>
    </row>
    <row r="578" ht="13.5">
      <c r="G578" s="66"/>
    </row>
    <row r="579" ht="13.5">
      <c r="G579" s="66"/>
    </row>
    <row r="580" ht="13.5">
      <c r="G580" s="66"/>
    </row>
    <row r="581" ht="13.5">
      <c r="G581" s="66"/>
    </row>
    <row r="582" ht="13.5">
      <c r="G582" s="66"/>
    </row>
    <row r="583" ht="13.5">
      <c r="G583" s="66"/>
    </row>
    <row r="584" ht="13.5">
      <c r="G584" s="66"/>
    </row>
    <row r="585" ht="13.5">
      <c r="G585" s="66"/>
    </row>
    <row r="586" ht="13.5">
      <c r="G586" s="66"/>
    </row>
    <row r="587" ht="13.5">
      <c r="G587" s="66"/>
    </row>
    <row r="588" ht="13.5">
      <c r="G588" s="66"/>
    </row>
    <row r="589" ht="13.5">
      <c r="G589" s="66"/>
    </row>
    <row r="590" ht="13.5">
      <c r="G590" s="66"/>
    </row>
    <row r="591" ht="13.5">
      <c r="G591" s="66"/>
    </row>
    <row r="592" ht="13.5">
      <c r="G592" s="66"/>
    </row>
    <row r="593" ht="13.5">
      <c r="G593" s="66"/>
    </row>
    <row r="594" ht="13.5">
      <c r="G594" s="66"/>
    </row>
    <row r="595" ht="13.5">
      <c r="G595" s="66"/>
    </row>
    <row r="596" ht="13.5">
      <c r="G596" s="66"/>
    </row>
  </sheetData>
  <sheetProtection/>
  <mergeCells count="4">
    <mergeCell ref="A9:G9"/>
    <mergeCell ref="B8:G8"/>
    <mergeCell ref="C6:G6"/>
    <mergeCell ref="A7:G7"/>
  </mergeCells>
  <printOptions/>
  <pageMargins left="0.7086614173228347" right="0.15748031496062992" top="0.4330708661417323" bottom="0.3937007874015748" header="0.15748031496062992" footer="0.2362204724409449"/>
  <pageSetup blackAndWhite="1" horizontalDpi="600" verticalDpi="600" orientation="portrait" paperSize="9" scale="65" r:id="rId1"/>
  <headerFooter alignWithMargins="0">
    <oddHeader>&amp;R&amp;"Times New Roman,обычный"&amp;P</oddHeader>
  </headerFooter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71.25390625" style="26" customWidth="1"/>
    <col min="2" max="2" width="11.375" style="195" customWidth="1"/>
    <col min="3" max="3" width="12.375" style="26" customWidth="1"/>
    <col min="4" max="16384" width="9.125" style="26" customWidth="1"/>
  </cols>
  <sheetData>
    <row r="1" ht="12.75">
      <c r="C1" s="154" t="s">
        <v>61</v>
      </c>
    </row>
    <row r="2" spans="1:3" ht="21.75" customHeight="1">
      <c r="A2" s="312" t="s">
        <v>610</v>
      </c>
      <c r="B2" s="312"/>
      <c r="C2" s="312"/>
    </row>
    <row r="3" spans="1:3" ht="12.75">
      <c r="A3" s="312" t="s">
        <v>607</v>
      </c>
      <c r="B3" s="312"/>
      <c r="C3" s="312"/>
    </row>
    <row r="4" spans="1:3" ht="12.75">
      <c r="A4" s="312"/>
      <c r="B4" s="312"/>
      <c r="C4" s="312"/>
    </row>
    <row r="5" spans="1:3" s="25" customFormat="1" ht="19.5" customHeight="1">
      <c r="A5" s="85"/>
      <c r="B5" s="196"/>
      <c r="C5" s="85"/>
    </row>
    <row r="6" spans="1:4" s="29" customFormat="1" ht="73.5" customHeight="1">
      <c r="A6" s="313" t="s">
        <v>590</v>
      </c>
      <c r="B6" s="313"/>
      <c r="C6" s="314"/>
      <c r="D6" s="28"/>
    </row>
    <row r="7" spans="1:3" ht="14.25">
      <c r="A7" s="85"/>
      <c r="B7" s="196"/>
      <c r="C7" s="85"/>
    </row>
    <row r="8" spans="1:3" s="25" customFormat="1" ht="15">
      <c r="A8" s="85"/>
      <c r="B8" s="196"/>
      <c r="C8" s="86" t="s">
        <v>74</v>
      </c>
    </row>
    <row r="9" spans="1:3" s="27" customFormat="1" ht="43.5" customHeight="1">
      <c r="A9" s="87" t="s">
        <v>229</v>
      </c>
      <c r="B9" s="197" t="s">
        <v>0</v>
      </c>
      <c r="C9" s="87" t="s">
        <v>1</v>
      </c>
    </row>
    <row r="10" spans="1:3" s="25" customFormat="1" ht="15">
      <c r="A10" s="88">
        <v>1</v>
      </c>
      <c r="B10" s="201">
        <v>2</v>
      </c>
      <c r="C10" s="88">
        <v>3</v>
      </c>
    </row>
    <row r="11" spans="1:3" s="25" customFormat="1" ht="75" hidden="1">
      <c r="A11" s="89" t="s">
        <v>268</v>
      </c>
      <c r="B11" s="198"/>
      <c r="C11" s="88"/>
    </row>
    <row r="12" spans="1:3" s="25" customFormat="1" ht="60" hidden="1">
      <c r="A12" s="89" t="s">
        <v>269</v>
      </c>
      <c r="B12" s="198"/>
      <c r="C12" s="88"/>
    </row>
    <row r="13" spans="1:3" s="25" customFormat="1" ht="75" hidden="1">
      <c r="A13" s="89" t="s">
        <v>282</v>
      </c>
      <c r="B13" s="198"/>
      <c r="C13" s="88"/>
    </row>
    <row r="14" spans="1:3" s="25" customFormat="1" ht="60">
      <c r="A14" s="89" t="s">
        <v>230</v>
      </c>
      <c r="B14" s="198">
        <v>153.3</v>
      </c>
      <c r="C14" s="90">
        <v>153.3</v>
      </c>
    </row>
    <row r="15" spans="1:3" s="25" customFormat="1" ht="60" hidden="1">
      <c r="A15" s="89" t="s">
        <v>285</v>
      </c>
      <c r="B15" s="198">
        <v>0</v>
      </c>
      <c r="C15" s="90">
        <v>0</v>
      </c>
    </row>
    <row r="16" spans="1:3" s="25" customFormat="1" ht="75">
      <c r="A16" s="89" t="s">
        <v>270</v>
      </c>
      <c r="B16" s="198">
        <v>64.7</v>
      </c>
      <c r="C16" s="90">
        <v>64.7</v>
      </c>
    </row>
    <row r="17" spans="1:3" s="25" customFormat="1" ht="75">
      <c r="A17" s="89" t="s">
        <v>542</v>
      </c>
      <c r="B17" s="198">
        <v>6528.6</v>
      </c>
      <c r="C17" s="90">
        <v>6068.4</v>
      </c>
    </row>
    <row r="18" spans="1:3" s="25" customFormat="1" ht="60" hidden="1">
      <c r="A18" s="89" t="s">
        <v>347</v>
      </c>
      <c r="B18" s="198">
        <v>0</v>
      </c>
      <c r="C18" s="90">
        <v>0</v>
      </c>
    </row>
    <row r="19" spans="1:3" s="25" customFormat="1" ht="75" hidden="1">
      <c r="A19" s="89" t="s">
        <v>348</v>
      </c>
      <c r="B19" s="198">
        <v>0</v>
      </c>
      <c r="C19" s="90">
        <v>0</v>
      </c>
    </row>
    <row r="20" spans="1:3" ht="14.25">
      <c r="A20" s="91" t="s">
        <v>119</v>
      </c>
      <c r="B20" s="92">
        <f>B14+B15+B16+B17+B18+B19</f>
        <v>6746.6</v>
      </c>
      <c r="C20" s="92">
        <f>SUM(C14:C19)</f>
        <v>6286.4</v>
      </c>
    </row>
  </sheetData>
  <sheetProtection/>
  <mergeCells count="4">
    <mergeCell ref="A2:C2"/>
    <mergeCell ref="A3:C3"/>
    <mergeCell ref="A4:C4"/>
    <mergeCell ref="A6:C6"/>
  </mergeCells>
  <printOptions/>
  <pageMargins left="0.74" right="0.33" top="0.34" bottom="1" header="0.2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="90" zoomScaleNormal="90" zoomScaleSheetLayoutView="90" zoomScalePageLayoutView="0" workbookViewId="0" topLeftCell="A1">
      <selection activeCell="I4" sqref="I4:K4"/>
    </sheetView>
  </sheetViews>
  <sheetFormatPr defaultColWidth="6.375" defaultRowHeight="12.75"/>
  <cols>
    <col min="1" max="1" width="5.25390625" style="6" customWidth="1"/>
    <col min="2" max="6" width="4.375" style="6" customWidth="1"/>
    <col min="7" max="8" width="6.125" style="6" customWidth="1"/>
    <col min="9" max="9" width="71.75390625" style="6" customWidth="1"/>
    <col min="10" max="10" width="10.75390625" style="6" customWidth="1"/>
    <col min="11" max="11" width="12.00390625" style="7" customWidth="1"/>
    <col min="12" max="12" width="9.25390625" style="6" customWidth="1"/>
    <col min="13" max="13" width="8.375" style="6" customWidth="1"/>
    <col min="14" max="14" width="6.625" style="6" customWidth="1"/>
    <col min="15" max="16384" width="6.375" style="6" customWidth="1"/>
  </cols>
  <sheetData>
    <row r="1" spans="1:11" ht="23.25" customHeight="1">
      <c r="A1" s="32"/>
      <c r="B1" s="32"/>
      <c r="C1" s="32"/>
      <c r="D1" s="32"/>
      <c r="E1" s="32"/>
      <c r="F1" s="32"/>
      <c r="G1" s="32"/>
      <c r="H1" s="32"/>
      <c r="I1" s="315" t="s">
        <v>288</v>
      </c>
      <c r="J1" s="315"/>
      <c r="K1" s="315"/>
    </row>
    <row r="2" spans="1:11" ht="23.25" customHeight="1">
      <c r="A2" s="315" t="s">
        <v>610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3.25" customHeight="1">
      <c r="A3" s="32"/>
      <c r="B3" s="32"/>
      <c r="C3" s="32"/>
      <c r="D3" s="32"/>
      <c r="E3" s="32"/>
      <c r="F3" s="32"/>
      <c r="G3" s="32"/>
      <c r="H3" s="32"/>
      <c r="I3" s="315" t="s">
        <v>611</v>
      </c>
      <c r="J3" s="315"/>
      <c r="K3" s="315"/>
    </row>
    <row r="4" spans="1:11" ht="23.25" customHeight="1">
      <c r="A4" s="32"/>
      <c r="B4" s="32"/>
      <c r="C4" s="32"/>
      <c r="D4" s="32"/>
      <c r="E4" s="32"/>
      <c r="F4" s="32"/>
      <c r="G4" s="32"/>
      <c r="H4" s="32"/>
      <c r="I4" s="315"/>
      <c r="J4" s="315"/>
      <c r="K4" s="315"/>
    </row>
    <row r="5" spans="1:11" ht="41.25" customHeight="1">
      <c r="A5" s="318" t="s">
        <v>588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1" ht="15.75">
      <c r="A6" s="33"/>
      <c r="B6" s="32"/>
      <c r="C6" s="32"/>
      <c r="D6" s="32"/>
      <c r="E6" s="32"/>
      <c r="F6" s="32"/>
      <c r="G6" s="32"/>
      <c r="H6" s="32"/>
      <c r="I6" s="34"/>
      <c r="J6" s="34"/>
      <c r="K6" s="35"/>
    </row>
    <row r="7" spans="1:11" ht="15">
      <c r="A7" s="32"/>
      <c r="B7" s="32"/>
      <c r="C7" s="32"/>
      <c r="D7" s="32"/>
      <c r="E7" s="32"/>
      <c r="F7" s="32"/>
      <c r="G7" s="32"/>
      <c r="H7" s="32"/>
      <c r="I7" s="36"/>
      <c r="J7" s="36"/>
      <c r="K7" s="37"/>
    </row>
    <row r="8" spans="1:11" ht="27.75" customHeight="1">
      <c r="A8" s="38"/>
      <c r="B8" s="322" t="s">
        <v>80</v>
      </c>
      <c r="C8" s="323"/>
      <c r="D8" s="323"/>
      <c r="E8" s="323"/>
      <c r="F8" s="323"/>
      <c r="G8" s="323"/>
      <c r="H8" s="324"/>
      <c r="I8" s="319" t="s">
        <v>73</v>
      </c>
      <c r="J8" s="325" t="s">
        <v>3</v>
      </c>
      <c r="K8" s="321" t="s">
        <v>2</v>
      </c>
    </row>
    <row r="9" spans="1:11" ht="88.5" customHeight="1">
      <c r="A9" s="39" t="s">
        <v>81</v>
      </c>
      <c r="B9" s="39" t="s">
        <v>82</v>
      </c>
      <c r="C9" s="39" t="s">
        <v>83</v>
      </c>
      <c r="D9" s="39" t="s">
        <v>84</v>
      </c>
      <c r="E9" s="39" t="s">
        <v>85</v>
      </c>
      <c r="F9" s="39" t="s">
        <v>86</v>
      </c>
      <c r="G9" s="39" t="s">
        <v>87</v>
      </c>
      <c r="H9" s="39" t="s">
        <v>88</v>
      </c>
      <c r="I9" s="320"/>
      <c r="J9" s="326"/>
      <c r="K9" s="321"/>
    </row>
    <row r="10" spans="1:11" s="8" customFormat="1" ht="15.75">
      <c r="A10" s="40"/>
      <c r="B10" s="40"/>
      <c r="C10" s="40"/>
      <c r="D10" s="40"/>
      <c r="E10" s="40"/>
      <c r="F10" s="40"/>
      <c r="G10" s="40"/>
      <c r="H10" s="41"/>
      <c r="I10" s="42" t="s">
        <v>4</v>
      </c>
      <c r="J10" s="45">
        <v>17144.1</v>
      </c>
      <c r="K10" s="45">
        <v>14363.4</v>
      </c>
    </row>
    <row r="11" spans="1:11" s="8" customFormat="1" ht="47.25">
      <c r="A11" s="40"/>
      <c r="B11" s="40"/>
      <c r="C11" s="40"/>
      <c r="D11" s="40"/>
      <c r="E11" s="40"/>
      <c r="F11" s="40"/>
      <c r="G11" s="40"/>
      <c r="H11" s="43"/>
      <c r="I11" s="44" t="s">
        <v>89</v>
      </c>
      <c r="J11" s="45">
        <v>21.8</v>
      </c>
      <c r="K11" s="45">
        <v>17.9</v>
      </c>
    </row>
    <row r="12" spans="1:11" s="8" customFormat="1" ht="15.75" hidden="1">
      <c r="A12" s="40"/>
      <c r="B12" s="40"/>
      <c r="C12" s="40"/>
      <c r="D12" s="40"/>
      <c r="E12" s="40"/>
      <c r="F12" s="40"/>
      <c r="G12" s="40"/>
      <c r="H12" s="43"/>
      <c r="I12" s="44"/>
      <c r="J12" s="46"/>
      <c r="K12" s="46"/>
    </row>
    <row r="13" spans="1:11" s="8" customFormat="1" ht="15.75" hidden="1">
      <c r="A13" s="40"/>
      <c r="B13" s="40"/>
      <c r="C13" s="40"/>
      <c r="D13" s="40"/>
      <c r="E13" s="40"/>
      <c r="F13" s="40"/>
      <c r="G13" s="40"/>
      <c r="H13" s="43"/>
      <c r="I13" s="44"/>
      <c r="J13" s="46"/>
      <c r="K13" s="46"/>
    </row>
    <row r="14" spans="1:11" s="8" customFormat="1" ht="15.75" hidden="1">
      <c r="A14" s="40"/>
      <c r="B14" s="40"/>
      <c r="C14" s="40"/>
      <c r="D14" s="40"/>
      <c r="E14" s="40"/>
      <c r="F14" s="40"/>
      <c r="G14" s="40"/>
      <c r="H14" s="43"/>
      <c r="I14" s="44"/>
      <c r="J14" s="46"/>
      <c r="K14" s="46"/>
    </row>
    <row r="15" spans="1:11" s="8" customFormat="1" ht="15.75" hidden="1">
      <c r="A15" s="40"/>
      <c r="B15" s="40"/>
      <c r="C15" s="40"/>
      <c r="D15" s="40"/>
      <c r="E15" s="40"/>
      <c r="F15" s="40"/>
      <c r="G15" s="40"/>
      <c r="H15" s="43"/>
      <c r="I15" s="44"/>
      <c r="J15" s="46"/>
      <c r="K15" s="46"/>
    </row>
    <row r="16" spans="1:11" s="8" customFormat="1" ht="15.75" hidden="1">
      <c r="A16" s="40"/>
      <c r="B16" s="40"/>
      <c r="C16" s="40"/>
      <c r="D16" s="40"/>
      <c r="E16" s="40"/>
      <c r="F16" s="40"/>
      <c r="G16" s="40"/>
      <c r="H16" s="43"/>
      <c r="I16" s="44"/>
      <c r="J16" s="46"/>
      <c r="K16" s="46"/>
    </row>
    <row r="17" spans="1:11" s="8" customFormat="1" ht="15.75" hidden="1">
      <c r="A17" s="40"/>
      <c r="B17" s="40"/>
      <c r="C17" s="40"/>
      <c r="D17" s="40"/>
      <c r="E17" s="40"/>
      <c r="F17" s="40"/>
      <c r="G17" s="40"/>
      <c r="H17" s="43"/>
      <c r="I17" s="44"/>
      <c r="J17" s="46"/>
      <c r="K17" s="46"/>
    </row>
    <row r="18" spans="1:11" s="8" customFormat="1" ht="15.75" hidden="1">
      <c r="A18" s="40"/>
      <c r="B18" s="40"/>
      <c r="C18" s="40"/>
      <c r="D18" s="40"/>
      <c r="E18" s="40"/>
      <c r="F18" s="40"/>
      <c r="G18" s="40"/>
      <c r="H18" s="43"/>
      <c r="I18" s="44"/>
      <c r="J18" s="46"/>
      <c r="K18" s="46"/>
    </row>
    <row r="19" spans="1:11" ht="15.75">
      <c r="A19" s="47"/>
      <c r="B19" s="47"/>
      <c r="C19" s="47"/>
      <c r="D19" s="47"/>
      <c r="E19" s="47"/>
      <c r="F19" s="47"/>
      <c r="G19" s="47"/>
      <c r="H19" s="48"/>
      <c r="I19" s="42" t="s">
        <v>90</v>
      </c>
      <c r="J19" s="46"/>
      <c r="K19" s="46"/>
    </row>
    <row r="20" spans="1:11" ht="47.25" hidden="1">
      <c r="A20" s="49" t="s">
        <v>70</v>
      </c>
      <c r="B20" s="49"/>
      <c r="C20" s="49"/>
      <c r="D20" s="49"/>
      <c r="E20" s="49"/>
      <c r="F20" s="49"/>
      <c r="G20" s="49"/>
      <c r="H20" s="50" t="s">
        <v>70</v>
      </c>
      <c r="I20" s="42" t="s">
        <v>91</v>
      </c>
      <c r="J20" s="46"/>
      <c r="K20" s="46"/>
    </row>
    <row r="21" spans="1:11" ht="50.25" hidden="1">
      <c r="A21" s="51" t="s">
        <v>70</v>
      </c>
      <c r="B21" s="51"/>
      <c r="C21" s="51"/>
      <c r="D21" s="51"/>
      <c r="E21" s="51"/>
      <c r="F21" s="51"/>
      <c r="G21" s="51"/>
      <c r="H21" s="48" t="s">
        <v>92</v>
      </c>
      <c r="I21" s="52" t="s">
        <v>232</v>
      </c>
      <c r="J21" s="53"/>
      <c r="K21" s="53"/>
    </row>
    <row r="22" spans="1:11" ht="33.75" customHeight="1" hidden="1">
      <c r="A22" s="51" t="s">
        <v>70</v>
      </c>
      <c r="B22" s="51"/>
      <c r="C22" s="51"/>
      <c r="D22" s="51"/>
      <c r="E22" s="51"/>
      <c r="F22" s="51"/>
      <c r="G22" s="51"/>
      <c r="H22" s="48" t="s">
        <v>93</v>
      </c>
      <c r="I22" s="52" t="s">
        <v>233</v>
      </c>
      <c r="J22" s="53"/>
      <c r="K22" s="53"/>
    </row>
    <row r="23" spans="1:11" ht="50.25" hidden="1">
      <c r="A23" s="51" t="s">
        <v>70</v>
      </c>
      <c r="B23" s="51"/>
      <c r="C23" s="51"/>
      <c r="D23" s="51"/>
      <c r="E23" s="51"/>
      <c r="F23" s="51"/>
      <c r="G23" s="51"/>
      <c r="H23" s="48" t="s">
        <v>94</v>
      </c>
      <c r="I23" s="52" t="s">
        <v>234</v>
      </c>
      <c r="J23" s="53"/>
      <c r="K23" s="53"/>
    </row>
    <row r="24" spans="1:11" ht="36" customHeight="1" hidden="1">
      <c r="A24" s="51" t="s">
        <v>70</v>
      </c>
      <c r="B24" s="51"/>
      <c r="C24" s="51"/>
      <c r="D24" s="51"/>
      <c r="E24" s="51"/>
      <c r="F24" s="51"/>
      <c r="G24" s="51"/>
      <c r="H24" s="48" t="s">
        <v>95</v>
      </c>
      <c r="I24" s="52" t="s">
        <v>235</v>
      </c>
      <c r="J24" s="53"/>
      <c r="K24" s="53"/>
    </row>
    <row r="25" spans="1:11" ht="31.5" hidden="1">
      <c r="A25" s="49" t="s">
        <v>70</v>
      </c>
      <c r="B25" s="49" t="s">
        <v>96</v>
      </c>
      <c r="C25" s="49" t="s">
        <v>97</v>
      </c>
      <c r="D25" s="49" t="s">
        <v>98</v>
      </c>
      <c r="E25" s="49" t="s">
        <v>98</v>
      </c>
      <c r="F25" s="49" t="s">
        <v>98</v>
      </c>
      <c r="G25" s="49" t="s">
        <v>99</v>
      </c>
      <c r="H25" s="54" t="s">
        <v>70</v>
      </c>
      <c r="I25" s="42" t="s">
        <v>100</v>
      </c>
      <c r="J25" s="46">
        <f>J26-J28</f>
        <v>0</v>
      </c>
      <c r="K25" s="46">
        <f>K26-K28</f>
        <v>0</v>
      </c>
    </row>
    <row r="26" spans="1:11" ht="31.5" hidden="1">
      <c r="A26" s="51" t="s">
        <v>70</v>
      </c>
      <c r="B26" s="51" t="s">
        <v>96</v>
      </c>
      <c r="C26" s="51" t="s">
        <v>97</v>
      </c>
      <c r="D26" s="51" t="s">
        <v>98</v>
      </c>
      <c r="E26" s="51" t="s">
        <v>98</v>
      </c>
      <c r="F26" s="51" t="s">
        <v>98</v>
      </c>
      <c r="G26" s="51" t="s">
        <v>99</v>
      </c>
      <c r="H26" s="55" t="s">
        <v>92</v>
      </c>
      <c r="I26" s="56" t="s">
        <v>101</v>
      </c>
      <c r="J26" s="53">
        <f>J27</f>
        <v>0</v>
      </c>
      <c r="K26" s="53">
        <f>K27</f>
        <v>0</v>
      </c>
    </row>
    <row r="27" spans="1:11" ht="31.5" hidden="1">
      <c r="A27" s="51" t="s">
        <v>70</v>
      </c>
      <c r="B27" s="51" t="s">
        <v>96</v>
      </c>
      <c r="C27" s="51" t="s">
        <v>97</v>
      </c>
      <c r="D27" s="51" t="s">
        <v>98</v>
      </c>
      <c r="E27" s="51" t="s">
        <v>98</v>
      </c>
      <c r="F27" s="51" t="s">
        <v>160</v>
      </c>
      <c r="G27" s="51" t="s">
        <v>99</v>
      </c>
      <c r="H27" s="55" t="s">
        <v>93</v>
      </c>
      <c r="I27" s="56" t="s">
        <v>71</v>
      </c>
      <c r="J27" s="57">
        <v>0</v>
      </c>
      <c r="K27" s="57">
        <v>0</v>
      </c>
    </row>
    <row r="28" spans="1:11" ht="31.5" hidden="1">
      <c r="A28" s="51" t="s">
        <v>70</v>
      </c>
      <c r="B28" s="51" t="s">
        <v>96</v>
      </c>
      <c r="C28" s="51" t="s">
        <v>97</v>
      </c>
      <c r="D28" s="51" t="s">
        <v>98</v>
      </c>
      <c r="E28" s="51" t="s">
        <v>98</v>
      </c>
      <c r="F28" s="51" t="s">
        <v>98</v>
      </c>
      <c r="G28" s="51" t="s">
        <v>99</v>
      </c>
      <c r="H28" s="55" t="s">
        <v>94</v>
      </c>
      <c r="I28" s="56" t="s">
        <v>103</v>
      </c>
      <c r="J28" s="57">
        <f>J29</f>
        <v>0</v>
      </c>
      <c r="K28" s="57">
        <f>K29</f>
        <v>0</v>
      </c>
    </row>
    <row r="29" spans="1:11" ht="31.5" hidden="1">
      <c r="A29" s="51" t="s">
        <v>70</v>
      </c>
      <c r="B29" s="51" t="s">
        <v>96</v>
      </c>
      <c r="C29" s="51" t="s">
        <v>97</v>
      </c>
      <c r="D29" s="51" t="s">
        <v>98</v>
      </c>
      <c r="E29" s="51" t="s">
        <v>98</v>
      </c>
      <c r="F29" s="51" t="s">
        <v>160</v>
      </c>
      <c r="G29" s="51" t="s">
        <v>99</v>
      </c>
      <c r="H29" s="55" t="s">
        <v>95</v>
      </c>
      <c r="I29" s="56" t="s">
        <v>72</v>
      </c>
      <c r="J29" s="57"/>
      <c r="K29" s="57"/>
    </row>
    <row r="30" spans="1:11" ht="31.5" hidden="1">
      <c r="A30" s="49" t="s">
        <v>70</v>
      </c>
      <c r="B30" s="49" t="s">
        <v>96</v>
      </c>
      <c r="C30" s="49" t="s">
        <v>104</v>
      </c>
      <c r="D30" s="49" t="s">
        <v>98</v>
      </c>
      <c r="E30" s="49" t="s">
        <v>98</v>
      </c>
      <c r="F30" s="49" t="s">
        <v>98</v>
      </c>
      <c r="G30" s="49" t="s">
        <v>99</v>
      </c>
      <c r="H30" s="54" t="s">
        <v>70</v>
      </c>
      <c r="I30" s="42" t="s">
        <v>105</v>
      </c>
      <c r="J30" s="45">
        <f>J31-J33</f>
        <v>0</v>
      </c>
      <c r="K30" s="45">
        <f>K31-K33</f>
        <v>0</v>
      </c>
    </row>
    <row r="31" spans="1:11" ht="31.5" hidden="1">
      <c r="A31" s="51" t="s">
        <v>70</v>
      </c>
      <c r="B31" s="51" t="s">
        <v>96</v>
      </c>
      <c r="C31" s="51" t="s">
        <v>104</v>
      </c>
      <c r="D31" s="51" t="s">
        <v>98</v>
      </c>
      <c r="E31" s="51" t="s">
        <v>98</v>
      </c>
      <c r="F31" s="51" t="s">
        <v>98</v>
      </c>
      <c r="G31" s="51" t="s">
        <v>99</v>
      </c>
      <c r="H31" s="55" t="s">
        <v>92</v>
      </c>
      <c r="I31" s="56" t="s">
        <v>106</v>
      </c>
      <c r="J31" s="57">
        <f>J32</f>
        <v>0</v>
      </c>
      <c r="K31" s="57">
        <f>K32</f>
        <v>0</v>
      </c>
    </row>
    <row r="32" spans="1:11" ht="47.25" hidden="1">
      <c r="A32" s="51" t="s">
        <v>70</v>
      </c>
      <c r="B32" s="51" t="s">
        <v>96</v>
      </c>
      <c r="C32" s="51" t="s">
        <v>104</v>
      </c>
      <c r="D32" s="51" t="s">
        <v>98</v>
      </c>
      <c r="E32" s="51" t="s">
        <v>98</v>
      </c>
      <c r="F32" s="51" t="s">
        <v>102</v>
      </c>
      <c r="G32" s="51" t="s">
        <v>99</v>
      </c>
      <c r="H32" s="55" t="s">
        <v>93</v>
      </c>
      <c r="I32" s="56" t="s">
        <v>107</v>
      </c>
      <c r="J32" s="57"/>
      <c r="K32" s="57"/>
    </row>
    <row r="33" spans="1:11" ht="31.5" hidden="1">
      <c r="A33" s="51" t="s">
        <v>70</v>
      </c>
      <c r="B33" s="51" t="s">
        <v>96</v>
      </c>
      <c r="C33" s="51" t="s">
        <v>104</v>
      </c>
      <c r="D33" s="51" t="s">
        <v>98</v>
      </c>
      <c r="E33" s="51" t="s">
        <v>98</v>
      </c>
      <c r="F33" s="51" t="s">
        <v>98</v>
      </c>
      <c r="G33" s="51" t="s">
        <v>99</v>
      </c>
      <c r="H33" s="55" t="s">
        <v>94</v>
      </c>
      <c r="I33" s="56" t="s">
        <v>108</v>
      </c>
      <c r="J33" s="57">
        <f>J34</f>
        <v>0</v>
      </c>
      <c r="K33" s="57">
        <f>K34</f>
        <v>0</v>
      </c>
    </row>
    <row r="34" spans="1:11" ht="31.5" hidden="1">
      <c r="A34" s="51" t="s">
        <v>70</v>
      </c>
      <c r="B34" s="51" t="s">
        <v>96</v>
      </c>
      <c r="C34" s="51" t="s">
        <v>104</v>
      </c>
      <c r="D34" s="51" t="s">
        <v>98</v>
      </c>
      <c r="E34" s="51" t="s">
        <v>98</v>
      </c>
      <c r="F34" s="51" t="s">
        <v>102</v>
      </c>
      <c r="G34" s="51" t="s">
        <v>99</v>
      </c>
      <c r="H34" s="55" t="s">
        <v>95</v>
      </c>
      <c r="I34" s="56" t="s">
        <v>109</v>
      </c>
      <c r="J34" s="57"/>
      <c r="K34" s="57"/>
    </row>
    <row r="35" spans="1:11" ht="15.75">
      <c r="A35" s="49" t="s">
        <v>70</v>
      </c>
      <c r="B35" s="49" t="s">
        <v>96</v>
      </c>
      <c r="C35" s="49" t="s">
        <v>102</v>
      </c>
      <c r="D35" s="49" t="s">
        <v>98</v>
      </c>
      <c r="E35" s="49" t="s">
        <v>98</v>
      </c>
      <c r="F35" s="49" t="s">
        <v>98</v>
      </c>
      <c r="G35" s="49" t="s">
        <v>99</v>
      </c>
      <c r="H35" s="54" t="s">
        <v>70</v>
      </c>
      <c r="I35" s="42" t="s">
        <v>110</v>
      </c>
      <c r="J35" s="57">
        <f>J37+J36</f>
        <v>17144.100000000006</v>
      </c>
      <c r="K35" s="57">
        <f>K37+K36</f>
        <v>14363.399999999994</v>
      </c>
    </row>
    <row r="36" spans="1:11" ht="31.5">
      <c r="A36" s="51" t="s">
        <v>70</v>
      </c>
      <c r="B36" s="51" t="s">
        <v>96</v>
      </c>
      <c r="C36" s="51" t="s">
        <v>102</v>
      </c>
      <c r="D36" s="51" t="s">
        <v>97</v>
      </c>
      <c r="E36" s="51" t="s">
        <v>96</v>
      </c>
      <c r="F36" s="51" t="s">
        <v>160</v>
      </c>
      <c r="G36" s="51" t="s">
        <v>99</v>
      </c>
      <c r="H36" s="55" t="s">
        <v>111</v>
      </c>
      <c r="I36" s="56" t="s">
        <v>231</v>
      </c>
      <c r="J36" s="57">
        <v>-80243.7</v>
      </c>
      <c r="K36" s="57">
        <v>-81762</v>
      </c>
    </row>
    <row r="37" spans="1:11" ht="31.5">
      <c r="A37" s="51" t="s">
        <v>70</v>
      </c>
      <c r="B37" s="51" t="s">
        <v>96</v>
      </c>
      <c r="C37" s="51" t="s">
        <v>102</v>
      </c>
      <c r="D37" s="51" t="s">
        <v>97</v>
      </c>
      <c r="E37" s="51" t="s">
        <v>96</v>
      </c>
      <c r="F37" s="51" t="s">
        <v>160</v>
      </c>
      <c r="G37" s="51" t="s">
        <v>99</v>
      </c>
      <c r="H37" s="55" t="s">
        <v>112</v>
      </c>
      <c r="I37" s="56" t="s">
        <v>236</v>
      </c>
      <c r="J37" s="53">
        <v>97387.8</v>
      </c>
      <c r="K37" s="53">
        <v>96125.4</v>
      </c>
    </row>
    <row r="38" spans="1:11" ht="31.5" hidden="1">
      <c r="A38" s="49" t="s">
        <v>70</v>
      </c>
      <c r="B38" s="49" t="s">
        <v>96</v>
      </c>
      <c r="C38" s="49" t="s">
        <v>113</v>
      </c>
      <c r="D38" s="49" t="s">
        <v>98</v>
      </c>
      <c r="E38" s="49" t="s">
        <v>98</v>
      </c>
      <c r="F38" s="49" t="s">
        <v>98</v>
      </c>
      <c r="G38" s="49" t="s">
        <v>99</v>
      </c>
      <c r="H38" s="54" t="s">
        <v>70</v>
      </c>
      <c r="I38" s="42" t="s">
        <v>114</v>
      </c>
      <c r="J38" s="53">
        <f>J39+J41+J44</f>
        <v>0</v>
      </c>
      <c r="K38" s="53">
        <f>K39+K41+K44</f>
        <v>0</v>
      </c>
    </row>
    <row r="39" spans="1:11" ht="31.5" hidden="1">
      <c r="A39" s="51"/>
      <c r="B39" s="51"/>
      <c r="C39" s="51"/>
      <c r="D39" s="51"/>
      <c r="E39" s="51"/>
      <c r="F39" s="51"/>
      <c r="G39" s="51"/>
      <c r="H39" s="50" t="s">
        <v>70</v>
      </c>
      <c r="I39" s="42" t="s">
        <v>115</v>
      </c>
      <c r="J39" s="53">
        <f>J40</f>
        <v>0</v>
      </c>
      <c r="K39" s="53">
        <f>K40</f>
        <v>0</v>
      </c>
    </row>
    <row r="40" spans="1:11" ht="31.5" hidden="1">
      <c r="A40" s="51"/>
      <c r="B40" s="51"/>
      <c r="C40" s="51"/>
      <c r="D40" s="51"/>
      <c r="E40" s="51"/>
      <c r="F40" s="51"/>
      <c r="G40" s="51"/>
      <c r="H40" s="48" t="s">
        <v>116</v>
      </c>
      <c r="I40" s="56" t="s">
        <v>117</v>
      </c>
      <c r="J40" s="53"/>
      <c r="K40" s="53"/>
    </row>
    <row r="41" spans="1:11" ht="15.75" hidden="1">
      <c r="A41" s="49" t="s">
        <v>70</v>
      </c>
      <c r="B41" s="49" t="s">
        <v>96</v>
      </c>
      <c r="C41" s="49" t="s">
        <v>113</v>
      </c>
      <c r="D41" s="49" t="s">
        <v>118</v>
      </c>
      <c r="E41" s="49" t="s">
        <v>98</v>
      </c>
      <c r="F41" s="49" t="s">
        <v>98</v>
      </c>
      <c r="G41" s="49" t="s">
        <v>99</v>
      </c>
      <c r="H41" s="50" t="s">
        <v>70</v>
      </c>
      <c r="I41" s="42" t="s">
        <v>120</v>
      </c>
      <c r="J41" s="46">
        <f>J42</f>
        <v>0</v>
      </c>
      <c r="K41" s="46">
        <f>K42</f>
        <v>0</v>
      </c>
    </row>
    <row r="42" spans="1:11" ht="94.5" hidden="1">
      <c r="A42" s="51" t="s">
        <v>70</v>
      </c>
      <c r="B42" s="51" t="s">
        <v>96</v>
      </c>
      <c r="C42" s="51" t="s">
        <v>113</v>
      </c>
      <c r="D42" s="51" t="s">
        <v>118</v>
      </c>
      <c r="E42" s="51" t="s">
        <v>98</v>
      </c>
      <c r="F42" s="51" t="s">
        <v>98</v>
      </c>
      <c r="G42" s="51" t="s">
        <v>99</v>
      </c>
      <c r="H42" s="48" t="s">
        <v>94</v>
      </c>
      <c r="I42" s="56" t="s">
        <v>129</v>
      </c>
      <c r="J42" s="53">
        <f>J43</f>
        <v>0</v>
      </c>
      <c r="K42" s="53">
        <f>K43</f>
        <v>0</v>
      </c>
    </row>
    <row r="43" spans="1:11" ht="78.75" hidden="1">
      <c r="A43" s="51" t="s">
        <v>70</v>
      </c>
      <c r="B43" s="51" t="s">
        <v>96</v>
      </c>
      <c r="C43" s="51" t="s">
        <v>113</v>
      </c>
      <c r="D43" s="51" t="s">
        <v>118</v>
      </c>
      <c r="E43" s="51" t="s">
        <v>98</v>
      </c>
      <c r="F43" s="51" t="s">
        <v>102</v>
      </c>
      <c r="G43" s="51" t="s">
        <v>99</v>
      </c>
      <c r="H43" s="48" t="s">
        <v>95</v>
      </c>
      <c r="I43" s="56" t="s">
        <v>130</v>
      </c>
      <c r="J43" s="57"/>
      <c r="K43" s="57"/>
    </row>
    <row r="44" spans="1:11" ht="35.25" customHeight="1" hidden="1">
      <c r="A44" s="51" t="s">
        <v>70</v>
      </c>
      <c r="B44" s="51" t="s">
        <v>96</v>
      </c>
      <c r="C44" s="51" t="s">
        <v>113</v>
      </c>
      <c r="D44" s="51" t="s">
        <v>102</v>
      </c>
      <c r="E44" s="51" t="s">
        <v>98</v>
      </c>
      <c r="F44" s="51" t="s">
        <v>98</v>
      </c>
      <c r="G44" s="51" t="s">
        <v>99</v>
      </c>
      <c r="H44" s="55" t="s">
        <v>70</v>
      </c>
      <c r="I44" s="42" t="s">
        <v>105</v>
      </c>
      <c r="J44" s="53">
        <f>J45-J47</f>
        <v>0</v>
      </c>
      <c r="K44" s="53">
        <f>K45-K47</f>
        <v>0</v>
      </c>
    </row>
    <row r="45" spans="1:11" ht="31.5" hidden="1">
      <c r="A45" s="51" t="s">
        <v>70</v>
      </c>
      <c r="B45" s="51" t="s">
        <v>96</v>
      </c>
      <c r="C45" s="51" t="s">
        <v>113</v>
      </c>
      <c r="D45" s="51" t="s">
        <v>102</v>
      </c>
      <c r="E45" s="51" t="s">
        <v>98</v>
      </c>
      <c r="F45" s="51" t="s">
        <v>98</v>
      </c>
      <c r="G45" s="51" t="s">
        <v>99</v>
      </c>
      <c r="H45" s="55" t="s">
        <v>121</v>
      </c>
      <c r="I45" s="56" t="s">
        <v>122</v>
      </c>
      <c r="J45" s="53">
        <f>J46</f>
        <v>0</v>
      </c>
      <c r="K45" s="53">
        <f>K46</f>
        <v>0</v>
      </c>
    </row>
    <row r="46" spans="1:11" ht="31.5" hidden="1">
      <c r="A46" s="58" t="s">
        <v>70</v>
      </c>
      <c r="B46" s="58" t="s">
        <v>96</v>
      </c>
      <c r="C46" s="58" t="s">
        <v>113</v>
      </c>
      <c r="D46" s="58" t="s">
        <v>102</v>
      </c>
      <c r="E46" s="58" t="s">
        <v>96</v>
      </c>
      <c r="F46" s="58" t="s">
        <v>102</v>
      </c>
      <c r="G46" s="58" t="s">
        <v>99</v>
      </c>
      <c r="H46" s="59" t="s">
        <v>123</v>
      </c>
      <c r="I46" s="56" t="s">
        <v>124</v>
      </c>
      <c r="J46" s="53"/>
      <c r="K46" s="53"/>
    </row>
    <row r="47" spans="1:11" ht="22.5" customHeight="1" hidden="1">
      <c r="A47" s="51" t="s">
        <v>70</v>
      </c>
      <c r="B47" s="51" t="s">
        <v>96</v>
      </c>
      <c r="C47" s="51" t="s">
        <v>113</v>
      </c>
      <c r="D47" s="51" t="s">
        <v>102</v>
      </c>
      <c r="E47" s="51" t="s">
        <v>98</v>
      </c>
      <c r="F47" s="51" t="s">
        <v>98</v>
      </c>
      <c r="G47" s="51" t="s">
        <v>99</v>
      </c>
      <c r="H47" s="55" t="s">
        <v>125</v>
      </c>
      <c r="I47" s="56" t="s">
        <v>126</v>
      </c>
      <c r="J47" s="53">
        <f>J48</f>
        <v>0</v>
      </c>
      <c r="K47" s="53">
        <f>K48</f>
        <v>0</v>
      </c>
    </row>
    <row r="48" spans="1:11" ht="31.5" hidden="1">
      <c r="A48" s="51" t="s">
        <v>70</v>
      </c>
      <c r="B48" s="51" t="s">
        <v>96</v>
      </c>
      <c r="C48" s="51" t="s">
        <v>113</v>
      </c>
      <c r="D48" s="51" t="s">
        <v>102</v>
      </c>
      <c r="E48" s="51" t="s">
        <v>96</v>
      </c>
      <c r="F48" s="51" t="s">
        <v>102</v>
      </c>
      <c r="G48" s="51" t="s">
        <v>99</v>
      </c>
      <c r="H48" s="55" t="s">
        <v>127</v>
      </c>
      <c r="I48" s="56" t="s">
        <v>128</v>
      </c>
      <c r="J48" s="53"/>
      <c r="K48" s="53"/>
    </row>
    <row r="49" spans="1:11" ht="15.75">
      <c r="A49" s="49" t="s">
        <v>70</v>
      </c>
      <c r="B49" s="49" t="s">
        <v>98</v>
      </c>
      <c r="C49" s="49" t="s">
        <v>98</v>
      </c>
      <c r="D49" s="49" t="s">
        <v>98</v>
      </c>
      <c r="E49" s="49" t="s">
        <v>98</v>
      </c>
      <c r="F49" s="49" t="s">
        <v>98</v>
      </c>
      <c r="G49" s="49" t="s">
        <v>99</v>
      </c>
      <c r="H49" s="54" t="s">
        <v>70</v>
      </c>
      <c r="I49" s="42"/>
      <c r="J49" s="46">
        <f>J25+J30+J35+J38</f>
        <v>17144.100000000006</v>
      </c>
      <c r="K49" s="46">
        <f>K25+K30+K35+K38</f>
        <v>14363.399999999994</v>
      </c>
    </row>
    <row r="50" spans="1:11" ht="15.75">
      <c r="A50" s="9"/>
      <c r="B50" s="9"/>
      <c r="C50" s="9"/>
      <c r="D50" s="9"/>
      <c r="E50" s="9"/>
      <c r="F50" s="9"/>
      <c r="G50" s="9"/>
      <c r="H50" s="10"/>
      <c r="I50" s="11"/>
      <c r="J50" s="11"/>
      <c r="K50" s="12"/>
    </row>
    <row r="51" spans="8:11" ht="15.75">
      <c r="H51" s="13"/>
      <c r="I51" s="14"/>
      <c r="J51" s="14"/>
      <c r="K51" s="15"/>
    </row>
    <row r="52" spans="8:11" ht="15">
      <c r="H52" s="16"/>
      <c r="I52" s="16"/>
      <c r="J52" s="16"/>
      <c r="K52" s="17"/>
    </row>
    <row r="53" spans="1:11" s="8" customFormat="1" ht="15.75" hidden="1">
      <c r="A53" s="6"/>
      <c r="B53" s="6"/>
      <c r="C53" s="6"/>
      <c r="D53" s="6"/>
      <c r="E53" s="6"/>
      <c r="F53" s="6"/>
      <c r="G53" s="6"/>
      <c r="H53" s="18"/>
      <c r="I53" s="11"/>
      <c r="J53" s="11"/>
      <c r="K53" s="19"/>
    </row>
    <row r="54" spans="8:11" ht="15" hidden="1">
      <c r="H54" s="20"/>
      <c r="I54" s="21"/>
      <c r="J54" s="21"/>
      <c r="K54" s="17"/>
    </row>
    <row r="55" spans="8:11" ht="15" hidden="1">
      <c r="H55" s="20"/>
      <c r="I55" s="21"/>
      <c r="J55" s="21"/>
      <c r="K55" s="17"/>
    </row>
    <row r="56" spans="8:11" ht="15" hidden="1">
      <c r="H56" s="20"/>
      <c r="I56" s="21"/>
      <c r="J56" s="21"/>
      <c r="K56" s="17"/>
    </row>
    <row r="57" spans="8:11" ht="15" hidden="1">
      <c r="H57" s="20"/>
      <c r="I57" s="21"/>
      <c r="J57" s="21"/>
      <c r="K57" s="17"/>
    </row>
    <row r="58" spans="8:11" ht="15.75" hidden="1">
      <c r="H58" s="20"/>
      <c r="I58" s="11"/>
      <c r="J58" s="11"/>
      <c r="K58" s="19"/>
    </row>
    <row r="59" spans="1:11" s="22" customFormat="1" ht="18">
      <c r="A59" s="6"/>
      <c r="B59" s="6"/>
      <c r="C59" s="6"/>
      <c r="D59" s="6"/>
      <c r="E59" s="6"/>
      <c r="F59" s="6"/>
      <c r="G59" s="6"/>
      <c r="H59" s="316"/>
      <c r="I59" s="317"/>
      <c r="J59" s="317"/>
      <c r="K59" s="317"/>
    </row>
    <row r="60" spans="1:11" s="22" customFormat="1" ht="15">
      <c r="A60" s="6"/>
      <c r="B60" s="6"/>
      <c r="C60" s="6"/>
      <c r="D60" s="6"/>
      <c r="E60" s="6"/>
      <c r="F60" s="6"/>
      <c r="G60" s="6"/>
      <c r="K60" s="23"/>
    </row>
    <row r="61" spans="1:11" s="22" customFormat="1" ht="15">
      <c r="A61" s="6"/>
      <c r="B61" s="6"/>
      <c r="C61" s="6"/>
      <c r="D61" s="6"/>
      <c r="E61" s="6"/>
      <c r="F61" s="6"/>
      <c r="G61" s="6"/>
      <c r="K61" s="23"/>
    </row>
    <row r="62" spans="1:11" s="22" customFormat="1" ht="15">
      <c r="A62" s="6"/>
      <c r="B62" s="6"/>
      <c r="C62" s="6"/>
      <c r="D62" s="6"/>
      <c r="E62" s="6"/>
      <c r="F62" s="6"/>
      <c r="G62" s="6"/>
      <c r="K62" s="23"/>
    </row>
    <row r="63" spans="1:11" s="22" customFormat="1" ht="15">
      <c r="A63" s="6"/>
      <c r="B63" s="6"/>
      <c r="C63" s="6"/>
      <c r="D63" s="6"/>
      <c r="E63" s="6"/>
      <c r="F63" s="6"/>
      <c r="G63" s="6"/>
      <c r="K63" s="23"/>
    </row>
    <row r="64" spans="1:11" s="22" customFormat="1" ht="15">
      <c r="A64" s="6"/>
      <c r="B64" s="6"/>
      <c r="C64" s="6"/>
      <c r="D64" s="6"/>
      <c r="E64" s="6"/>
      <c r="F64" s="6"/>
      <c r="G64" s="6"/>
      <c r="K64" s="23"/>
    </row>
    <row r="65" spans="1:11" s="22" customFormat="1" ht="15">
      <c r="A65" s="6"/>
      <c r="B65" s="6"/>
      <c r="C65" s="6"/>
      <c r="D65" s="6"/>
      <c r="E65" s="6"/>
      <c r="F65" s="6"/>
      <c r="G65" s="6"/>
      <c r="K65" s="23"/>
    </row>
    <row r="66" spans="1:11" s="22" customFormat="1" ht="15">
      <c r="A66" s="6"/>
      <c r="B66" s="6"/>
      <c r="C66" s="6"/>
      <c r="D66" s="6"/>
      <c r="E66" s="6"/>
      <c r="F66" s="6"/>
      <c r="G66" s="6"/>
      <c r="K66" s="23"/>
    </row>
    <row r="67" spans="1:11" s="22" customFormat="1" ht="15">
      <c r="A67" s="6"/>
      <c r="B67" s="6"/>
      <c r="C67" s="6"/>
      <c r="D67" s="6"/>
      <c r="E67" s="6"/>
      <c r="F67" s="6"/>
      <c r="G67" s="6"/>
      <c r="K67" s="23"/>
    </row>
    <row r="68" spans="1:11" s="22" customFormat="1" ht="15">
      <c r="A68" s="6"/>
      <c r="B68" s="6"/>
      <c r="C68" s="6"/>
      <c r="D68" s="6"/>
      <c r="E68" s="6"/>
      <c r="F68" s="6"/>
      <c r="G68" s="6"/>
      <c r="K68" s="23"/>
    </row>
    <row r="69" spans="1:11" s="22" customFormat="1" ht="15">
      <c r="A69" s="6"/>
      <c r="B69" s="6"/>
      <c r="C69" s="6"/>
      <c r="D69" s="6"/>
      <c r="E69" s="6"/>
      <c r="F69" s="6"/>
      <c r="G69" s="6"/>
      <c r="K69" s="23"/>
    </row>
    <row r="70" spans="1:11" s="22" customFormat="1" ht="15">
      <c r="A70" s="6"/>
      <c r="B70" s="6"/>
      <c r="C70" s="6"/>
      <c r="D70" s="6"/>
      <c r="E70" s="6"/>
      <c r="F70" s="6"/>
      <c r="G70" s="6"/>
      <c r="K70" s="23"/>
    </row>
    <row r="71" spans="1:11" s="22" customFormat="1" ht="15">
      <c r="A71" s="6"/>
      <c r="B71" s="6"/>
      <c r="C71" s="6"/>
      <c r="D71" s="6"/>
      <c r="E71" s="6"/>
      <c r="F71" s="6"/>
      <c r="G71" s="6"/>
      <c r="K71" s="23"/>
    </row>
    <row r="72" spans="1:11" s="22" customFormat="1" ht="15">
      <c r="A72" s="6"/>
      <c r="B72" s="6"/>
      <c r="C72" s="6"/>
      <c r="D72" s="6"/>
      <c r="E72" s="6"/>
      <c r="F72" s="6"/>
      <c r="G72" s="6"/>
      <c r="K72" s="23"/>
    </row>
    <row r="73" spans="1:11" s="22" customFormat="1" ht="15">
      <c r="A73" s="6"/>
      <c r="B73" s="6"/>
      <c r="C73" s="6"/>
      <c r="D73" s="6"/>
      <c r="E73" s="6"/>
      <c r="F73" s="6"/>
      <c r="G73" s="6"/>
      <c r="K73" s="23"/>
    </row>
    <row r="74" spans="1:11" s="22" customFormat="1" ht="15">
      <c r="A74" s="6"/>
      <c r="B74" s="6"/>
      <c r="C74" s="6"/>
      <c r="D74" s="6"/>
      <c r="E74" s="6"/>
      <c r="F74" s="6"/>
      <c r="G74" s="6"/>
      <c r="I74" s="24"/>
      <c r="J74" s="24"/>
      <c r="K74" s="23"/>
    </row>
    <row r="75" spans="1:11" s="22" customFormat="1" ht="15">
      <c r="A75" s="6"/>
      <c r="B75" s="6"/>
      <c r="C75" s="6"/>
      <c r="D75" s="6"/>
      <c r="E75" s="6"/>
      <c r="F75" s="6"/>
      <c r="G75" s="6"/>
      <c r="K75" s="23"/>
    </row>
    <row r="76" spans="1:11" s="22" customFormat="1" ht="15">
      <c r="A76" s="6"/>
      <c r="B76" s="6"/>
      <c r="C76" s="6"/>
      <c r="D76" s="6"/>
      <c r="E76" s="6"/>
      <c r="F76" s="6"/>
      <c r="G76" s="6"/>
      <c r="K76" s="23"/>
    </row>
    <row r="77" spans="1:11" s="22" customFormat="1" ht="15">
      <c r="A77" s="6"/>
      <c r="B77" s="6"/>
      <c r="C77" s="6"/>
      <c r="D77" s="6"/>
      <c r="E77" s="6"/>
      <c r="F77" s="6"/>
      <c r="G77" s="6"/>
      <c r="K77" s="23"/>
    </row>
    <row r="78" spans="1:11" s="22" customFormat="1" ht="15">
      <c r="A78" s="6"/>
      <c r="B78" s="6"/>
      <c r="C78" s="6"/>
      <c r="D78" s="6"/>
      <c r="E78" s="6"/>
      <c r="F78" s="6"/>
      <c r="G78" s="6"/>
      <c r="K78" s="23"/>
    </row>
    <row r="79" spans="1:11" s="22" customFormat="1" ht="15">
      <c r="A79" s="6"/>
      <c r="B79" s="6"/>
      <c r="C79" s="6"/>
      <c r="D79" s="6"/>
      <c r="E79" s="6"/>
      <c r="F79" s="6"/>
      <c r="G79" s="6"/>
      <c r="K79" s="23"/>
    </row>
    <row r="80" spans="1:11" s="22" customFormat="1" ht="15">
      <c r="A80" s="6"/>
      <c r="B80" s="6"/>
      <c r="C80" s="6"/>
      <c r="D80" s="6"/>
      <c r="E80" s="6"/>
      <c r="F80" s="6"/>
      <c r="G80" s="6"/>
      <c r="K80" s="23"/>
    </row>
    <row r="81" spans="1:11" s="22" customFormat="1" ht="15">
      <c r="A81" s="6"/>
      <c r="B81" s="6"/>
      <c r="C81" s="6"/>
      <c r="D81" s="6"/>
      <c r="E81" s="6"/>
      <c r="F81" s="6"/>
      <c r="G81" s="6"/>
      <c r="K81" s="23"/>
    </row>
    <row r="82" spans="1:11" s="22" customFormat="1" ht="15">
      <c r="A82" s="6"/>
      <c r="B82" s="6"/>
      <c r="C82" s="6"/>
      <c r="D82" s="6"/>
      <c r="E82" s="6"/>
      <c r="F82" s="6"/>
      <c r="G82" s="6"/>
      <c r="K82" s="23"/>
    </row>
    <row r="83" spans="1:11" s="22" customFormat="1" ht="15">
      <c r="A83" s="6"/>
      <c r="B83" s="6"/>
      <c r="C83" s="6"/>
      <c r="D83" s="6"/>
      <c r="E83" s="6"/>
      <c r="F83" s="6"/>
      <c r="G83" s="6"/>
      <c r="K83" s="23"/>
    </row>
    <row r="84" spans="1:11" s="22" customFormat="1" ht="15">
      <c r="A84" s="6"/>
      <c r="B84" s="6"/>
      <c r="C84" s="6"/>
      <c r="D84" s="6"/>
      <c r="E84" s="6"/>
      <c r="F84" s="6"/>
      <c r="G84" s="6"/>
      <c r="K84" s="23"/>
    </row>
    <row r="85" spans="1:11" s="22" customFormat="1" ht="15">
      <c r="A85" s="6"/>
      <c r="B85" s="6"/>
      <c r="C85" s="6"/>
      <c r="D85" s="6"/>
      <c r="E85" s="6"/>
      <c r="F85" s="6"/>
      <c r="G85" s="6"/>
      <c r="K85" s="23"/>
    </row>
    <row r="86" spans="1:11" s="22" customFormat="1" ht="15">
      <c r="A86" s="6"/>
      <c r="B86" s="6"/>
      <c r="C86" s="6"/>
      <c r="D86" s="6"/>
      <c r="E86" s="6"/>
      <c r="F86" s="6"/>
      <c r="G86" s="6"/>
      <c r="K86" s="23"/>
    </row>
    <row r="87" spans="1:11" s="22" customFormat="1" ht="15">
      <c r="A87" s="6"/>
      <c r="B87" s="6"/>
      <c r="C87" s="6"/>
      <c r="D87" s="6"/>
      <c r="E87" s="6"/>
      <c r="F87" s="6"/>
      <c r="G87" s="6"/>
      <c r="K87" s="23"/>
    </row>
    <row r="88" spans="1:11" s="22" customFormat="1" ht="15">
      <c r="A88" s="6"/>
      <c r="B88" s="6"/>
      <c r="C88" s="6"/>
      <c r="D88" s="6"/>
      <c r="E88" s="6"/>
      <c r="F88" s="6"/>
      <c r="G88" s="6"/>
      <c r="K88" s="23"/>
    </row>
    <row r="89" spans="1:11" s="22" customFormat="1" ht="15">
      <c r="A89" s="6"/>
      <c r="B89" s="6"/>
      <c r="C89" s="6"/>
      <c r="D89" s="6"/>
      <c r="E89" s="6"/>
      <c r="F89" s="6"/>
      <c r="G89" s="6"/>
      <c r="K89" s="23"/>
    </row>
    <row r="90" spans="1:11" s="22" customFormat="1" ht="15">
      <c r="A90" s="6"/>
      <c r="B90" s="6"/>
      <c r="C90" s="6"/>
      <c r="D90" s="6"/>
      <c r="E90" s="6"/>
      <c r="F90" s="6"/>
      <c r="G90" s="6"/>
      <c r="K90" s="23"/>
    </row>
    <row r="91" spans="1:11" s="22" customFormat="1" ht="15">
      <c r="A91" s="6"/>
      <c r="B91" s="6"/>
      <c r="C91" s="6"/>
      <c r="D91" s="6"/>
      <c r="E91" s="6"/>
      <c r="F91" s="6"/>
      <c r="G91" s="6"/>
      <c r="K91" s="23"/>
    </row>
    <row r="92" spans="1:11" s="22" customFormat="1" ht="15">
      <c r="A92" s="6"/>
      <c r="B92" s="6"/>
      <c r="C92" s="6"/>
      <c r="D92" s="6"/>
      <c r="E92" s="6"/>
      <c r="F92" s="6"/>
      <c r="G92" s="6"/>
      <c r="K92" s="23"/>
    </row>
    <row r="93" spans="1:11" s="22" customFormat="1" ht="15">
      <c r="A93" s="6"/>
      <c r="B93" s="6"/>
      <c r="C93" s="6"/>
      <c r="D93" s="6"/>
      <c r="E93" s="6"/>
      <c r="F93" s="6"/>
      <c r="G93" s="6"/>
      <c r="K93" s="23"/>
    </row>
    <row r="94" spans="1:11" s="22" customFormat="1" ht="15">
      <c r="A94" s="6"/>
      <c r="B94" s="6"/>
      <c r="C94" s="6"/>
      <c r="D94" s="6"/>
      <c r="E94" s="6"/>
      <c r="F94" s="6"/>
      <c r="G94" s="6"/>
      <c r="K94" s="23"/>
    </row>
    <row r="95" spans="1:11" s="22" customFormat="1" ht="15">
      <c r="A95" s="6"/>
      <c r="B95" s="6"/>
      <c r="C95" s="6"/>
      <c r="D95" s="6"/>
      <c r="E95" s="6"/>
      <c r="F95" s="6"/>
      <c r="G95" s="6"/>
      <c r="K95" s="23"/>
    </row>
    <row r="96" spans="1:11" s="22" customFormat="1" ht="15">
      <c r="A96" s="6"/>
      <c r="B96" s="6"/>
      <c r="C96" s="6"/>
      <c r="D96" s="6"/>
      <c r="E96" s="6"/>
      <c r="F96" s="6"/>
      <c r="G96" s="6"/>
      <c r="K96" s="23"/>
    </row>
  </sheetData>
  <sheetProtection/>
  <mergeCells count="10">
    <mergeCell ref="A2:K2"/>
    <mergeCell ref="I1:K1"/>
    <mergeCell ref="H59:K59"/>
    <mergeCell ref="A5:K5"/>
    <mergeCell ref="I8:I9"/>
    <mergeCell ref="K8:K9"/>
    <mergeCell ref="B8:H8"/>
    <mergeCell ref="J8:J9"/>
    <mergeCell ref="I3:K3"/>
    <mergeCell ref="I4:K4"/>
  </mergeCells>
  <printOptions/>
  <pageMargins left="0.6299212598425197" right="0.31496062992125984" top="0.2362204724409449" bottom="0.2755905511811024" header="0.15748031496062992" footer="0.2362204724409449"/>
  <pageSetup blackAndWhite="1"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12" zoomScaleNormal="80" zoomScaleSheetLayoutView="112" zoomScalePageLayoutView="0" workbookViewId="0" topLeftCell="A281">
      <selection activeCell="A5" sqref="A5:H5"/>
    </sheetView>
  </sheetViews>
  <sheetFormatPr defaultColWidth="9.00390625" defaultRowHeight="12.75"/>
  <cols>
    <col min="1" max="1" width="42.75390625" style="116" customWidth="1"/>
    <col min="2" max="3" width="8.75390625" style="116" customWidth="1"/>
    <col min="4" max="4" width="11.375" style="116" customWidth="1"/>
    <col min="5" max="5" width="5.125" style="116" customWidth="1"/>
    <col min="6" max="6" width="8.125" style="170" customWidth="1"/>
    <col min="7" max="7" width="9.00390625" style="170" customWidth="1"/>
    <col min="8" max="8" width="7.125" style="179" customWidth="1"/>
    <col min="9" max="16384" width="9.125" style="116" customWidth="1"/>
  </cols>
  <sheetData>
    <row r="1" spans="5:8" ht="15">
      <c r="E1" s="306" t="s">
        <v>287</v>
      </c>
      <c r="F1" s="306"/>
      <c r="G1" s="306"/>
      <c r="H1" s="306"/>
    </row>
    <row r="2" spans="1:9" ht="12.75">
      <c r="A2" s="307" t="s">
        <v>610</v>
      </c>
      <c r="B2" s="303"/>
      <c r="C2" s="303"/>
      <c r="D2" s="303"/>
      <c r="E2" s="303"/>
      <c r="F2" s="303"/>
      <c r="G2" s="303"/>
      <c r="H2" s="303"/>
      <c r="I2" s="276"/>
    </row>
    <row r="3" spans="1:8" ht="12.75">
      <c r="A3" s="308" t="s">
        <v>612</v>
      </c>
      <c r="B3" s="292"/>
      <c r="C3" s="292"/>
      <c r="D3" s="292"/>
      <c r="E3" s="292"/>
      <c r="F3" s="292"/>
      <c r="G3" s="292"/>
      <c r="H3" s="292"/>
    </row>
    <row r="4" spans="1:8" ht="12.75">
      <c r="A4" s="307"/>
      <c r="B4" s="303"/>
      <c r="C4" s="303"/>
      <c r="D4" s="303"/>
      <c r="E4" s="303"/>
      <c r="F4" s="303"/>
      <c r="G4" s="303"/>
      <c r="H4" s="303"/>
    </row>
    <row r="5" spans="1:8" ht="51.75" customHeight="1">
      <c r="A5" s="304" t="s">
        <v>557</v>
      </c>
      <c r="B5" s="304"/>
      <c r="C5" s="304"/>
      <c r="D5" s="305"/>
      <c r="E5" s="305"/>
      <c r="F5" s="305"/>
      <c r="G5" s="305"/>
      <c r="H5" s="305"/>
    </row>
    <row r="6" spans="1:8" ht="11.25" customHeight="1">
      <c r="A6" s="148"/>
      <c r="H6" s="180" t="s">
        <v>74</v>
      </c>
    </row>
    <row r="7" spans="1:8" ht="52.5" customHeight="1">
      <c r="A7" s="187"/>
      <c r="B7" s="187" t="s">
        <v>76</v>
      </c>
      <c r="C7" s="187" t="s">
        <v>77</v>
      </c>
      <c r="D7" s="187" t="s">
        <v>78</v>
      </c>
      <c r="E7" s="187" t="s">
        <v>79</v>
      </c>
      <c r="F7" s="189" t="s">
        <v>298</v>
      </c>
      <c r="G7" s="189" t="s">
        <v>558</v>
      </c>
      <c r="H7" s="181" t="s">
        <v>290</v>
      </c>
    </row>
    <row r="8" spans="1:8" s="141" customFormat="1" ht="12.75">
      <c r="A8" s="183" t="s">
        <v>12</v>
      </c>
      <c r="B8" s="208"/>
      <c r="C8" s="208"/>
      <c r="D8" s="208"/>
      <c r="E8" s="208"/>
      <c r="F8" s="209">
        <f>F9+F63+F72+F117+F142+F177+F207+F245+F262+F285</f>
        <v>97387.79999999999</v>
      </c>
      <c r="G8" s="209">
        <f>G9+G63+G72+G117+G142+G177+G207+G245+G262+G285</f>
        <v>96125.39999999998</v>
      </c>
      <c r="H8" s="182">
        <f>G8/F8*100</f>
        <v>98.70373907203982</v>
      </c>
    </row>
    <row r="9" spans="1:8" s="141" customFormat="1" ht="15.75" customHeight="1">
      <c r="A9" s="210" t="s">
        <v>185</v>
      </c>
      <c r="B9" s="212" t="s">
        <v>96</v>
      </c>
      <c r="C9" s="212"/>
      <c r="D9" s="212"/>
      <c r="E9" s="212"/>
      <c r="F9" s="213">
        <f>F10+F15+F23+F37+F42+F47</f>
        <v>24663.9</v>
      </c>
      <c r="G9" s="213">
        <f>G10+G15+G23+G37+G42+G47</f>
        <v>23974.3</v>
      </c>
      <c r="H9" s="214">
        <f aca="true" t="shared" si="0" ref="H9:H74">G9/F9*100</f>
        <v>97.2040107201213</v>
      </c>
    </row>
    <row r="10" spans="1:8" s="141" customFormat="1" ht="25.5" customHeight="1">
      <c r="A10" s="183" t="s">
        <v>154</v>
      </c>
      <c r="B10" s="208" t="s">
        <v>96</v>
      </c>
      <c r="C10" s="208" t="s">
        <v>97</v>
      </c>
      <c r="D10" s="208"/>
      <c r="E10" s="208"/>
      <c r="F10" s="209">
        <f>F11</f>
        <v>1444</v>
      </c>
      <c r="G10" s="209">
        <f>G11</f>
        <v>1444</v>
      </c>
      <c r="H10" s="182">
        <f t="shared" si="0"/>
        <v>100</v>
      </c>
    </row>
    <row r="11" spans="1:8" ht="39" customHeight="1">
      <c r="A11" s="123" t="s">
        <v>237</v>
      </c>
      <c r="B11" s="121" t="s">
        <v>96</v>
      </c>
      <c r="C11" s="121" t="s">
        <v>97</v>
      </c>
      <c r="D11" s="121" t="s">
        <v>354</v>
      </c>
      <c r="E11" s="121"/>
      <c r="F11" s="171">
        <f>F12</f>
        <v>1444</v>
      </c>
      <c r="G11" s="171">
        <f>G12</f>
        <v>1444</v>
      </c>
      <c r="H11" s="182">
        <f t="shared" si="0"/>
        <v>100</v>
      </c>
    </row>
    <row r="12" spans="1:8" ht="12.75">
      <c r="A12" s="123" t="s">
        <v>238</v>
      </c>
      <c r="B12" s="121" t="s">
        <v>96</v>
      </c>
      <c r="C12" s="121" t="s">
        <v>97</v>
      </c>
      <c r="D12" s="121" t="s">
        <v>355</v>
      </c>
      <c r="E12" s="121"/>
      <c r="F12" s="171">
        <f>F13+F14</f>
        <v>1444</v>
      </c>
      <c r="G12" s="171">
        <f>G13+G14</f>
        <v>1444</v>
      </c>
      <c r="H12" s="182">
        <f t="shared" si="0"/>
        <v>100</v>
      </c>
    </row>
    <row r="13" spans="1:8" ht="26.25" customHeight="1">
      <c r="A13" s="123" t="s">
        <v>356</v>
      </c>
      <c r="B13" s="121" t="s">
        <v>96</v>
      </c>
      <c r="C13" s="121" t="s">
        <v>97</v>
      </c>
      <c r="D13" s="121" t="s">
        <v>355</v>
      </c>
      <c r="E13" s="121" t="s">
        <v>23</v>
      </c>
      <c r="F13" s="171">
        <v>1152.8</v>
      </c>
      <c r="G13" s="171">
        <v>1152.8</v>
      </c>
      <c r="H13" s="182">
        <f t="shared" si="0"/>
        <v>100</v>
      </c>
    </row>
    <row r="14" spans="1:8" ht="51.75" customHeight="1">
      <c r="A14" s="123" t="s">
        <v>357</v>
      </c>
      <c r="B14" s="121" t="s">
        <v>96</v>
      </c>
      <c r="C14" s="121" t="s">
        <v>97</v>
      </c>
      <c r="D14" s="121" t="s">
        <v>355</v>
      </c>
      <c r="E14" s="121" t="s">
        <v>358</v>
      </c>
      <c r="F14" s="171">
        <v>291.2</v>
      </c>
      <c r="G14" s="171">
        <v>291.2</v>
      </c>
      <c r="H14" s="182">
        <f t="shared" si="0"/>
        <v>100</v>
      </c>
    </row>
    <row r="15" spans="1:8" s="237" customFormat="1" ht="51">
      <c r="A15" s="183" t="s">
        <v>239</v>
      </c>
      <c r="B15" s="208" t="s">
        <v>96</v>
      </c>
      <c r="C15" s="208" t="s">
        <v>104</v>
      </c>
      <c r="D15" s="208"/>
      <c r="E15" s="208"/>
      <c r="F15" s="209">
        <f>F16</f>
        <v>1438.4</v>
      </c>
      <c r="G15" s="209">
        <f>G17</f>
        <v>1402.8</v>
      </c>
      <c r="H15" s="182">
        <f t="shared" si="0"/>
        <v>97.5250278086763</v>
      </c>
    </row>
    <row r="16" spans="1:8" ht="39.75" customHeight="1">
      <c r="A16" s="123" t="s">
        <v>237</v>
      </c>
      <c r="B16" s="142" t="s">
        <v>96</v>
      </c>
      <c r="C16" s="142" t="s">
        <v>104</v>
      </c>
      <c r="D16" s="121" t="s">
        <v>354</v>
      </c>
      <c r="E16" s="142"/>
      <c r="F16" s="174">
        <f>F17</f>
        <v>1438.4</v>
      </c>
      <c r="G16" s="174">
        <f>G17</f>
        <v>1402.8</v>
      </c>
      <c r="H16" s="182">
        <f t="shared" si="0"/>
        <v>97.5250278086763</v>
      </c>
    </row>
    <row r="17" spans="1:8" ht="25.5">
      <c r="A17" s="123" t="s">
        <v>240</v>
      </c>
      <c r="B17" s="121" t="s">
        <v>96</v>
      </c>
      <c r="C17" s="121" t="s">
        <v>104</v>
      </c>
      <c r="D17" s="121" t="s">
        <v>494</v>
      </c>
      <c r="E17" s="121"/>
      <c r="F17" s="171">
        <f>F18+F19+F20+F21+F22</f>
        <v>1438.4</v>
      </c>
      <c r="G17" s="171">
        <f>G18+G19+G20+G21+G22</f>
        <v>1402.8</v>
      </c>
      <c r="H17" s="182">
        <f aca="true" t="shared" si="1" ref="H17:H22">G17/F17*100</f>
        <v>97.5250278086763</v>
      </c>
    </row>
    <row r="18" spans="1:8" ht="28.5" customHeight="1">
      <c r="A18" s="123" t="s">
        <v>356</v>
      </c>
      <c r="B18" s="121" t="s">
        <v>96</v>
      </c>
      <c r="C18" s="121" t="s">
        <v>104</v>
      </c>
      <c r="D18" s="121" t="s">
        <v>494</v>
      </c>
      <c r="E18" s="121" t="s">
        <v>23</v>
      </c>
      <c r="F18" s="171">
        <v>1062.4</v>
      </c>
      <c r="G18" s="171">
        <v>1062.4</v>
      </c>
      <c r="H18" s="182">
        <f t="shared" si="1"/>
        <v>100</v>
      </c>
    </row>
    <row r="19" spans="1:8" ht="53.25" customHeight="1">
      <c r="A19" s="123" t="s">
        <v>357</v>
      </c>
      <c r="B19" s="121" t="s">
        <v>96</v>
      </c>
      <c r="C19" s="121" t="s">
        <v>104</v>
      </c>
      <c r="D19" s="121" t="s">
        <v>494</v>
      </c>
      <c r="E19" s="121" t="s">
        <v>358</v>
      </c>
      <c r="F19" s="171">
        <v>301.2</v>
      </c>
      <c r="G19" s="171">
        <v>277.5</v>
      </c>
      <c r="H19" s="182">
        <f t="shared" si="1"/>
        <v>92.13147410358566</v>
      </c>
    </row>
    <row r="20" spans="1:8" ht="25.5">
      <c r="A20" s="123" t="s">
        <v>24</v>
      </c>
      <c r="B20" s="121" t="s">
        <v>96</v>
      </c>
      <c r="C20" s="121" t="s">
        <v>104</v>
      </c>
      <c r="D20" s="121" t="s">
        <v>494</v>
      </c>
      <c r="E20" s="121" t="s">
        <v>27</v>
      </c>
      <c r="F20" s="171">
        <v>37</v>
      </c>
      <c r="G20" s="171">
        <v>25.1</v>
      </c>
      <c r="H20" s="182">
        <f t="shared" si="1"/>
        <v>67.83783783783784</v>
      </c>
    </row>
    <row r="21" spans="1:8" ht="25.5">
      <c r="A21" s="123" t="s">
        <v>25</v>
      </c>
      <c r="B21" s="121" t="s">
        <v>96</v>
      </c>
      <c r="C21" s="121" t="s">
        <v>104</v>
      </c>
      <c r="D21" s="121" t="s">
        <v>494</v>
      </c>
      <c r="E21" s="121" t="s">
        <v>26</v>
      </c>
      <c r="F21" s="171">
        <v>36.8</v>
      </c>
      <c r="G21" s="171">
        <v>36.8</v>
      </c>
      <c r="H21" s="182">
        <f t="shared" si="1"/>
        <v>100</v>
      </c>
    </row>
    <row r="22" spans="1:8" ht="12.75">
      <c r="A22" s="123" t="s">
        <v>363</v>
      </c>
      <c r="B22" s="121" t="s">
        <v>96</v>
      </c>
      <c r="C22" s="121" t="s">
        <v>104</v>
      </c>
      <c r="D22" s="121" t="s">
        <v>494</v>
      </c>
      <c r="E22" s="121" t="s">
        <v>364</v>
      </c>
      <c r="F22" s="171">
        <v>1</v>
      </c>
      <c r="G22" s="171">
        <v>1</v>
      </c>
      <c r="H22" s="182">
        <f t="shared" si="1"/>
        <v>100</v>
      </c>
    </row>
    <row r="23" spans="1:8" s="141" customFormat="1" ht="39.75" customHeight="1">
      <c r="A23" s="183" t="s">
        <v>241</v>
      </c>
      <c r="B23" s="208" t="s">
        <v>96</v>
      </c>
      <c r="C23" s="208" t="s">
        <v>118</v>
      </c>
      <c r="D23" s="208"/>
      <c r="E23" s="208"/>
      <c r="F23" s="209">
        <f>F24++F33</f>
        <v>12709.7</v>
      </c>
      <c r="G23" s="209">
        <f>G24++G33</f>
        <v>12690.4</v>
      </c>
      <c r="H23" s="182">
        <f t="shared" si="0"/>
        <v>99.84814747791056</v>
      </c>
    </row>
    <row r="24" spans="1:8" ht="37.5" customHeight="1">
      <c r="A24" s="123" t="s">
        <v>237</v>
      </c>
      <c r="B24" s="121" t="s">
        <v>96</v>
      </c>
      <c r="C24" s="121" t="s">
        <v>118</v>
      </c>
      <c r="D24" s="121" t="s">
        <v>354</v>
      </c>
      <c r="E24" s="121"/>
      <c r="F24" s="171">
        <f>F25</f>
        <v>12645</v>
      </c>
      <c r="G24" s="171">
        <f>G25</f>
        <v>12625.699999999999</v>
      </c>
      <c r="H24" s="182">
        <f t="shared" si="0"/>
        <v>99.84737050217475</v>
      </c>
    </row>
    <row r="25" spans="1:8" ht="12.75">
      <c r="A25" s="123" t="s">
        <v>155</v>
      </c>
      <c r="B25" s="121" t="s">
        <v>96</v>
      </c>
      <c r="C25" s="121" t="s">
        <v>118</v>
      </c>
      <c r="D25" s="121" t="s">
        <v>359</v>
      </c>
      <c r="E25" s="121"/>
      <c r="F25" s="171">
        <f>F26+F27+F28+F29+F30+F31+F32</f>
        <v>12645</v>
      </c>
      <c r="G25" s="171">
        <f>G26+G27+G28+G29+G30+G31+G32</f>
        <v>12625.699999999999</v>
      </c>
      <c r="H25" s="182">
        <f t="shared" si="0"/>
        <v>99.84737050217475</v>
      </c>
    </row>
    <row r="26" spans="1:8" ht="27.75" customHeight="1">
      <c r="A26" s="123" t="s">
        <v>356</v>
      </c>
      <c r="B26" s="121" t="s">
        <v>96</v>
      </c>
      <c r="C26" s="121" t="s">
        <v>118</v>
      </c>
      <c r="D26" s="121" t="s">
        <v>359</v>
      </c>
      <c r="E26" s="121" t="s">
        <v>23</v>
      </c>
      <c r="F26" s="171">
        <v>5957.9</v>
      </c>
      <c r="G26" s="171">
        <v>5957.9</v>
      </c>
      <c r="H26" s="182">
        <f t="shared" si="0"/>
        <v>100</v>
      </c>
    </row>
    <row r="27" spans="1:8" ht="37.5" customHeight="1">
      <c r="A27" s="123" t="s">
        <v>497</v>
      </c>
      <c r="B27" s="121" t="s">
        <v>96</v>
      </c>
      <c r="C27" s="121" t="s">
        <v>118</v>
      </c>
      <c r="D27" s="121" t="s">
        <v>359</v>
      </c>
      <c r="E27" s="121" t="s">
        <v>361</v>
      </c>
      <c r="F27" s="171">
        <v>5.2</v>
      </c>
      <c r="G27" s="171">
        <v>1.8</v>
      </c>
      <c r="H27" s="182">
        <f t="shared" si="0"/>
        <v>34.61538461538461</v>
      </c>
    </row>
    <row r="28" spans="1:8" ht="51.75" customHeight="1">
      <c r="A28" s="123" t="s">
        <v>357</v>
      </c>
      <c r="B28" s="121" t="s">
        <v>96</v>
      </c>
      <c r="C28" s="121" t="s">
        <v>118</v>
      </c>
      <c r="D28" s="121" t="s">
        <v>359</v>
      </c>
      <c r="E28" s="121" t="s">
        <v>358</v>
      </c>
      <c r="F28" s="171">
        <v>1626.5</v>
      </c>
      <c r="G28" s="171">
        <v>1626.5</v>
      </c>
      <c r="H28" s="182">
        <f t="shared" si="0"/>
        <v>100</v>
      </c>
    </row>
    <row r="29" spans="1:8" ht="25.5">
      <c r="A29" s="123" t="s">
        <v>25</v>
      </c>
      <c r="B29" s="121" t="s">
        <v>96</v>
      </c>
      <c r="C29" s="121" t="s">
        <v>118</v>
      </c>
      <c r="D29" s="121" t="s">
        <v>359</v>
      </c>
      <c r="E29" s="121" t="s">
        <v>26</v>
      </c>
      <c r="F29" s="171">
        <v>4828.3</v>
      </c>
      <c r="G29" s="171">
        <v>4828.3</v>
      </c>
      <c r="H29" s="182">
        <f t="shared" si="0"/>
        <v>100</v>
      </c>
    </row>
    <row r="30" spans="1:8" ht="11.25" customHeight="1">
      <c r="A30" s="123" t="s">
        <v>29</v>
      </c>
      <c r="B30" s="121" t="s">
        <v>96</v>
      </c>
      <c r="C30" s="121" t="s">
        <v>118</v>
      </c>
      <c r="D30" s="121" t="s">
        <v>359</v>
      </c>
      <c r="E30" s="121" t="s">
        <v>30</v>
      </c>
      <c r="F30" s="171">
        <v>95</v>
      </c>
      <c r="G30" s="171">
        <v>91.9</v>
      </c>
      <c r="H30" s="182">
        <f t="shared" si="0"/>
        <v>96.73684210526316</v>
      </c>
    </row>
    <row r="31" spans="1:8" ht="12.75" customHeight="1">
      <c r="A31" s="123" t="s">
        <v>498</v>
      </c>
      <c r="B31" s="121" t="s">
        <v>96</v>
      </c>
      <c r="C31" s="121" t="s">
        <v>118</v>
      </c>
      <c r="D31" s="121" t="s">
        <v>359</v>
      </c>
      <c r="E31" s="121" t="s">
        <v>28</v>
      </c>
      <c r="F31" s="171">
        <v>67.7</v>
      </c>
      <c r="G31" s="171">
        <v>59.9</v>
      </c>
      <c r="H31" s="182">
        <f t="shared" si="0"/>
        <v>88.47858197932052</v>
      </c>
    </row>
    <row r="32" spans="1:8" ht="12.75" customHeight="1">
      <c r="A32" s="123" t="s">
        <v>363</v>
      </c>
      <c r="B32" s="121" t="s">
        <v>96</v>
      </c>
      <c r="C32" s="121" t="s">
        <v>118</v>
      </c>
      <c r="D32" s="121" t="s">
        <v>359</v>
      </c>
      <c r="E32" s="121" t="s">
        <v>364</v>
      </c>
      <c r="F32" s="171">
        <v>64.4</v>
      </c>
      <c r="G32" s="171">
        <v>59.4</v>
      </c>
      <c r="H32" s="182">
        <f t="shared" si="0"/>
        <v>92.23602484472049</v>
      </c>
    </row>
    <row r="33" spans="1:8" ht="12.75">
      <c r="A33" s="137" t="s">
        <v>134</v>
      </c>
      <c r="B33" s="142" t="s">
        <v>96</v>
      </c>
      <c r="C33" s="142" t="s">
        <v>118</v>
      </c>
      <c r="D33" s="124" t="s">
        <v>365</v>
      </c>
      <c r="E33" s="124"/>
      <c r="F33" s="172">
        <f aca="true" t="shared" si="2" ref="F33:G35">F34</f>
        <v>64.7</v>
      </c>
      <c r="G33" s="172">
        <f>G34</f>
        <v>64.7</v>
      </c>
      <c r="H33" s="182">
        <f t="shared" si="0"/>
        <v>100</v>
      </c>
    </row>
    <row r="34" spans="1:8" ht="87.75" customHeight="1">
      <c r="A34" s="135" t="s">
        <v>350</v>
      </c>
      <c r="B34" s="142" t="s">
        <v>96</v>
      </c>
      <c r="C34" s="142" t="s">
        <v>118</v>
      </c>
      <c r="D34" s="124" t="s">
        <v>366</v>
      </c>
      <c r="E34" s="124"/>
      <c r="F34" s="172">
        <f t="shared" si="2"/>
        <v>64.7</v>
      </c>
      <c r="G34" s="172">
        <f t="shared" si="2"/>
        <v>64.7</v>
      </c>
      <c r="H34" s="182">
        <f t="shared" si="0"/>
        <v>100</v>
      </c>
    </row>
    <row r="35" spans="1:8" ht="89.25" customHeight="1">
      <c r="A35" s="135" t="s">
        <v>299</v>
      </c>
      <c r="B35" s="142" t="s">
        <v>96</v>
      </c>
      <c r="C35" s="142" t="s">
        <v>118</v>
      </c>
      <c r="D35" s="124" t="s">
        <v>368</v>
      </c>
      <c r="E35" s="124"/>
      <c r="F35" s="172">
        <f t="shared" si="2"/>
        <v>64.7</v>
      </c>
      <c r="G35" s="172">
        <f t="shared" si="2"/>
        <v>64.7</v>
      </c>
      <c r="H35" s="182">
        <f t="shared" si="0"/>
        <v>100</v>
      </c>
    </row>
    <row r="36" spans="1:8" ht="12.75">
      <c r="A36" s="135" t="s">
        <v>49</v>
      </c>
      <c r="B36" s="142" t="s">
        <v>96</v>
      </c>
      <c r="C36" s="142" t="s">
        <v>118</v>
      </c>
      <c r="D36" s="124" t="s">
        <v>368</v>
      </c>
      <c r="E36" s="124" t="s">
        <v>127</v>
      </c>
      <c r="F36" s="172">
        <v>64.7</v>
      </c>
      <c r="G36" s="172">
        <v>64.7</v>
      </c>
      <c r="H36" s="182">
        <f t="shared" si="0"/>
        <v>100</v>
      </c>
    </row>
    <row r="37" spans="1:8" s="141" customFormat="1" ht="39.75" customHeight="1">
      <c r="A37" s="183" t="s">
        <v>267</v>
      </c>
      <c r="B37" s="208" t="s">
        <v>96</v>
      </c>
      <c r="C37" s="208" t="s">
        <v>113</v>
      </c>
      <c r="D37" s="208"/>
      <c r="E37" s="208"/>
      <c r="F37" s="209">
        <f aca="true" t="shared" si="3" ref="F37:G40">F38</f>
        <v>153.3</v>
      </c>
      <c r="G37" s="209">
        <f t="shared" si="3"/>
        <v>153.3</v>
      </c>
      <c r="H37" s="182">
        <f t="shared" si="0"/>
        <v>100</v>
      </c>
    </row>
    <row r="38" spans="1:8" ht="12.75">
      <c r="A38" s="137" t="s">
        <v>134</v>
      </c>
      <c r="B38" s="142" t="s">
        <v>96</v>
      </c>
      <c r="C38" s="142" t="s">
        <v>113</v>
      </c>
      <c r="D38" s="124" t="s">
        <v>365</v>
      </c>
      <c r="E38" s="124"/>
      <c r="F38" s="172">
        <f t="shared" si="3"/>
        <v>153.3</v>
      </c>
      <c r="G38" s="172">
        <f t="shared" si="3"/>
        <v>153.3</v>
      </c>
      <c r="H38" s="182">
        <f t="shared" si="0"/>
        <v>100</v>
      </c>
    </row>
    <row r="39" spans="1:8" ht="87" customHeight="1">
      <c r="A39" s="152" t="s">
        <v>37</v>
      </c>
      <c r="B39" s="142" t="s">
        <v>96</v>
      </c>
      <c r="C39" s="142" t="s">
        <v>113</v>
      </c>
      <c r="D39" s="124" t="s">
        <v>366</v>
      </c>
      <c r="E39" s="124"/>
      <c r="F39" s="172">
        <f t="shared" si="3"/>
        <v>153.3</v>
      </c>
      <c r="G39" s="172">
        <f t="shared" si="3"/>
        <v>153.3</v>
      </c>
      <c r="H39" s="182">
        <f t="shared" si="0"/>
        <v>100</v>
      </c>
    </row>
    <row r="40" spans="1:8" ht="73.5" customHeight="1">
      <c r="A40" s="135" t="s">
        <v>54</v>
      </c>
      <c r="B40" s="142" t="s">
        <v>96</v>
      </c>
      <c r="C40" s="142" t="s">
        <v>113</v>
      </c>
      <c r="D40" s="124" t="s">
        <v>369</v>
      </c>
      <c r="E40" s="124"/>
      <c r="F40" s="172">
        <f t="shared" si="3"/>
        <v>153.3</v>
      </c>
      <c r="G40" s="172">
        <f t="shared" si="3"/>
        <v>153.3</v>
      </c>
      <c r="H40" s="182">
        <f t="shared" si="0"/>
        <v>100</v>
      </c>
    </row>
    <row r="41" spans="1:8" ht="12.75">
      <c r="A41" s="135" t="s">
        <v>49</v>
      </c>
      <c r="B41" s="142" t="s">
        <v>96</v>
      </c>
      <c r="C41" s="142" t="s">
        <v>113</v>
      </c>
      <c r="D41" s="124" t="s">
        <v>369</v>
      </c>
      <c r="E41" s="124" t="s">
        <v>127</v>
      </c>
      <c r="F41" s="172">
        <v>153.3</v>
      </c>
      <c r="G41" s="172">
        <v>153.3</v>
      </c>
      <c r="H41" s="182">
        <f t="shared" si="0"/>
        <v>100</v>
      </c>
    </row>
    <row r="42" spans="1:8" s="141" customFormat="1" ht="12.75">
      <c r="A42" s="183" t="s">
        <v>177</v>
      </c>
      <c r="B42" s="208" t="s">
        <v>96</v>
      </c>
      <c r="C42" s="208" t="s">
        <v>180</v>
      </c>
      <c r="D42" s="208"/>
      <c r="E42" s="208"/>
      <c r="F42" s="209">
        <f>F44</f>
        <v>500</v>
      </c>
      <c r="G42" s="209">
        <f>G44</f>
        <v>0</v>
      </c>
      <c r="H42" s="182">
        <f t="shared" si="0"/>
        <v>0</v>
      </c>
    </row>
    <row r="43" spans="1:8" s="141" customFormat="1" ht="25.5">
      <c r="A43" s="140" t="s">
        <v>311</v>
      </c>
      <c r="B43" s="142" t="s">
        <v>96</v>
      </c>
      <c r="C43" s="142" t="s">
        <v>180</v>
      </c>
      <c r="D43" s="142" t="s">
        <v>370</v>
      </c>
      <c r="E43" s="142"/>
      <c r="F43" s="174">
        <f aca="true" t="shared" si="4" ref="F43:G45">F44</f>
        <v>500</v>
      </c>
      <c r="G43" s="174">
        <f t="shared" si="4"/>
        <v>0</v>
      </c>
      <c r="H43" s="182">
        <f t="shared" si="0"/>
        <v>0</v>
      </c>
    </row>
    <row r="44" spans="1:8" ht="15" customHeight="1">
      <c r="A44" s="123" t="s">
        <v>179</v>
      </c>
      <c r="B44" s="121" t="s">
        <v>96</v>
      </c>
      <c r="C44" s="121" t="s">
        <v>180</v>
      </c>
      <c r="D44" s="121" t="s">
        <v>371</v>
      </c>
      <c r="E44" s="121"/>
      <c r="F44" s="171">
        <f t="shared" si="4"/>
        <v>500</v>
      </c>
      <c r="G44" s="171">
        <f t="shared" si="4"/>
        <v>0</v>
      </c>
      <c r="H44" s="182">
        <f t="shared" si="0"/>
        <v>0</v>
      </c>
    </row>
    <row r="45" spans="1:8" ht="25.5">
      <c r="A45" s="123" t="s">
        <v>40</v>
      </c>
      <c r="B45" s="121" t="s">
        <v>96</v>
      </c>
      <c r="C45" s="121" t="s">
        <v>180</v>
      </c>
      <c r="D45" s="121" t="s">
        <v>372</v>
      </c>
      <c r="E45" s="121"/>
      <c r="F45" s="171">
        <f t="shared" si="4"/>
        <v>500</v>
      </c>
      <c r="G45" s="171">
        <f t="shared" si="4"/>
        <v>0</v>
      </c>
      <c r="H45" s="182">
        <f t="shared" si="0"/>
        <v>0</v>
      </c>
    </row>
    <row r="46" spans="1:8" ht="12.75">
      <c r="A46" s="123" t="s">
        <v>31</v>
      </c>
      <c r="B46" s="121" t="s">
        <v>96</v>
      </c>
      <c r="C46" s="121" t="s">
        <v>180</v>
      </c>
      <c r="D46" s="121" t="s">
        <v>372</v>
      </c>
      <c r="E46" s="121" t="s">
        <v>310</v>
      </c>
      <c r="F46" s="171">
        <v>500</v>
      </c>
      <c r="G46" s="171">
        <v>0</v>
      </c>
      <c r="H46" s="182">
        <f t="shared" si="0"/>
        <v>0</v>
      </c>
    </row>
    <row r="47" spans="1:8" s="141" customFormat="1" ht="15" customHeight="1">
      <c r="A47" s="183" t="s">
        <v>176</v>
      </c>
      <c r="B47" s="208" t="s">
        <v>96</v>
      </c>
      <c r="C47" s="208" t="s">
        <v>259</v>
      </c>
      <c r="D47" s="208"/>
      <c r="E47" s="208"/>
      <c r="F47" s="209">
        <f>F48</f>
        <v>8418.5</v>
      </c>
      <c r="G47" s="209">
        <f>G48</f>
        <v>8283.8</v>
      </c>
      <c r="H47" s="182">
        <f t="shared" si="0"/>
        <v>98.39995248559718</v>
      </c>
    </row>
    <row r="48" spans="1:8" s="141" customFormat="1" ht="25.5" customHeight="1">
      <c r="A48" s="140" t="s">
        <v>311</v>
      </c>
      <c r="B48" s="142" t="s">
        <v>96</v>
      </c>
      <c r="C48" s="142" t="s">
        <v>259</v>
      </c>
      <c r="D48" s="142" t="s">
        <v>370</v>
      </c>
      <c r="E48" s="142"/>
      <c r="F48" s="174">
        <f>F49+F54+F58</f>
        <v>8418.5</v>
      </c>
      <c r="G48" s="174">
        <f>G49+G54+G58</f>
        <v>8283.8</v>
      </c>
      <c r="H48" s="182">
        <f t="shared" si="0"/>
        <v>98.39995248559718</v>
      </c>
    </row>
    <row r="49" spans="1:8" s="141" customFormat="1" ht="25.5" customHeight="1">
      <c r="A49" s="140" t="s">
        <v>373</v>
      </c>
      <c r="B49" s="142" t="s">
        <v>96</v>
      </c>
      <c r="C49" s="142" t="s">
        <v>259</v>
      </c>
      <c r="D49" s="142" t="s">
        <v>374</v>
      </c>
      <c r="E49" s="142"/>
      <c r="F49" s="174">
        <f>F50+F51+F52+F53</f>
        <v>4457</v>
      </c>
      <c r="G49" s="174">
        <f>G50+G51+G52+G53</f>
        <v>4323.9</v>
      </c>
      <c r="H49" s="182">
        <f t="shared" si="0"/>
        <v>97.01368633610052</v>
      </c>
    </row>
    <row r="50" spans="1:8" s="141" customFormat="1" ht="17.25" customHeight="1">
      <c r="A50" s="140" t="s">
        <v>375</v>
      </c>
      <c r="B50" s="142" t="s">
        <v>96</v>
      </c>
      <c r="C50" s="142" t="s">
        <v>259</v>
      </c>
      <c r="D50" s="142" t="s">
        <v>374</v>
      </c>
      <c r="E50" s="142" t="s">
        <v>484</v>
      </c>
      <c r="F50" s="174">
        <v>3261.4</v>
      </c>
      <c r="G50" s="174">
        <v>3230.7</v>
      </c>
      <c r="H50" s="182">
        <f t="shared" si="0"/>
        <v>99.05868645367019</v>
      </c>
    </row>
    <row r="51" spans="1:8" s="141" customFormat="1" ht="51" customHeight="1">
      <c r="A51" s="140" t="s">
        <v>377</v>
      </c>
      <c r="B51" s="142" t="s">
        <v>96</v>
      </c>
      <c r="C51" s="142" t="s">
        <v>259</v>
      </c>
      <c r="D51" s="142" t="s">
        <v>374</v>
      </c>
      <c r="E51" s="142" t="s">
        <v>378</v>
      </c>
      <c r="F51" s="174">
        <v>981.6</v>
      </c>
      <c r="G51" s="174">
        <v>975.1</v>
      </c>
      <c r="H51" s="182">
        <f t="shared" si="0"/>
        <v>99.33781581092094</v>
      </c>
    </row>
    <row r="52" spans="1:8" s="141" customFormat="1" ht="27" customHeight="1">
      <c r="A52" s="123" t="s">
        <v>25</v>
      </c>
      <c r="B52" s="142" t="s">
        <v>96</v>
      </c>
      <c r="C52" s="142" t="s">
        <v>259</v>
      </c>
      <c r="D52" s="142" t="s">
        <v>374</v>
      </c>
      <c r="E52" s="142" t="s">
        <v>26</v>
      </c>
      <c r="F52" s="174">
        <v>213</v>
      </c>
      <c r="G52" s="174">
        <v>117.9</v>
      </c>
      <c r="H52" s="182"/>
    </row>
    <row r="53" spans="1:8" s="141" customFormat="1" ht="15.75" customHeight="1">
      <c r="A53" s="140" t="s">
        <v>363</v>
      </c>
      <c r="B53" s="142" t="s">
        <v>96</v>
      </c>
      <c r="C53" s="142" t="s">
        <v>259</v>
      </c>
      <c r="D53" s="142" t="s">
        <v>374</v>
      </c>
      <c r="E53" s="142" t="s">
        <v>364</v>
      </c>
      <c r="F53" s="174">
        <v>1</v>
      </c>
      <c r="G53" s="174">
        <v>0.2</v>
      </c>
      <c r="H53" s="182">
        <f t="shared" si="0"/>
        <v>20</v>
      </c>
    </row>
    <row r="54" spans="1:8" ht="38.25" customHeight="1">
      <c r="A54" s="123" t="s">
        <v>320</v>
      </c>
      <c r="B54" s="121" t="s">
        <v>96</v>
      </c>
      <c r="C54" s="121" t="s">
        <v>259</v>
      </c>
      <c r="D54" s="121" t="s">
        <v>379</v>
      </c>
      <c r="E54" s="121"/>
      <c r="F54" s="171">
        <f>F55</f>
        <v>584</v>
      </c>
      <c r="G54" s="171">
        <f>G55</f>
        <v>583.5</v>
      </c>
      <c r="H54" s="182">
        <f t="shared" si="0"/>
        <v>99.91438356164383</v>
      </c>
    </row>
    <row r="55" spans="1:8" ht="38.25" customHeight="1">
      <c r="A55" s="123" t="s">
        <v>50</v>
      </c>
      <c r="B55" s="121" t="s">
        <v>96</v>
      </c>
      <c r="C55" s="121" t="s">
        <v>259</v>
      </c>
      <c r="D55" s="121" t="s">
        <v>380</v>
      </c>
      <c r="E55" s="121"/>
      <c r="F55" s="171">
        <f>F56+F57</f>
        <v>584</v>
      </c>
      <c r="G55" s="171">
        <f>G56+G57</f>
        <v>583.5</v>
      </c>
      <c r="H55" s="182">
        <f t="shared" si="0"/>
        <v>99.91438356164383</v>
      </c>
    </row>
    <row r="56" spans="1:8" ht="25.5">
      <c r="A56" s="123" t="s">
        <v>25</v>
      </c>
      <c r="B56" s="121" t="s">
        <v>96</v>
      </c>
      <c r="C56" s="121" t="s">
        <v>259</v>
      </c>
      <c r="D56" s="121" t="s">
        <v>380</v>
      </c>
      <c r="E56" s="121" t="s">
        <v>26</v>
      </c>
      <c r="F56" s="171">
        <v>6</v>
      </c>
      <c r="G56" s="171">
        <v>6</v>
      </c>
      <c r="H56" s="182">
        <f t="shared" si="0"/>
        <v>100</v>
      </c>
    </row>
    <row r="57" spans="1:8" ht="51">
      <c r="A57" s="123" t="s">
        <v>381</v>
      </c>
      <c r="B57" s="121" t="s">
        <v>96</v>
      </c>
      <c r="C57" s="121" t="s">
        <v>259</v>
      </c>
      <c r="D57" s="121" t="s">
        <v>380</v>
      </c>
      <c r="E57" s="121" t="s">
        <v>383</v>
      </c>
      <c r="F57" s="171">
        <v>578</v>
      </c>
      <c r="G57" s="171">
        <v>577.5</v>
      </c>
      <c r="H57" s="182">
        <f t="shared" si="0"/>
        <v>99.91349480968859</v>
      </c>
    </row>
    <row r="58" spans="1:8" ht="25.5">
      <c r="A58" s="123" t="s">
        <v>321</v>
      </c>
      <c r="B58" s="121" t="s">
        <v>96</v>
      </c>
      <c r="C58" s="121" t="s">
        <v>259</v>
      </c>
      <c r="D58" s="121" t="s">
        <v>384</v>
      </c>
      <c r="E58" s="121"/>
      <c r="F58" s="171">
        <f>F59</f>
        <v>3377.5</v>
      </c>
      <c r="G58" s="171">
        <f>G59</f>
        <v>3376.4</v>
      </c>
      <c r="H58" s="182">
        <f t="shared" si="0"/>
        <v>99.96743153219838</v>
      </c>
    </row>
    <row r="59" spans="1:8" ht="15" customHeight="1">
      <c r="A59" s="123" t="s">
        <v>242</v>
      </c>
      <c r="B59" s="121" t="s">
        <v>96</v>
      </c>
      <c r="C59" s="121" t="s">
        <v>259</v>
      </c>
      <c r="D59" s="121" t="s">
        <v>385</v>
      </c>
      <c r="E59" s="121"/>
      <c r="F59" s="171">
        <f>F60+F62+F61</f>
        <v>3377.5</v>
      </c>
      <c r="G59" s="171">
        <f>G60+G62+G61</f>
        <v>3376.4</v>
      </c>
      <c r="H59" s="182">
        <f t="shared" si="0"/>
        <v>99.96743153219838</v>
      </c>
    </row>
    <row r="60" spans="1:8" ht="25.5" hidden="1">
      <c r="A60" s="123" t="s">
        <v>25</v>
      </c>
      <c r="B60" s="121" t="s">
        <v>96</v>
      </c>
      <c r="C60" s="121" t="s">
        <v>259</v>
      </c>
      <c r="D60" s="121" t="s">
        <v>385</v>
      </c>
      <c r="E60" s="121" t="s">
        <v>26</v>
      </c>
      <c r="F60" s="171">
        <v>0</v>
      </c>
      <c r="G60" s="171">
        <v>0</v>
      </c>
      <c r="H60" s="182" t="e">
        <f t="shared" si="0"/>
        <v>#DIV/0!</v>
      </c>
    </row>
    <row r="61" spans="1:8" ht="102">
      <c r="A61" s="123" t="s">
        <v>550</v>
      </c>
      <c r="B61" s="121" t="s">
        <v>96</v>
      </c>
      <c r="C61" s="121" t="s">
        <v>259</v>
      </c>
      <c r="D61" s="121" t="s">
        <v>385</v>
      </c>
      <c r="E61" s="121" t="s">
        <v>551</v>
      </c>
      <c r="F61" s="171">
        <v>3336.5</v>
      </c>
      <c r="G61" s="171">
        <v>3336.5</v>
      </c>
      <c r="H61" s="182">
        <f t="shared" si="0"/>
        <v>100</v>
      </c>
    </row>
    <row r="62" spans="1:8" ht="12.75">
      <c r="A62" s="123" t="s">
        <v>363</v>
      </c>
      <c r="B62" s="121" t="s">
        <v>96</v>
      </c>
      <c r="C62" s="121" t="s">
        <v>259</v>
      </c>
      <c r="D62" s="121" t="s">
        <v>385</v>
      </c>
      <c r="E62" s="121" t="s">
        <v>364</v>
      </c>
      <c r="F62" s="171">
        <v>41</v>
      </c>
      <c r="G62" s="171">
        <v>39.9</v>
      </c>
      <c r="H62" s="182">
        <f t="shared" si="0"/>
        <v>97.3170731707317</v>
      </c>
    </row>
    <row r="63" spans="1:8" s="141" customFormat="1" ht="13.5">
      <c r="A63" s="210" t="s">
        <v>139</v>
      </c>
      <c r="B63" s="212" t="s">
        <v>97</v>
      </c>
      <c r="C63" s="212"/>
      <c r="D63" s="212"/>
      <c r="E63" s="212"/>
      <c r="F63" s="213">
        <f>F64</f>
        <v>522</v>
      </c>
      <c r="G63" s="213">
        <f>G64</f>
        <v>483.7</v>
      </c>
      <c r="H63" s="214">
        <f t="shared" si="0"/>
        <v>92.66283524904215</v>
      </c>
    </row>
    <row r="64" spans="1:8" ht="13.5" customHeight="1">
      <c r="A64" s="215" t="s">
        <v>140</v>
      </c>
      <c r="B64" s="217" t="s">
        <v>97</v>
      </c>
      <c r="C64" s="217" t="s">
        <v>104</v>
      </c>
      <c r="D64" s="217"/>
      <c r="E64" s="217"/>
      <c r="F64" s="218">
        <f>F65</f>
        <v>522</v>
      </c>
      <c r="G64" s="218">
        <f>G65</f>
        <v>483.7</v>
      </c>
      <c r="H64" s="182">
        <f t="shared" si="0"/>
        <v>92.66283524904215</v>
      </c>
    </row>
    <row r="65" spans="1:8" ht="65.25" customHeight="1">
      <c r="A65" s="123" t="s">
        <v>386</v>
      </c>
      <c r="B65" s="121" t="s">
        <v>97</v>
      </c>
      <c r="C65" s="121" t="s">
        <v>104</v>
      </c>
      <c r="D65" s="121" t="s">
        <v>387</v>
      </c>
      <c r="E65" s="121"/>
      <c r="F65" s="171">
        <f>F67</f>
        <v>522</v>
      </c>
      <c r="G65" s="171">
        <f>G67</f>
        <v>483.7</v>
      </c>
      <c r="H65" s="182">
        <f t="shared" si="0"/>
        <v>92.66283524904215</v>
      </c>
    </row>
    <row r="66" spans="1:8" ht="12.75" customHeight="1">
      <c r="A66" s="123" t="s">
        <v>312</v>
      </c>
      <c r="B66" s="121" t="s">
        <v>97</v>
      </c>
      <c r="C66" s="121" t="s">
        <v>104</v>
      </c>
      <c r="D66" s="121" t="s">
        <v>388</v>
      </c>
      <c r="E66" s="121"/>
      <c r="F66" s="171">
        <f>F67</f>
        <v>522</v>
      </c>
      <c r="G66" s="171">
        <f>G67</f>
        <v>483.7</v>
      </c>
      <c r="H66" s="182">
        <f t="shared" si="0"/>
        <v>92.66283524904215</v>
      </c>
    </row>
    <row r="67" spans="1:8" ht="37.5" customHeight="1">
      <c r="A67" s="123" t="s">
        <v>389</v>
      </c>
      <c r="B67" s="121" t="s">
        <v>97</v>
      </c>
      <c r="C67" s="121" t="s">
        <v>104</v>
      </c>
      <c r="D67" s="121" t="s">
        <v>390</v>
      </c>
      <c r="E67" s="121"/>
      <c r="F67" s="171">
        <f>F68+F69+F71+F70</f>
        <v>522</v>
      </c>
      <c r="G67" s="171">
        <f>G68+G69+G71+G70</f>
        <v>483.7</v>
      </c>
      <c r="H67" s="182">
        <f t="shared" si="0"/>
        <v>92.66283524904215</v>
      </c>
    </row>
    <row r="68" spans="1:8" ht="26.25" customHeight="1">
      <c r="A68" s="123" t="s">
        <v>356</v>
      </c>
      <c r="B68" s="121" t="s">
        <v>97</v>
      </c>
      <c r="C68" s="121" t="s">
        <v>104</v>
      </c>
      <c r="D68" s="121" t="s">
        <v>391</v>
      </c>
      <c r="E68" s="121" t="s">
        <v>23</v>
      </c>
      <c r="F68" s="171">
        <v>322.6</v>
      </c>
      <c r="G68" s="171">
        <v>321.7</v>
      </c>
      <c r="H68" s="182">
        <f t="shared" si="0"/>
        <v>99.72101673899564</v>
      </c>
    </row>
    <row r="69" spans="1:8" ht="54" customHeight="1">
      <c r="A69" s="123" t="s">
        <v>357</v>
      </c>
      <c r="B69" s="121" t="s">
        <v>97</v>
      </c>
      <c r="C69" s="121" t="s">
        <v>104</v>
      </c>
      <c r="D69" s="121" t="s">
        <v>391</v>
      </c>
      <c r="E69" s="121" t="s">
        <v>358</v>
      </c>
      <c r="F69" s="171">
        <v>144.2</v>
      </c>
      <c r="G69" s="171">
        <v>106.8</v>
      </c>
      <c r="H69" s="182">
        <f t="shared" si="0"/>
        <v>74.06380027739252</v>
      </c>
    </row>
    <row r="70" spans="1:8" ht="35.25" customHeight="1">
      <c r="A70" s="133" t="s">
        <v>24</v>
      </c>
      <c r="B70" s="121" t="s">
        <v>97</v>
      </c>
      <c r="C70" s="121" t="s">
        <v>104</v>
      </c>
      <c r="D70" s="121" t="s">
        <v>559</v>
      </c>
      <c r="E70" s="121" t="s">
        <v>27</v>
      </c>
      <c r="F70" s="171">
        <v>44.2</v>
      </c>
      <c r="G70" s="171">
        <v>44.2</v>
      </c>
      <c r="H70" s="182">
        <f t="shared" si="0"/>
        <v>100</v>
      </c>
    </row>
    <row r="71" spans="1:8" ht="25.5">
      <c r="A71" s="123" t="s">
        <v>25</v>
      </c>
      <c r="B71" s="121" t="s">
        <v>97</v>
      </c>
      <c r="C71" s="121" t="s">
        <v>104</v>
      </c>
      <c r="D71" s="121" t="s">
        <v>391</v>
      </c>
      <c r="E71" s="121" t="s">
        <v>26</v>
      </c>
      <c r="F71" s="171">
        <v>11</v>
      </c>
      <c r="G71" s="171">
        <v>11</v>
      </c>
      <c r="H71" s="182">
        <f t="shared" si="0"/>
        <v>100</v>
      </c>
    </row>
    <row r="72" spans="1:8" s="141" customFormat="1" ht="27" customHeight="1">
      <c r="A72" s="210" t="s">
        <v>156</v>
      </c>
      <c r="B72" s="212" t="s">
        <v>104</v>
      </c>
      <c r="C72" s="212"/>
      <c r="D72" s="212"/>
      <c r="E72" s="212"/>
      <c r="F72" s="213">
        <f>F73+F88</f>
        <v>1982</v>
      </c>
      <c r="G72" s="213">
        <f>G73+G88</f>
        <v>1750.9</v>
      </c>
      <c r="H72" s="214">
        <f t="shared" si="0"/>
        <v>88.34006054490415</v>
      </c>
    </row>
    <row r="73" spans="1:8" s="141" customFormat="1" ht="54.75" customHeight="1" hidden="1">
      <c r="A73" s="147" t="s">
        <v>261</v>
      </c>
      <c r="B73" s="142" t="s">
        <v>104</v>
      </c>
      <c r="C73" s="142" t="s">
        <v>157</v>
      </c>
      <c r="D73" s="142"/>
      <c r="E73" s="142"/>
      <c r="F73" s="174">
        <f>F74</f>
        <v>0</v>
      </c>
      <c r="G73" s="174">
        <f>G74</f>
        <v>0</v>
      </c>
      <c r="H73" s="182" t="e">
        <f t="shared" si="0"/>
        <v>#DIV/0!</v>
      </c>
    </row>
    <row r="74" spans="1:8" ht="38.25" hidden="1">
      <c r="A74" s="139" t="s">
        <v>313</v>
      </c>
      <c r="B74" s="132" t="s">
        <v>104</v>
      </c>
      <c r="C74" s="132" t="s">
        <v>157</v>
      </c>
      <c r="D74" s="132" t="s">
        <v>314</v>
      </c>
      <c r="E74" s="132"/>
      <c r="F74" s="173">
        <f>F75</f>
        <v>0</v>
      </c>
      <c r="G74" s="173">
        <f>G75</f>
        <v>0</v>
      </c>
      <c r="H74" s="182" t="e">
        <f t="shared" si="0"/>
        <v>#DIV/0!</v>
      </c>
    </row>
    <row r="75" spans="1:8" ht="126.75" customHeight="1" hidden="1">
      <c r="A75" s="200" t="s">
        <v>323</v>
      </c>
      <c r="B75" s="132" t="s">
        <v>104</v>
      </c>
      <c r="C75" s="132" t="s">
        <v>157</v>
      </c>
      <c r="D75" s="132" t="s">
        <v>315</v>
      </c>
      <c r="E75" s="132"/>
      <c r="F75" s="173">
        <f>F77</f>
        <v>0</v>
      </c>
      <c r="G75" s="173">
        <f>G77</f>
        <v>0</v>
      </c>
      <c r="H75" s="182" t="e">
        <f aca="true" t="shared" si="5" ref="H75:H143">G75/F75*100</f>
        <v>#DIV/0!</v>
      </c>
    </row>
    <row r="76" spans="1:8" ht="12.75" hidden="1">
      <c r="A76" s="139" t="s">
        <v>316</v>
      </c>
      <c r="B76" s="132" t="s">
        <v>104</v>
      </c>
      <c r="C76" s="132" t="s">
        <v>157</v>
      </c>
      <c r="D76" s="132" t="s">
        <v>317</v>
      </c>
      <c r="E76" s="132"/>
      <c r="F76" s="173">
        <f>F77</f>
        <v>0</v>
      </c>
      <c r="G76" s="173">
        <f>G77</f>
        <v>0</v>
      </c>
      <c r="H76" s="182" t="e">
        <f t="shared" si="5"/>
        <v>#DIV/0!</v>
      </c>
    </row>
    <row r="77" spans="1:8" ht="25.5" hidden="1">
      <c r="A77" s="123" t="s">
        <v>25</v>
      </c>
      <c r="B77" s="132" t="s">
        <v>104</v>
      </c>
      <c r="C77" s="132" t="s">
        <v>157</v>
      </c>
      <c r="D77" s="132" t="s">
        <v>317</v>
      </c>
      <c r="E77" s="132" t="s">
        <v>26</v>
      </c>
      <c r="F77" s="173">
        <v>0</v>
      </c>
      <c r="G77" s="173">
        <v>0</v>
      </c>
      <c r="H77" s="182" t="e">
        <f t="shared" si="5"/>
        <v>#DIV/0!</v>
      </c>
    </row>
    <row r="78" spans="1:8" ht="26.25" customHeight="1" hidden="1">
      <c r="A78" s="133" t="s">
        <v>187</v>
      </c>
      <c r="B78" s="132" t="s">
        <v>104</v>
      </c>
      <c r="C78" s="132" t="s">
        <v>157</v>
      </c>
      <c r="D78" s="132" t="s">
        <v>186</v>
      </c>
      <c r="E78" s="132"/>
      <c r="F78" s="173"/>
      <c r="G78" s="173"/>
      <c r="H78" s="182" t="e">
        <f t="shared" si="5"/>
        <v>#DIV/0!</v>
      </c>
    </row>
    <row r="79" spans="1:8" ht="38.25" hidden="1">
      <c r="A79" s="133" t="s">
        <v>189</v>
      </c>
      <c r="B79" s="132" t="s">
        <v>104</v>
      </c>
      <c r="C79" s="132" t="s">
        <v>157</v>
      </c>
      <c r="D79" s="132" t="s">
        <v>188</v>
      </c>
      <c r="E79" s="132"/>
      <c r="F79" s="173"/>
      <c r="G79" s="173"/>
      <c r="H79" s="182" t="e">
        <f t="shared" si="5"/>
        <v>#DIV/0!</v>
      </c>
    </row>
    <row r="80" spans="1:8" ht="38.25" hidden="1">
      <c r="A80" s="123" t="s">
        <v>249</v>
      </c>
      <c r="B80" s="132" t="s">
        <v>104</v>
      </c>
      <c r="C80" s="132" t="s">
        <v>157</v>
      </c>
      <c r="D80" s="132" t="s">
        <v>188</v>
      </c>
      <c r="E80" s="132" t="s">
        <v>250</v>
      </c>
      <c r="F80" s="173"/>
      <c r="G80" s="173"/>
      <c r="H80" s="182" t="e">
        <f t="shared" si="5"/>
        <v>#DIV/0!</v>
      </c>
    </row>
    <row r="81" spans="1:8" ht="12.75" hidden="1">
      <c r="A81" s="123" t="s">
        <v>276</v>
      </c>
      <c r="B81" s="132" t="s">
        <v>104</v>
      </c>
      <c r="C81" s="132" t="s">
        <v>157</v>
      </c>
      <c r="D81" s="132" t="s">
        <v>277</v>
      </c>
      <c r="E81" s="132"/>
      <c r="F81" s="173"/>
      <c r="G81" s="173"/>
      <c r="H81" s="182" t="e">
        <f t="shared" si="5"/>
        <v>#DIV/0!</v>
      </c>
    </row>
    <row r="82" spans="1:8" ht="25.5" hidden="1">
      <c r="A82" s="123" t="s">
        <v>278</v>
      </c>
      <c r="B82" s="132" t="s">
        <v>104</v>
      </c>
      <c r="C82" s="132" t="s">
        <v>157</v>
      </c>
      <c r="D82" s="132" t="s">
        <v>279</v>
      </c>
      <c r="E82" s="132"/>
      <c r="F82" s="173"/>
      <c r="G82" s="173"/>
      <c r="H82" s="182" t="e">
        <f t="shared" si="5"/>
        <v>#DIV/0!</v>
      </c>
    </row>
    <row r="83" spans="1:8" ht="38.25" hidden="1">
      <c r="A83" s="123" t="s">
        <v>249</v>
      </c>
      <c r="B83" s="132" t="s">
        <v>104</v>
      </c>
      <c r="C83" s="132" t="s">
        <v>157</v>
      </c>
      <c r="D83" s="132" t="s">
        <v>279</v>
      </c>
      <c r="E83" s="132" t="s">
        <v>250</v>
      </c>
      <c r="F83" s="173"/>
      <c r="G83" s="173"/>
      <c r="H83" s="182" t="e">
        <f t="shared" si="5"/>
        <v>#DIV/0!</v>
      </c>
    </row>
    <row r="84" spans="1:8" ht="12.75" hidden="1">
      <c r="A84" s="137" t="s">
        <v>134</v>
      </c>
      <c r="B84" s="132" t="s">
        <v>104</v>
      </c>
      <c r="C84" s="132" t="s">
        <v>157</v>
      </c>
      <c r="D84" s="124" t="s">
        <v>132</v>
      </c>
      <c r="E84" s="124"/>
      <c r="F84" s="172"/>
      <c r="G84" s="172"/>
      <c r="H84" s="182" t="e">
        <f t="shared" si="5"/>
        <v>#DIV/0!</v>
      </c>
    </row>
    <row r="85" spans="1:8" ht="89.25" hidden="1">
      <c r="A85" s="135" t="s">
        <v>135</v>
      </c>
      <c r="B85" s="132" t="s">
        <v>104</v>
      </c>
      <c r="C85" s="132" t="s">
        <v>157</v>
      </c>
      <c r="D85" s="124" t="s">
        <v>133</v>
      </c>
      <c r="E85" s="124"/>
      <c r="F85" s="172"/>
      <c r="G85" s="172"/>
      <c r="H85" s="182" t="e">
        <f t="shared" si="5"/>
        <v>#DIV/0!</v>
      </c>
    </row>
    <row r="86" spans="1:8" ht="89.25" hidden="1">
      <c r="A86" s="135" t="s">
        <v>281</v>
      </c>
      <c r="B86" s="132" t="s">
        <v>104</v>
      </c>
      <c r="C86" s="132" t="s">
        <v>157</v>
      </c>
      <c r="D86" s="124" t="s">
        <v>280</v>
      </c>
      <c r="E86" s="124"/>
      <c r="F86" s="172"/>
      <c r="G86" s="172"/>
      <c r="H86" s="182" t="e">
        <f t="shared" si="5"/>
        <v>#DIV/0!</v>
      </c>
    </row>
    <row r="87" spans="1:8" ht="12.75" hidden="1">
      <c r="A87" s="135" t="s">
        <v>49</v>
      </c>
      <c r="B87" s="132" t="s">
        <v>104</v>
      </c>
      <c r="C87" s="132" t="s">
        <v>157</v>
      </c>
      <c r="D87" s="124" t="s">
        <v>280</v>
      </c>
      <c r="E87" s="124" t="s">
        <v>136</v>
      </c>
      <c r="F87" s="172"/>
      <c r="G87" s="172"/>
      <c r="H87" s="182" t="e">
        <f t="shared" si="5"/>
        <v>#DIV/0!</v>
      </c>
    </row>
    <row r="88" spans="1:9" s="141" customFormat="1" ht="40.5" customHeight="1">
      <c r="A88" s="183" t="s">
        <v>142</v>
      </c>
      <c r="B88" s="208" t="s">
        <v>104</v>
      </c>
      <c r="C88" s="208" t="s">
        <v>161</v>
      </c>
      <c r="D88" s="208"/>
      <c r="E88" s="208"/>
      <c r="F88" s="209">
        <f>F91</f>
        <v>1982</v>
      </c>
      <c r="G88" s="209">
        <f>G91</f>
        <v>1750.9</v>
      </c>
      <c r="H88" s="182">
        <f t="shared" si="5"/>
        <v>88.34006054490415</v>
      </c>
      <c r="I88" s="179"/>
    </row>
    <row r="89" spans="1:9" ht="69" customHeight="1" hidden="1">
      <c r="A89" s="123" t="s">
        <v>143</v>
      </c>
      <c r="B89" s="132" t="s">
        <v>104</v>
      </c>
      <c r="C89" s="132" t="s">
        <v>161</v>
      </c>
      <c r="D89" s="132" t="s">
        <v>144</v>
      </c>
      <c r="E89" s="132"/>
      <c r="F89" s="173"/>
      <c r="G89" s="173"/>
      <c r="H89" s="182" t="e">
        <f t="shared" si="5"/>
        <v>#DIV/0!</v>
      </c>
      <c r="I89" s="117"/>
    </row>
    <row r="90" spans="1:9" ht="25.5" hidden="1">
      <c r="A90" s="123" t="s">
        <v>25</v>
      </c>
      <c r="B90" s="132" t="s">
        <v>104</v>
      </c>
      <c r="C90" s="132" t="s">
        <v>161</v>
      </c>
      <c r="D90" s="132" t="s">
        <v>144</v>
      </c>
      <c r="E90" s="132" t="s">
        <v>26</v>
      </c>
      <c r="F90" s="173"/>
      <c r="G90" s="173"/>
      <c r="H90" s="182" t="e">
        <f t="shared" si="5"/>
        <v>#DIV/0!</v>
      </c>
      <c r="I90" s="117"/>
    </row>
    <row r="91" spans="1:9" ht="38.25" customHeight="1">
      <c r="A91" s="139" t="s">
        <v>395</v>
      </c>
      <c r="B91" s="132" t="s">
        <v>104</v>
      </c>
      <c r="C91" s="132" t="s">
        <v>161</v>
      </c>
      <c r="D91" s="132" t="s">
        <v>392</v>
      </c>
      <c r="E91" s="132"/>
      <c r="F91" s="173">
        <f>F92+F95</f>
        <v>1982</v>
      </c>
      <c r="G91" s="173">
        <f>G92+G95</f>
        <v>1750.9</v>
      </c>
      <c r="H91" s="182">
        <f t="shared" si="5"/>
        <v>88.34006054490415</v>
      </c>
      <c r="I91" s="117"/>
    </row>
    <row r="92" spans="1:9" ht="49.5" customHeight="1" hidden="1">
      <c r="A92" s="123" t="s">
        <v>322</v>
      </c>
      <c r="B92" s="132" t="s">
        <v>104</v>
      </c>
      <c r="C92" s="132" t="s">
        <v>161</v>
      </c>
      <c r="D92" s="132" t="s">
        <v>318</v>
      </c>
      <c r="E92" s="132"/>
      <c r="F92" s="173">
        <f>F94</f>
        <v>0</v>
      </c>
      <c r="G92" s="173">
        <f>G94</f>
        <v>0</v>
      </c>
      <c r="H92" s="182" t="e">
        <f t="shared" si="5"/>
        <v>#DIV/0!</v>
      </c>
      <c r="I92" s="117"/>
    </row>
    <row r="93" spans="1:9" ht="26.25" customHeight="1" hidden="1">
      <c r="A93" s="139" t="s">
        <v>316</v>
      </c>
      <c r="B93" s="132" t="s">
        <v>104</v>
      </c>
      <c r="C93" s="132" t="s">
        <v>161</v>
      </c>
      <c r="D93" s="132" t="s">
        <v>319</v>
      </c>
      <c r="E93" s="132"/>
      <c r="F93" s="173">
        <f>F94</f>
        <v>0</v>
      </c>
      <c r="G93" s="173">
        <f>G94</f>
        <v>0</v>
      </c>
      <c r="H93" s="182" t="e">
        <f t="shared" si="5"/>
        <v>#DIV/0!</v>
      </c>
      <c r="I93" s="117"/>
    </row>
    <row r="94" spans="1:9" ht="25.5" hidden="1">
      <c r="A94" s="123" t="s">
        <v>25</v>
      </c>
      <c r="B94" s="132" t="s">
        <v>104</v>
      </c>
      <c r="C94" s="132" t="s">
        <v>161</v>
      </c>
      <c r="D94" s="132" t="s">
        <v>319</v>
      </c>
      <c r="E94" s="132" t="s">
        <v>26</v>
      </c>
      <c r="F94" s="173">
        <v>0</v>
      </c>
      <c r="G94" s="173">
        <v>0</v>
      </c>
      <c r="H94" s="182" t="e">
        <f t="shared" si="5"/>
        <v>#DIV/0!</v>
      </c>
      <c r="I94" s="117"/>
    </row>
    <row r="95" spans="1:9" ht="26.25" customHeight="1">
      <c r="A95" s="123" t="s">
        <v>394</v>
      </c>
      <c r="B95" s="132" t="s">
        <v>104</v>
      </c>
      <c r="C95" s="132" t="s">
        <v>161</v>
      </c>
      <c r="D95" s="132" t="s">
        <v>393</v>
      </c>
      <c r="E95" s="132"/>
      <c r="F95" s="173">
        <f>F96+F99+F102+F105+F108+F111+F114</f>
        <v>1982</v>
      </c>
      <c r="G95" s="173">
        <f>G96+G99+G102+G105+G108+G111+G114</f>
        <v>1750.9</v>
      </c>
      <c r="H95" s="182">
        <f t="shared" si="5"/>
        <v>88.34006054490415</v>
      </c>
      <c r="I95" s="117"/>
    </row>
    <row r="96" spans="1:9" ht="26.25" customHeight="1">
      <c r="A96" s="139" t="s">
        <v>396</v>
      </c>
      <c r="B96" s="132" t="s">
        <v>104</v>
      </c>
      <c r="C96" s="132" t="s">
        <v>161</v>
      </c>
      <c r="D96" s="132" t="s">
        <v>397</v>
      </c>
      <c r="E96" s="132"/>
      <c r="F96" s="173">
        <f>F97</f>
        <v>995.5</v>
      </c>
      <c r="G96" s="173">
        <f>G97</f>
        <v>995.5</v>
      </c>
      <c r="H96" s="182">
        <f t="shared" si="5"/>
        <v>100</v>
      </c>
      <c r="I96" s="117"/>
    </row>
    <row r="97" spans="1:9" ht="26.25" customHeight="1">
      <c r="A97" s="139" t="s">
        <v>398</v>
      </c>
      <c r="B97" s="132" t="s">
        <v>104</v>
      </c>
      <c r="C97" s="132" t="s">
        <v>161</v>
      </c>
      <c r="D97" s="132" t="s">
        <v>399</v>
      </c>
      <c r="E97" s="132"/>
      <c r="F97" s="173">
        <f>F98</f>
        <v>995.5</v>
      </c>
      <c r="G97" s="173">
        <f>G98</f>
        <v>995.5</v>
      </c>
      <c r="H97" s="182">
        <f t="shared" si="5"/>
        <v>100</v>
      </c>
      <c r="I97" s="117"/>
    </row>
    <row r="98" spans="1:9" ht="26.25" customHeight="1">
      <c r="A98" s="123" t="s">
        <v>25</v>
      </c>
      <c r="B98" s="132" t="s">
        <v>104</v>
      </c>
      <c r="C98" s="132" t="s">
        <v>161</v>
      </c>
      <c r="D98" s="132" t="s">
        <v>400</v>
      </c>
      <c r="E98" s="132" t="s">
        <v>26</v>
      </c>
      <c r="F98" s="173">
        <v>995.5</v>
      </c>
      <c r="G98" s="173">
        <v>995.5</v>
      </c>
      <c r="H98" s="182">
        <f t="shared" si="5"/>
        <v>100</v>
      </c>
      <c r="I98" s="117"/>
    </row>
    <row r="99" spans="1:9" ht="26.25" customHeight="1">
      <c r="A99" s="123" t="s">
        <v>401</v>
      </c>
      <c r="B99" s="132" t="s">
        <v>104</v>
      </c>
      <c r="C99" s="132" t="s">
        <v>161</v>
      </c>
      <c r="D99" s="132" t="s">
        <v>402</v>
      </c>
      <c r="E99" s="132"/>
      <c r="F99" s="173">
        <f>F100</f>
        <v>536</v>
      </c>
      <c r="G99" s="173">
        <f>G100</f>
        <v>536</v>
      </c>
      <c r="H99" s="182">
        <f t="shared" si="5"/>
        <v>100</v>
      </c>
      <c r="I99" s="117"/>
    </row>
    <row r="100" spans="1:9" ht="16.5" customHeight="1">
      <c r="A100" s="139" t="s">
        <v>398</v>
      </c>
      <c r="B100" s="132" t="s">
        <v>104</v>
      </c>
      <c r="C100" s="132" t="s">
        <v>161</v>
      </c>
      <c r="D100" s="132" t="s">
        <v>403</v>
      </c>
      <c r="E100" s="132"/>
      <c r="F100" s="173">
        <f>F101</f>
        <v>536</v>
      </c>
      <c r="G100" s="173">
        <f>G101</f>
        <v>536</v>
      </c>
      <c r="H100" s="182">
        <f t="shared" si="5"/>
        <v>100</v>
      </c>
      <c r="I100" s="117"/>
    </row>
    <row r="101" spans="1:9" ht="26.25" customHeight="1">
      <c r="A101" s="123" t="s">
        <v>25</v>
      </c>
      <c r="B101" s="132" t="s">
        <v>104</v>
      </c>
      <c r="C101" s="132" t="s">
        <v>161</v>
      </c>
      <c r="D101" s="132" t="s">
        <v>404</v>
      </c>
      <c r="E101" s="132" t="s">
        <v>26</v>
      </c>
      <c r="F101" s="173">
        <v>536</v>
      </c>
      <c r="G101" s="173">
        <v>536</v>
      </c>
      <c r="H101" s="182">
        <f t="shared" si="5"/>
        <v>100</v>
      </c>
      <c r="I101" s="117"/>
    </row>
    <row r="102" spans="1:9" ht="39" customHeight="1">
      <c r="A102" s="123" t="s">
        <v>405</v>
      </c>
      <c r="B102" s="132" t="s">
        <v>104</v>
      </c>
      <c r="C102" s="132" t="s">
        <v>161</v>
      </c>
      <c r="D102" s="132" t="s">
        <v>406</v>
      </c>
      <c r="E102" s="132"/>
      <c r="F102" s="173">
        <f>F103</f>
        <v>200</v>
      </c>
      <c r="G102" s="173">
        <f>G103</f>
        <v>0</v>
      </c>
      <c r="H102" s="182">
        <f t="shared" si="5"/>
        <v>0</v>
      </c>
      <c r="I102" s="117"/>
    </row>
    <row r="103" spans="1:9" ht="17.25" customHeight="1">
      <c r="A103" s="139" t="s">
        <v>398</v>
      </c>
      <c r="B103" s="132" t="s">
        <v>104</v>
      </c>
      <c r="C103" s="132" t="s">
        <v>161</v>
      </c>
      <c r="D103" s="132" t="s">
        <v>407</v>
      </c>
      <c r="E103" s="132"/>
      <c r="F103" s="173">
        <f>F104</f>
        <v>200</v>
      </c>
      <c r="G103" s="173">
        <f>G104</f>
        <v>0</v>
      </c>
      <c r="H103" s="182">
        <f t="shared" si="5"/>
        <v>0</v>
      </c>
      <c r="I103" s="117"/>
    </row>
    <row r="104" spans="1:9" ht="15" customHeight="1">
      <c r="A104" s="123" t="s">
        <v>31</v>
      </c>
      <c r="B104" s="132" t="s">
        <v>104</v>
      </c>
      <c r="C104" s="132" t="s">
        <v>161</v>
      </c>
      <c r="D104" s="132" t="s">
        <v>407</v>
      </c>
      <c r="E104" s="132" t="s">
        <v>310</v>
      </c>
      <c r="F104" s="173">
        <v>200</v>
      </c>
      <c r="G104" s="173">
        <v>0</v>
      </c>
      <c r="H104" s="182">
        <f t="shared" si="5"/>
        <v>0</v>
      </c>
      <c r="I104" s="117"/>
    </row>
    <row r="105" spans="1:9" ht="26.25" customHeight="1">
      <c r="A105" s="123" t="s">
        <v>408</v>
      </c>
      <c r="B105" s="132" t="s">
        <v>104</v>
      </c>
      <c r="C105" s="132" t="s">
        <v>161</v>
      </c>
      <c r="D105" s="132" t="s">
        <v>409</v>
      </c>
      <c r="E105" s="132"/>
      <c r="F105" s="173">
        <f>F106</f>
        <v>20</v>
      </c>
      <c r="G105" s="173">
        <f>G106</f>
        <v>20</v>
      </c>
      <c r="H105" s="182">
        <f t="shared" si="5"/>
        <v>100</v>
      </c>
      <c r="I105" s="117"/>
    </row>
    <row r="106" spans="1:9" ht="16.5" customHeight="1">
      <c r="A106" s="139" t="s">
        <v>398</v>
      </c>
      <c r="B106" s="132" t="s">
        <v>104</v>
      </c>
      <c r="C106" s="132" t="s">
        <v>161</v>
      </c>
      <c r="D106" s="132" t="s">
        <v>410</v>
      </c>
      <c r="E106" s="132"/>
      <c r="F106" s="173">
        <f>F107</f>
        <v>20</v>
      </c>
      <c r="G106" s="173">
        <f>G107</f>
        <v>20</v>
      </c>
      <c r="H106" s="182">
        <f t="shared" si="5"/>
        <v>100</v>
      </c>
      <c r="I106" s="117"/>
    </row>
    <row r="107" spans="1:9" ht="26.25" customHeight="1">
      <c r="A107" s="123" t="s">
        <v>25</v>
      </c>
      <c r="B107" s="132" t="s">
        <v>104</v>
      </c>
      <c r="C107" s="132" t="s">
        <v>161</v>
      </c>
      <c r="D107" s="132" t="s">
        <v>410</v>
      </c>
      <c r="E107" s="132" t="s">
        <v>26</v>
      </c>
      <c r="F107" s="173">
        <v>20</v>
      </c>
      <c r="G107" s="173">
        <v>20</v>
      </c>
      <c r="H107" s="182">
        <f t="shared" si="5"/>
        <v>100</v>
      </c>
      <c r="I107" s="117"/>
    </row>
    <row r="108" spans="1:9" ht="26.25" customHeight="1" hidden="1">
      <c r="A108" s="123" t="s">
        <v>411</v>
      </c>
      <c r="B108" s="132" t="s">
        <v>104</v>
      </c>
      <c r="C108" s="132" t="s">
        <v>161</v>
      </c>
      <c r="D108" s="132" t="s">
        <v>412</v>
      </c>
      <c r="E108" s="132"/>
      <c r="F108" s="173">
        <f>F109</f>
        <v>0</v>
      </c>
      <c r="G108" s="173">
        <f>G109</f>
        <v>0</v>
      </c>
      <c r="H108" s="182" t="e">
        <f t="shared" si="5"/>
        <v>#DIV/0!</v>
      </c>
      <c r="I108" s="117"/>
    </row>
    <row r="109" spans="1:9" ht="12.75" customHeight="1" hidden="1">
      <c r="A109" s="139" t="s">
        <v>398</v>
      </c>
      <c r="B109" s="132" t="s">
        <v>104</v>
      </c>
      <c r="C109" s="132" t="s">
        <v>161</v>
      </c>
      <c r="D109" s="132" t="s">
        <v>413</v>
      </c>
      <c r="E109" s="132"/>
      <c r="F109" s="173">
        <f>F110</f>
        <v>0</v>
      </c>
      <c r="G109" s="173">
        <f>G110</f>
        <v>0</v>
      </c>
      <c r="H109" s="182" t="e">
        <f t="shared" si="5"/>
        <v>#DIV/0!</v>
      </c>
      <c r="I109" s="117"/>
    </row>
    <row r="110" spans="1:9" ht="26.25" customHeight="1" hidden="1">
      <c r="A110" s="123" t="s">
        <v>25</v>
      </c>
      <c r="B110" s="132" t="s">
        <v>104</v>
      </c>
      <c r="C110" s="132" t="s">
        <v>161</v>
      </c>
      <c r="D110" s="132" t="s">
        <v>413</v>
      </c>
      <c r="E110" s="132" t="s">
        <v>26</v>
      </c>
      <c r="F110" s="173">
        <v>0</v>
      </c>
      <c r="G110" s="173">
        <v>0</v>
      </c>
      <c r="H110" s="182" t="e">
        <f t="shared" si="5"/>
        <v>#DIV/0!</v>
      </c>
      <c r="I110" s="117"/>
    </row>
    <row r="111" spans="1:9" ht="15.75" customHeight="1">
      <c r="A111" s="123" t="s">
        <v>415</v>
      </c>
      <c r="B111" s="132" t="s">
        <v>104</v>
      </c>
      <c r="C111" s="132" t="s">
        <v>161</v>
      </c>
      <c r="D111" s="132" t="s">
        <v>414</v>
      </c>
      <c r="E111" s="132"/>
      <c r="F111" s="173">
        <f>F112</f>
        <v>130.5</v>
      </c>
      <c r="G111" s="173">
        <f>G112</f>
        <v>120</v>
      </c>
      <c r="H111" s="182">
        <f t="shared" si="5"/>
        <v>91.95402298850574</v>
      </c>
      <c r="I111" s="117"/>
    </row>
    <row r="112" spans="1:9" ht="13.5" customHeight="1">
      <c r="A112" s="139" t="s">
        <v>398</v>
      </c>
      <c r="B112" s="132" t="s">
        <v>104</v>
      </c>
      <c r="C112" s="132" t="s">
        <v>161</v>
      </c>
      <c r="D112" s="132" t="s">
        <v>416</v>
      </c>
      <c r="E112" s="132"/>
      <c r="F112" s="173">
        <f>F113</f>
        <v>130.5</v>
      </c>
      <c r="G112" s="173">
        <f>G113</f>
        <v>120</v>
      </c>
      <c r="H112" s="182">
        <f t="shared" si="5"/>
        <v>91.95402298850574</v>
      </c>
      <c r="I112" s="117"/>
    </row>
    <row r="113" spans="1:9" ht="26.25" customHeight="1">
      <c r="A113" s="123" t="s">
        <v>25</v>
      </c>
      <c r="B113" s="132" t="s">
        <v>104</v>
      </c>
      <c r="C113" s="132" t="s">
        <v>161</v>
      </c>
      <c r="D113" s="132" t="s">
        <v>416</v>
      </c>
      <c r="E113" s="132" t="s">
        <v>26</v>
      </c>
      <c r="F113" s="173">
        <v>130.5</v>
      </c>
      <c r="G113" s="173">
        <v>120</v>
      </c>
      <c r="H113" s="182">
        <f t="shared" si="5"/>
        <v>91.95402298850574</v>
      </c>
      <c r="I113" s="117"/>
    </row>
    <row r="114" spans="1:9" ht="39.75" customHeight="1">
      <c r="A114" s="123" t="s">
        <v>591</v>
      </c>
      <c r="B114" s="132" t="s">
        <v>104</v>
      </c>
      <c r="C114" s="132" t="s">
        <v>161</v>
      </c>
      <c r="D114" s="132" t="s">
        <v>417</v>
      </c>
      <c r="E114" s="132"/>
      <c r="F114" s="173">
        <f>F115</f>
        <v>100</v>
      </c>
      <c r="G114" s="173">
        <f>G115</f>
        <v>79.4</v>
      </c>
      <c r="H114" s="182">
        <f t="shared" si="5"/>
        <v>79.4</v>
      </c>
      <c r="I114" s="117"/>
    </row>
    <row r="115" spans="1:9" ht="12" customHeight="1">
      <c r="A115" s="139" t="s">
        <v>398</v>
      </c>
      <c r="B115" s="132" t="s">
        <v>104</v>
      </c>
      <c r="C115" s="132" t="s">
        <v>161</v>
      </c>
      <c r="D115" s="132" t="s">
        <v>418</v>
      </c>
      <c r="E115" s="132"/>
      <c r="F115" s="173">
        <f>F116</f>
        <v>100</v>
      </c>
      <c r="G115" s="173">
        <v>79.4</v>
      </c>
      <c r="H115" s="182">
        <f t="shared" si="5"/>
        <v>79.4</v>
      </c>
      <c r="I115" s="117"/>
    </row>
    <row r="116" spans="1:9" ht="25.5">
      <c r="A116" s="123" t="s">
        <v>25</v>
      </c>
      <c r="B116" s="132" t="s">
        <v>104</v>
      </c>
      <c r="C116" s="132" t="s">
        <v>161</v>
      </c>
      <c r="D116" s="132" t="s">
        <v>418</v>
      </c>
      <c r="E116" s="132" t="s">
        <v>26</v>
      </c>
      <c r="F116" s="173">
        <v>100</v>
      </c>
      <c r="G116" s="173">
        <v>79.4</v>
      </c>
      <c r="H116" s="182">
        <f t="shared" si="5"/>
        <v>79.4</v>
      </c>
      <c r="I116" s="117"/>
    </row>
    <row r="117" spans="1:8" s="141" customFormat="1" ht="13.5">
      <c r="A117" s="220" t="s">
        <v>162</v>
      </c>
      <c r="B117" s="212" t="s">
        <v>118</v>
      </c>
      <c r="C117" s="212"/>
      <c r="D117" s="212"/>
      <c r="E117" s="212"/>
      <c r="F117" s="213">
        <f aca="true" t="shared" si="6" ref="F117:G119">F118</f>
        <v>1775.3</v>
      </c>
      <c r="G117" s="213">
        <f t="shared" si="6"/>
        <v>1587.5000000000002</v>
      </c>
      <c r="H117" s="214">
        <f t="shared" si="5"/>
        <v>89.42150622430013</v>
      </c>
    </row>
    <row r="118" spans="1:8" s="237" customFormat="1" ht="12.75">
      <c r="A118" s="221" t="s">
        <v>243</v>
      </c>
      <c r="B118" s="223" t="s">
        <v>118</v>
      </c>
      <c r="C118" s="223" t="s">
        <v>160</v>
      </c>
      <c r="D118" s="223"/>
      <c r="E118" s="223"/>
      <c r="F118" s="224">
        <f t="shared" si="6"/>
        <v>1775.3</v>
      </c>
      <c r="G118" s="224">
        <f t="shared" si="6"/>
        <v>1587.5000000000002</v>
      </c>
      <c r="H118" s="182">
        <f t="shared" si="5"/>
        <v>89.42150622430013</v>
      </c>
    </row>
    <row r="119" spans="1:8" ht="39" customHeight="1">
      <c r="A119" s="139" t="s">
        <v>395</v>
      </c>
      <c r="B119" s="132" t="s">
        <v>118</v>
      </c>
      <c r="C119" s="132" t="s">
        <v>160</v>
      </c>
      <c r="D119" s="132" t="s">
        <v>392</v>
      </c>
      <c r="E119" s="132"/>
      <c r="F119" s="173">
        <f t="shared" si="6"/>
        <v>1775.3</v>
      </c>
      <c r="G119" s="173">
        <f t="shared" si="6"/>
        <v>1587.5000000000002</v>
      </c>
      <c r="H119" s="182">
        <f t="shared" si="5"/>
        <v>89.42150622430013</v>
      </c>
    </row>
    <row r="120" spans="1:8" ht="25.5" customHeight="1">
      <c r="A120" s="133" t="s">
        <v>499</v>
      </c>
      <c r="B120" s="132" t="s">
        <v>118</v>
      </c>
      <c r="C120" s="132" t="s">
        <v>160</v>
      </c>
      <c r="D120" s="132" t="s">
        <v>419</v>
      </c>
      <c r="E120" s="132"/>
      <c r="F120" s="173">
        <f>F121+F124+F127+F130+F133+F136+F139</f>
        <v>1775.3</v>
      </c>
      <c r="G120" s="173">
        <f>G121+G124+G127+G130+G133+G136+G139</f>
        <v>1587.5000000000002</v>
      </c>
      <c r="H120" s="182">
        <f t="shared" si="5"/>
        <v>89.42150622430013</v>
      </c>
    </row>
    <row r="121" spans="1:8" ht="51.75" customHeight="1">
      <c r="A121" s="133" t="s">
        <v>422</v>
      </c>
      <c r="B121" s="132" t="s">
        <v>118</v>
      </c>
      <c r="C121" s="132" t="s">
        <v>160</v>
      </c>
      <c r="D121" s="132" t="s">
        <v>421</v>
      </c>
      <c r="E121" s="132"/>
      <c r="F121" s="173">
        <f>F122</f>
        <v>599.3</v>
      </c>
      <c r="G121" s="173">
        <f>G122</f>
        <v>480.5</v>
      </c>
      <c r="H121" s="182">
        <f t="shared" si="5"/>
        <v>80.1768730185216</v>
      </c>
    </row>
    <row r="122" spans="1:8" ht="25.5" customHeight="1">
      <c r="A122" s="133" t="s">
        <v>423</v>
      </c>
      <c r="B122" s="132" t="s">
        <v>118</v>
      </c>
      <c r="C122" s="132" t="s">
        <v>160</v>
      </c>
      <c r="D122" s="132" t="s">
        <v>424</v>
      </c>
      <c r="E122" s="132"/>
      <c r="F122" s="173">
        <f>F123</f>
        <v>599.3</v>
      </c>
      <c r="G122" s="173">
        <f>G123</f>
        <v>480.5</v>
      </c>
      <c r="H122" s="182">
        <f t="shared" si="5"/>
        <v>80.1768730185216</v>
      </c>
    </row>
    <row r="123" spans="1:8" ht="25.5" customHeight="1">
      <c r="A123" s="133" t="s">
        <v>24</v>
      </c>
      <c r="B123" s="132" t="s">
        <v>118</v>
      </c>
      <c r="C123" s="132" t="s">
        <v>160</v>
      </c>
      <c r="D123" s="132" t="s">
        <v>424</v>
      </c>
      <c r="E123" s="132" t="s">
        <v>27</v>
      </c>
      <c r="F123" s="173">
        <v>599.3</v>
      </c>
      <c r="G123" s="173">
        <v>480.5</v>
      </c>
      <c r="H123" s="182">
        <f t="shared" si="5"/>
        <v>80.1768730185216</v>
      </c>
    </row>
    <row r="124" spans="1:8" ht="25.5" customHeight="1">
      <c r="A124" s="133" t="s">
        <v>425</v>
      </c>
      <c r="B124" s="132" t="s">
        <v>118</v>
      </c>
      <c r="C124" s="132" t="s">
        <v>160</v>
      </c>
      <c r="D124" s="132" t="s">
        <v>426</v>
      </c>
      <c r="E124" s="132"/>
      <c r="F124" s="173">
        <f>F125</f>
        <v>5</v>
      </c>
      <c r="G124" s="173">
        <f>G125</f>
        <v>5</v>
      </c>
      <c r="H124" s="182">
        <f t="shared" si="5"/>
        <v>100</v>
      </c>
    </row>
    <row r="125" spans="1:8" ht="25.5" customHeight="1">
      <c r="A125" s="133" t="s">
        <v>423</v>
      </c>
      <c r="B125" s="132" t="s">
        <v>118</v>
      </c>
      <c r="C125" s="132" t="s">
        <v>160</v>
      </c>
      <c r="D125" s="132" t="s">
        <v>442</v>
      </c>
      <c r="E125" s="132"/>
      <c r="F125" s="173">
        <f>F126</f>
        <v>5</v>
      </c>
      <c r="G125" s="173">
        <f>G126</f>
        <v>5</v>
      </c>
      <c r="H125" s="182">
        <f t="shared" si="5"/>
        <v>100</v>
      </c>
    </row>
    <row r="126" spans="1:8" ht="25.5" customHeight="1">
      <c r="A126" s="133" t="s">
        <v>24</v>
      </c>
      <c r="B126" s="132" t="s">
        <v>118</v>
      </c>
      <c r="C126" s="132" t="s">
        <v>160</v>
      </c>
      <c r="D126" s="132" t="s">
        <v>442</v>
      </c>
      <c r="E126" s="132" t="s">
        <v>27</v>
      </c>
      <c r="F126" s="173">
        <v>5</v>
      </c>
      <c r="G126" s="173">
        <v>5</v>
      </c>
      <c r="H126" s="182">
        <f t="shared" si="5"/>
        <v>100</v>
      </c>
    </row>
    <row r="127" spans="1:8" ht="25.5" customHeight="1">
      <c r="A127" s="133" t="s">
        <v>427</v>
      </c>
      <c r="B127" s="132" t="s">
        <v>118</v>
      </c>
      <c r="C127" s="132" t="s">
        <v>160</v>
      </c>
      <c r="D127" s="132" t="s">
        <v>428</v>
      </c>
      <c r="E127" s="132"/>
      <c r="F127" s="173">
        <f>F128</f>
        <v>267</v>
      </c>
      <c r="G127" s="173">
        <f>G128</f>
        <v>262.9</v>
      </c>
      <c r="H127" s="182">
        <f t="shared" si="5"/>
        <v>98.46441947565542</v>
      </c>
    </row>
    <row r="128" spans="1:8" ht="25.5" customHeight="1">
      <c r="A128" s="133" t="s">
        <v>423</v>
      </c>
      <c r="B128" s="132" t="s">
        <v>118</v>
      </c>
      <c r="C128" s="132" t="s">
        <v>160</v>
      </c>
      <c r="D128" s="132" t="s">
        <v>441</v>
      </c>
      <c r="E128" s="132"/>
      <c r="F128" s="173">
        <f>F129</f>
        <v>267</v>
      </c>
      <c r="G128" s="173">
        <f>G129</f>
        <v>262.9</v>
      </c>
      <c r="H128" s="182">
        <f t="shared" si="5"/>
        <v>98.46441947565542</v>
      </c>
    </row>
    <row r="129" spans="1:8" ht="17.25" customHeight="1">
      <c r="A129" s="133" t="s">
        <v>24</v>
      </c>
      <c r="B129" s="132" t="s">
        <v>118</v>
      </c>
      <c r="C129" s="132" t="s">
        <v>160</v>
      </c>
      <c r="D129" s="132" t="s">
        <v>441</v>
      </c>
      <c r="E129" s="132" t="s">
        <v>27</v>
      </c>
      <c r="F129" s="173">
        <v>267</v>
      </c>
      <c r="G129" s="173">
        <v>262.9</v>
      </c>
      <c r="H129" s="182">
        <f t="shared" si="5"/>
        <v>98.46441947565542</v>
      </c>
    </row>
    <row r="130" spans="1:8" ht="24" customHeight="1">
      <c r="A130" s="133" t="s">
        <v>429</v>
      </c>
      <c r="B130" s="132" t="s">
        <v>118</v>
      </c>
      <c r="C130" s="132" t="s">
        <v>160</v>
      </c>
      <c r="D130" s="132" t="s">
        <v>430</v>
      </c>
      <c r="E130" s="132"/>
      <c r="F130" s="173">
        <f>F131</f>
        <v>378.3</v>
      </c>
      <c r="G130" s="173">
        <f>G131</f>
        <v>370.3</v>
      </c>
      <c r="H130" s="182">
        <f t="shared" si="5"/>
        <v>97.8852762357917</v>
      </c>
    </row>
    <row r="131" spans="1:8" s="141" customFormat="1" ht="25.5">
      <c r="A131" s="133" t="s">
        <v>423</v>
      </c>
      <c r="B131" s="142" t="s">
        <v>118</v>
      </c>
      <c r="C131" s="142" t="s">
        <v>160</v>
      </c>
      <c r="D131" s="132" t="s">
        <v>440</v>
      </c>
      <c r="E131" s="142"/>
      <c r="F131" s="174">
        <f>F132</f>
        <v>378.3</v>
      </c>
      <c r="G131" s="174">
        <f>G132</f>
        <v>370.3</v>
      </c>
      <c r="H131" s="182">
        <f t="shared" si="5"/>
        <v>97.8852762357917</v>
      </c>
    </row>
    <row r="132" spans="1:8" s="141" customFormat="1" ht="25.5">
      <c r="A132" s="133" t="s">
        <v>24</v>
      </c>
      <c r="B132" s="132" t="s">
        <v>118</v>
      </c>
      <c r="C132" s="132" t="s">
        <v>160</v>
      </c>
      <c r="D132" s="132" t="s">
        <v>440</v>
      </c>
      <c r="E132" s="132" t="s">
        <v>27</v>
      </c>
      <c r="F132" s="173">
        <v>378.3</v>
      </c>
      <c r="G132" s="173">
        <v>370.3</v>
      </c>
      <c r="H132" s="182">
        <f t="shared" si="5"/>
        <v>97.8852762357917</v>
      </c>
    </row>
    <row r="133" spans="1:8" s="141" customFormat="1" ht="38.25">
      <c r="A133" s="133" t="s">
        <v>431</v>
      </c>
      <c r="B133" s="132" t="s">
        <v>118</v>
      </c>
      <c r="C133" s="132" t="s">
        <v>160</v>
      </c>
      <c r="D133" s="132" t="s">
        <v>432</v>
      </c>
      <c r="E133" s="132"/>
      <c r="F133" s="173">
        <f>F134</f>
        <v>389.8</v>
      </c>
      <c r="G133" s="173">
        <f>G134</f>
        <v>371.1</v>
      </c>
      <c r="H133" s="182">
        <f t="shared" si="5"/>
        <v>95.2026680348897</v>
      </c>
    </row>
    <row r="134" spans="1:8" s="141" customFormat="1" ht="25.5">
      <c r="A134" s="133" t="s">
        <v>423</v>
      </c>
      <c r="B134" s="132" t="s">
        <v>118</v>
      </c>
      <c r="C134" s="132" t="s">
        <v>160</v>
      </c>
      <c r="D134" s="132" t="s">
        <v>439</v>
      </c>
      <c r="E134" s="132"/>
      <c r="F134" s="173">
        <f>F135</f>
        <v>389.8</v>
      </c>
      <c r="G134" s="173">
        <f>G135</f>
        <v>371.1</v>
      </c>
      <c r="H134" s="182">
        <f t="shared" si="5"/>
        <v>95.2026680348897</v>
      </c>
    </row>
    <row r="135" spans="1:8" s="141" customFormat="1" ht="25.5">
      <c r="A135" s="133" t="s">
        <v>24</v>
      </c>
      <c r="B135" s="132" t="s">
        <v>118</v>
      </c>
      <c r="C135" s="132" t="s">
        <v>160</v>
      </c>
      <c r="D135" s="132" t="s">
        <v>439</v>
      </c>
      <c r="E135" s="132" t="s">
        <v>27</v>
      </c>
      <c r="F135" s="173">
        <v>389.8</v>
      </c>
      <c r="G135" s="173">
        <v>371.1</v>
      </c>
      <c r="H135" s="182">
        <f t="shared" si="5"/>
        <v>95.2026680348897</v>
      </c>
    </row>
    <row r="136" spans="1:8" ht="38.25">
      <c r="A136" s="133" t="s">
        <v>434</v>
      </c>
      <c r="B136" s="132" t="s">
        <v>118</v>
      </c>
      <c r="C136" s="132" t="s">
        <v>160</v>
      </c>
      <c r="D136" s="132" t="s">
        <v>433</v>
      </c>
      <c r="E136" s="132"/>
      <c r="F136" s="173">
        <f>F137</f>
        <v>20</v>
      </c>
      <c r="G136" s="173">
        <f>G137</f>
        <v>14</v>
      </c>
      <c r="H136" s="182">
        <f t="shared" si="5"/>
        <v>70</v>
      </c>
    </row>
    <row r="137" spans="1:8" ht="25.5">
      <c r="A137" s="133" t="s">
        <v>423</v>
      </c>
      <c r="B137" s="132" t="s">
        <v>118</v>
      </c>
      <c r="C137" s="132" t="s">
        <v>160</v>
      </c>
      <c r="D137" s="132" t="s">
        <v>438</v>
      </c>
      <c r="E137" s="132"/>
      <c r="F137" s="173">
        <f>F138</f>
        <v>20</v>
      </c>
      <c r="G137" s="173">
        <f>G138</f>
        <v>14</v>
      </c>
      <c r="H137" s="182">
        <f t="shared" si="5"/>
        <v>70</v>
      </c>
    </row>
    <row r="138" spans="1:8" ht="25.5">
      <c r="A138" s="133" t="s">
        <v>24</v>
      </c>
      <c r="B138" s="132" t="s">
        <v>118</v>
      </c>
      <c r="C138" s="132" t="s">
        <v>160</v>
      </c>
      <c r="D138" s="132" t="s">
        <v>438</v>
      </c>
      <c r="E138" s="132" t="s">
        <v>27</v>
      </c>
      <c r="F138" s="173">
        <v>20</v>
      </c>
      <c r="G138" s="173">
        <v>14</v>
      </c>
      <c r="H138" s="182">
        <f t="shared" si="5"/>
        <v>70</v>
      </c>
    </row>
    <row r="139" spans="1:8" ht="25.5">
      <c r="A139" s="133" t="s">
        <v>435</v>
      </c>
      <c r="B139" s="132" t="s">
        <v>118</v>
      </c>
      <c r="C139" s="132" t="s">
        <v>160</v>
      </c>
      <c r="D139" s="132" t="s">
        <v>436</v>
      </c>
      <c r="E139" s="132"/>
      <c r="F139" s="173">
        <f>F140</f>
        <v>115.9</v>
      </c>
      <c r="G139" s="173">
        <f>G140</f>
        <v>83.7</v>
      </c>
      <c r="H139" s="182">
        <f t="shared" si="5"/>
        <v>72.21742881794651</v>
      </c>
    </row>
    <row r="140" spans="1:8" ht="25.5">
      <c r="A140" s="133" t="s">
        <v>423</v>
      </c>
      <c r="B140" s="132" t="s">
        <v>118</v>
      </c>
      <c r="C140" s="132" t="s">
        <v>160</v>
      </c>
      <c r="D140" s="132" t="s">
        <v>437</v>
      </c>
      <c r="E140" s="132"/>
      <c r="F140" s="173">
        <f>F141</f>
        <v>115.9</v>
      </c>
      <c r="G140" s="173">
        <f>G141</f>
        <v>83.7</v>
      </c>
      <c r="H140" s="182">
        <f t="shared" si="5"/>
        <v>72.21742881794651</v>
      </c>
    </row>
    <row r="141" spans="1:8" ht="25.5">
      <c r="A141" s="133" t="s">
        <v>24</v>
      </c>
      <c r="B141" s="132" t="s">
        <v>118</v>
      </c>
      <c r="C141" s="132" t="s">
        <v>160</v>
      </c>
      <c r="D141" s="132" t="s">
        <v>437</v>
      </c>
      <c r="E141" s="132" t="s">
        <v>27</v>
      </c>
      <c r="F141" s="173">
        <v>115.9</v>
      </c>
      <c r="G141" s="173">
        <v>83.7</v>
      </c>
      <c r="H141" s="182">
        <f t="shared" si="5"/>
        <v>72.21742881794651</v>
      </c>
    </row>
    <row r="142" spans="1:8" s="141" customFormat="1" ht="12.75" customHeight="1">
      <c r="A142" s="210" t="s">
        <v>163</v>
      </c>
      <c r="B142" s="212" t="s">
        <v>102</v>
      </c>
      <c r="C142" s="212"/>
      <c r="D142" s="212"/>
      <c r="E142" s="212"/>
      <c r="F142" s="213">
        <f>F158+F143+F148</f>
        <v>26467.899999999998</v>
      </c>
      <c r="G142" s="213">
        <f>G158+G143+G148</f>
        <v>26850.2</v>
      </c>
      <c r="H142" s="214">
        <f t="shared" si="5"/>
        <v>101.44439113038814</v>
      </c>
    </row>
    <row r="143" spans="1:8" s="275" customFormat="1" ht="12.75" customHeight="1">
      <c r="A143" s="183" t="s">
        <v>514</v>
      </c>
      <c r="B143" s="208" t="s">
        <v>102</v>
      </c>
      <c r="C143" s="208" t="s">
        <v>96</v>
      </c>
      <c r="D143" s="212"/>
      <c r="E143" s="212"/>
      <c r="F143" s="209">
        <f aca="true" t="shared" si="7" ref="F143:G146">F144</f>
        <v>170.9</v>
      </c>
      <c r="G143" s="209">
        <f t="shared" si="7"/>
        <v>170.9</v>
      </c>
      <c r="H143" s="214">
        <f t="shared" si="5"/>
        <v>100</v>
      </c>
    </row>
    <row r="144" spans="1:8" s="141" customFormat="1" ht="26.25" customHeight="1">
      <c r="A144" s="140" t="s">
        <v>311</v>
      </c>
      <c r="B144" s="142" t="s">
        <v>102</v>
      </c>
      <c r="C144" s="142" t="s">
        <v>96</v>
      </c>
      <c r="D144" s="142" t="s">
        <v>370</v>
      </c>
      <c r="E144" s="142"/>
      <c r="F144" s="174">
        <f t="shared" si="7"/>
        <v>170.9</v>
      </c>
      <c r="G144" s="174">
        <f t="shared" si="7"/>
        <v>170.9</v>
      </c>
      <c r="H144" s="214">
        <f aca="true" t="shared" si="8" ref="H144:H157">G144/F144*100</f>
        <v>100</v>
      </c>
    </row>
    <row r="145" spans="1:8" s="141" customFormat="1" ht="37.5" customHeight="1">
      <c r="A145" s="140" t="s">
        <v>515</v>
      </c>
      <c r="B145" s="142" t="s">
        <v>102</v>
      </c>
      <c r="C145" s="142" t="s">
        <v>96</v>
      </c>
      <c r="D145" s="142" t="s">
        <v>516</v>
      </c>
      <c r="E145" s="142"/>
      <c r="F145" s="174">
        <f t="shared" si="7"/>
        <v>170.9</v>
      </c>
      <c r="G145" s="174">
        <f t="shared" si="7"/>
        <v>170.9</v>
      </c>
      <c r="H145" s="214">
        <f t="shared" si="8"/>
        <v>100</v>
      </c>
    </row>
    <row r="146" spans="1:8" s="141" customFormat="1" ht="27" customHeight="1">
      <c r="A146" s="140" t="s">
        <v>517</v>
      </c>
      <c r="B146" s="142" t="s">
        <v>102</v>
      </c>
      <c r="C146" s="142" t="s">
        <v>543</v>
      </c>
      <c r="D146" s="142" t="s">
        <v>518</v>
      </c>
      <c r="E146" s="142"/>
      <c r="F146" s="174">
        <f t="shared" si="7"/>
        <v>170.9</v>
      </c>
      <c r="G146" s="174">
        <f t="shared" si="7"/>
        <v>170.9</v>
      </c>
      <c r="H146" s="214">
        <f t="shared" si="8"/>
        <v>100</v>
      </c>
    </row>
    <row r="147" spans="1:8" s="141" customFormat="1" ht="26.25" customHeight="1">
      <c r="A147" s="140" t="s">
        <v>25</v>
      </c>
      <c r="B147" s="142" t="s">
        <v>102</v>
      </c>
      <c r="C147" s="142" t="s">
        <v>96</v>
      </c>
      <c r="D147" s="142" t="s">
        <v>518</v>
      </c>
      <c r="E147" s="142" t="s">
        <v>26</v>
      </c>
      <c r="F147" s="174">
        <v>170.9</v>
      </c>
      <c r="G147" s="174">
        <v>170.9</v>
      </c>
      <c r="H147" s="214">
        <f t="shared" si="8"/>
        <v>100</v>
      </c>
    </row>
    <row r="148" spans="1:8" s="141" customFormat="1" ht="12.75" customHeight="1">
      <c r="A148" s="183" t="s">
        <v>513</v>
      </c>
      <c r="B148" s="208" t="s">
        <v>102</v>
      </c>
      <c r="C148" s="208" t="s">
        <v>97</v>
      </c>
      <c r="D148" s="208"/>
      <c r="E148" s="208"/>
      <c r="F148" s="209">
        <f>F149+F153</f>
        <v>627.6</v>
      </c>
      <c r="G148" s="209">
        <f>G149+G153</f>
        <v>627</v>
      </c>
      <c r="H148" s="182">
        <f t="shared" si="8"/>
        <v>99.90439770554494</v>
      </c>
    </row>
    <row r="149" spans="1:8" s="141" customFormat="1" ht="12.75" customHeight="1">
      <c r="A149" s="140" t="s">
        <v>38</v>
      </c>
      <c r="B149" s="142" t="s">
        <v>102</v>
      </c>
      <c r="C149" s="142" t="s">
        <v>97</v>
      </c>
      <c r="D149" s="142" t="s">
        <v>365</v>
      </c>
      <c r="E149" s="142"/>
      <c r="F149" s="174">
        <f aca="true" t="shared" si="9" ref="F149:G151">F150</f>
        <v>172.3</v>
      </c>
      <c r="G149" s="174">
        <f t="shared" si="9"/>
        <v>172.3</v>
      </c>
      <c r="H149" s="214">
        <f t="shared" si="8"/>
        <v>100</v>
      </c>
    </row>
    <row r="150" spans="1:8" s="141" customFormat="1" ht="91.5" customHeight="1">
      <c r="A150" s="152" t="s">
        <v>519</v>
      </c>
      <c r="B150" s="142" t="s">
        <v>102</v>
      </c>
      <c r="C150" s="142" t="s">
        <v>97</v>
      </c>
      <c r="D150" s="142" t="s">
        <v>366</v>
      </c>
      <c r="E150" s="142"/>
      <c r="F150" s="174">
        <f t="shared" si="9"/>
        <v>172.3</v>
      </c>
      <c r="G150" s="174">
        <f t="shared" si="9"/>
        <v>172.3</v>
      </c>
      <c r="H150" s="214">
        <f t="shared" si="8"/>
        <v>100</v>
      </c>
    </row>
    <row r="151" spans="1:8" s="141" customFormat="1" ht="89.25" customHeight="1">
      <c r="A151" s="135" t="s">
        <v>520</v>
      </c>
      <c r="B151" s="142" t="s">
        <v>102</v>
      </c>
      <c r="C151" s="142" t="s">
        <v>97</v>
      </c>
      <c r="D151" s="142" t="s">
        <v>459</v>
      </c>
      <c r="E151" s="142"/>
      <c r="F151" s="174">
        <f t="shared" si="9"/>
        <v>172.3</v>
      </c>
      <c r="G151" s="174">
        <f t="shared" si="9"/>
        <v>172.3</v>
      </c>
      <c r="H151" s="214">
        <f t="shared" si="8"/>
        <v>100</v>
      </c>
    </row>
    <row r="152" spans="1:8" s="141" customFormat="1" ht="12.75" customHeight="1">
      <c r="A152" s="140" t="s">
        <v>49</v>
      </c>
      <c r="B152" s="142" t="s">
        <v>102</v>
      </c>
      <c r="C152" s="142" t="s">
        <v>97</v>
      </c>
      <c r="D152" s="142" t="s">
        <v>459</v>
      </c>
      <c r="E152" s="142" t="s">
        <v>127</v>
      </c>
      <c r="F152" s="174">
        <v>172.3</v>
      </c>
      <c r="G152" s="174">
        <v>172.3</v>
      </c>
      <c r="H152" s="214">
        <f t="shared" si="8"/>
        <v>100</v>
      </c>
    </row>
    <row r="153" spans="1:8" s="141" customFormat="1" ht="27" customHeight="1">
      <c r="A153" s="140" t="s">
        <v>311</v>
      </c>
      <c r="B153" s="142" t="s">
        <v>102</v>
      </c>
      <c r="C153" s="142" t="s">
        <v>97</v>
      </c>
      <c r="D153" s="142" t="s">
        <v>370</v>
      </c>
      <c r="E153" s="142"/>
      <c r="F153" s="174">
        <f>F154</f>
        <v>455.3</v>
      </c>
      <c r="G153" s="174">
        <f>G154</f>
        <v>454.70000000000005</v>
      </c>
      <c r="H153" s="214">
        <f t="shared" si="8"/>
        <v>99.86821875686361</v>
      </c>
    </row>
    <row r="154" spans="1:8" s="141" customFormat="1" ht="42.75" customHeight="1">
      <c r="A154" s="140" t="s">
        <v>515</v>
      </c>
      <c r="B154" s="142" t="s">
        <v>102</v>
      </c>
      <c r="C154" s="142" t="s">
        <v>97</v>
      </c>
      <c r="D154" s="142" t="s">
        <v>516</v>
      </c>
      <c r="E154" s="142"/>
      <c r="F154" s="174">
        <f>F155</f>
        <v>455.3</v>
      </c>
      <c r="G154" s="174">
        <f>G155</f>
        <v>454.70000000000005</v>
      </c>
      <c r="H154" s="214">
        <f t="shared" si="8"/>
        <v>99.86821875686361</v>
      </c>
    </row>
    <row r="155" spans="1:8" s="141" customFormat="1" ht="27" customHeight="1">
      <c r="A155" s="135" t="s">
        <v>563</v>
      </c>
      <c r="B155" s="142" t="s">
        <v>102</v>
      </c>
      <c r="C155" s="142" t="s">
        <v>97</v>
      </c>
      <c r="D155" s="142" t="s">
        <v>561</v>
      </c>
      <c r="E155" s="142"/>
      <c r="F155" s="174">
        <f>F156+F157</f>
        <v>455.3</v>
      </c>
      <c r="G155" s="174">
        <f>G156+G157</f>
        <v>454.70000000000005</v>
      </c>
      <c r="H155" s="214">
        <f t="shared" si="8"/>
        <v>99.86821875686361</v>
      </c>
    </row>
    <row r="156" spans="1:8" s="141" customFormat="1" ht="42.75" customHeight="1">
      <c r="A156" s="140" t="s">
        <v>476</v>
      </c>
      <c r="B156" s="142" t="s">
        <v>102</v>
      </c>
      <c r="C156" s="142" t="s">
        <v>97</v>
      </c>
      <c r="D156" s="142" t="s">
        <v>561</v>
      </c>
      <c r="E156" s="142" t="s">
        <v>562</v>
      </c>
      <c r="F156" s="174">
        <v>375.3</v>
      </c>
      <c r="G156" s="174">
        <v>375.3</v>
      </c>
      <c r="H156" s="214">
        <f t="shared" si="8"/>
        <v>100</v>
      </c>
    </row>
    <row r="157" spans="1:8" s="141" customFormat="1" ht="27.75" customHeight="1">
      <c r="A157" s="140" t="s">
        <v>25</v>
      </c>
      <c r="B157" s="142" t="s">
        <v>102</v>
      </c>
      <c r="C157" s="142" t="s">
        <v>97</v>
      </c>
      <c r="D157" s="142" t="s">
        <v>561</v>
      </c>
      <c r="E157" s="142" t="s">
        <v>26</v>
      </c>
      <c r="F157" s="174">
        <v>80</v>
      </c>
      <c r="G157" s="174">
        <v>79.4</v>
      </c>
      <c r="H157" s="214">
        <f t="shared" si="8"/>
        <v>99.25</v>
      </c>
    </row>
    <row r="158" spans="1:8" s="141" customFormat="1" ht="12.75">
      <c r="A158" s="183" t="s">
        <v>164</v>
      </c>
      <c r="B158" s="208" t="s">
        <v>102</v>
      </c>
      <c r="C158" s="208" t="s">
        <v>104</v>
      </c>
      <c r="D158" s="208"/>
      <c r="E158" s="208"/>
      <c r="F158" s="209">
        <f>F159+F173</f>
        <v>25669.399999999998</v>
      </c>
      <c r="G158" s="209">
        <f>G159+G173</f>
        <v>26052.3</v>
      </c>
      <c r="H158" s="182">
        <f aca="true" t="shared" si="10" ref="H158:H219">G158/F158*100</f>
        <v>101.49165932978565</v>
      </c>
    </row>
    <row r="159" spans="1:8" s="141" customFormat="1" ht="37.5" customHeight="1">
      <c r="A159" s="139" t="s">
        <v>395</v>
      </c>
      <c r="B159" s="142" t="s">
        <v>102</v>
      </c>
      <c r="C159" s="142" t="s">
        <v>104</v>
      </c>
      <c r="D159" s="142" t="s">
        <v>392</v>
      </c>
      <c r="E159" s="142"/>
      <c r="F159" s="174">
        <f>F160</f>
        <v>25074.1</v>
      </c>
      <c r="G159" s="174">
        <f>G160</f>
        <v>25459</v>
      </c>
      <c r="H159" s="182">
        <f t="shared" si="10"/>
        <v>101.53505011146962</v>
      </c>
    </row>
    <row r="160" spans="1:8" s="141" customFormat="1" ht="27.75" customHeight="1">
      <c r="A160" s="140" t="s">
        <v>500</v>
      </c>
      <c r="B160" s="142" t="s">
        <v>102</v>
      </c>
      <c r="C160" s="142" t="s">
        <v>104</v>
      </c>
      <c r="D160" s="142" t="s">
        <v>444</v>
      </c>
      <c r="E160" s="142"/>
      <c r="F160" s="174">
        <f>F161+F164</f>
        <v>25074.1</v>
      </c>
      <c r="G160" s="174">
        <f>G161+G164</f>
        <v>25459</v>
      </c>
      <c r="H160" s="182">
        <f t="shared" si="10"/>
        <v>101.53505011146962</v>
      </c>
    </row>
    <row r="161" spans="1:8" s="141" customFormat="1" ht="24.75" customHeight="1">
      <c r="A161" s="140" t="s">
        <v>445</v>
      </c>
      <c r="B161" s="142" t="s">
        <v>102</v>
      </c>
      <c r="C161" s="142" t="s">
        <v>104</v>
      </c>
      <c r="D161" s="142" t="s">
        <v>446</v>
      </c>
      <c r="E161" s="142"/>
      <c r="F161" s="174">
        <f>F162</f>
        <v>6385.4</v>
      </c>
      <c r="G161" s="174">
        <f>G162</f>
        <v>6385.4</v>
      </c>
      <c r="H161" s="182">
        <f t="shared" si="10"/>
        <v>100</v>
      </c>
    </row>
    <row r="162" spans="1:8" s="141" customFormat="1" ht="15" customHeight="1">
      <c r="A162" s="140" t="s">
        <v>447</v>
      </c>
      <c r="B162" s="142" t="s">
        <v>102</v>
      </c>
      <c r="C162" s="142" t="s">
        <v>104</v>
      </c>
      <c r="D162" s="142" t="s">
        <v>448</v>
      </c>
      <c r="E162" s="142"/>
      <c r="F162" s="174">
        <f>F163</f>
        <v>6385.4</v>
      </c>
      <c r="G162" s="174">
        <f>G163</f>
        <v>6385.4</v>
      </c>
      <c r="H162" s="182">
        <f t="shared" si="10"/>
        <v>100</v>
      </c>
    </row>
    <row r="163" spans="1:8" s="141" customFormat="1" ht="25.5">
      <c r="A163" s="140" t="s">
        <v>25</v>
      </c>
      <c r="B163" s="142" t="s">
        <v>102</v>
      </c>
      <c r="C163" s="142" t="s">
        <v>104</v>
      </c>
      <c r="D163" s="142" t="s">
        <v>448</v>
      </c>
      <c r="E163" s="142" t="s">
        <v>26</v>
      </c>
      <c r="F163" s="174">
        <v>6385.4</v>
      </c>
      <c r="G163" s="174">
        <v>6385.4</v>
      </c>
      <c r="H163" s="182">
        <f t="shared" si="10"/>
        <v>100</v>
      </c>
    </row>
    <row r="164" spans="1:8" s="141" customFormat="1" ht="25.5">
      <c r="A164" s="140" t="s">
        <v>449</v>
      </c>
      <c r="B164" s="142" t="s">
        <v>102</v>
      </c>
      <c r="C164" s="142" t="s">
        <v>104</v>
      </c>
      <c r="D164" s="142" t="s">
        <v>450</v>
      </c>
      <c r="E164" s="142"/>
      <c r="F164" s="174">
        <f>F165+F167+F169+F171</f>
        <v>18688.7</v>
      </c>
      <c r="G164" s="174">
        <f>G165+G167+G169+G171</f>
        <v>19073.6</v>
      </c>
      <c r="H164" s="182"/>
    </row>
    <row r="165" spans="1:8" s="141" customFormat="1" ht="12.75">
      <c r="A165" s="140" t="s">
        <v>165</v>
      </c>
      <c r="B165" s="142" t="s">
        <v>102</v>
      </c>
      <c r="C165" s="142" t="s">
        <v>104</v>
      </c>
      <c r="D165" s="142" t="s">
        <v>452</v>
      </c>
      <c r="E165" s="142"/>
      <c r="F165" s="174">
        <f>F166</f>
        <v>4934.3</v>
      </c>
      <c r="G165" s="174">
        <f>G166</f>
        <v>5430.2</v>
      </c>
      <c r="H165" s="182">
        <f t="shared" si="10"/>
        <v>110.05005775895262</v>
      </c>
    </row>
    <row r="166" spans="1:8" s="141" customFormat="1" ht="25.5">
      <c r="A166" s="140" t="s">
        <v>25</v>
      </c>
      <c r="B166" s="142" t="s">
        <v>102</v>
      </c>
      <c r="C166" s="142" t="s">
        <v>104</v>
      </c>
      <c r="D166" s="142" t="s">
        <v>452</v>
      </c>
      <c r="E166" s="142" t="s">
        <v>26</v>
      </c>
      <c r="F166" s="174">
        <v>4934.3</v>
      </c>
      <c r="G166" s="174">
        <v>5430.2</v>
      </c>
      <c r="H166" s="182">
        <f t="shared" si="10"/>
        <v>110.05005775895262</v>
      </c>
    </row>
    <row r="167" spans="1:8" s="141" customFormat="1" ht="30.75" customHeight="1">
      <c r="A167" s="140" t="s">
        <v>451</v>
      </c>
      <c r="B167" s="142" t="s">
        <v>102</v>
      </c>
      <c r="C167" s="142" t="s">
        <v>104</v>
      </c>
      <c r="D167" s="142" t="s">
        <v>453</v>
      </c>
      <c r="E167" s="142"/>
      <c r="F167" s="174">
        <f>F168</f>
        <v>7198.9</v>
      </c>
      <c r="G167" s="174">
        <f>G168</f>
        <v>7198.9</v>
      </c>
      <c r="H167" s="182">
        <f t="shared" si="10"/>
        <v>100</v>
      </c>
    </row>
    <row r="168" spans="1:8" s="141" customFormat="1" ht="25.5">
      <c r="A168" s="140" t="s">
        <v>25</v>
      </c>
      <c r="B168" s="142" t="s">
        <v>102</v>
      </c>
      <c r="C168" s="142" t="s">
        <v>104</v>
      </c>
      <c r="D168" s="142" t="s">
        <v>453</v>
      </c>
      <c r="E168" s="142" t="s">
        <v>26</v>
      </c>
      <c r="F168" s="174">
        <v>7198.9</v>
      </c>
      <c r="G168" s="174">
        <v>7198.9</v>
      </c>
      <c r="H168" s="182">
        <f t="shared" si="10"/>
        <v>100</v>
      </c>
    </row>
    <row r="169" spans="1:8" s="141" customFormat="1" ht="23.25" customHeight="1">
      <c r="A169" s="153" t="s">
        <v>454</v>
      </c>
      <c r="B169" s="142" t="s">
        <v>102</v>
      </c>
      <c r="C169" s="142" t="s">
        <v>104</v>
      </c>
      <c r="D169" s="142" t="s">
        <v>455</v>
      </c>
      <c r="E169" s="142"/>
      <c r="F169" s="174">
        <f>F170</f>
        <v>6110.5</v>
      </c>
      <c r="G169" s="174">
        <f>G170</f>
        <v>6110.5</v>
      </c>
      <c r="H169" s="182">
        <f t="shared" si="10"/>
        <v>100</v>
      </c>
    </row>
    <row r="170" spans="1:8" s="141" customFormat="1" ht="25.5">
      <c r="A170" s="140" t="s">
        <v>25</v>
      </c>
      <c r="B170" s="142" t="s">
        <v>102</v>
      </c>
      <c r="C170" s="142" t="s">
        <v>104</v>
      </c>
      <c r="D170" s="142" t="s">
        <v>455</v>
      </c>
      <c r="E170" s="142" t="s">
        <v>26</v>
      </c>
      <c r="F170" s="174">
        <v>6110.5</v>
      </c>
      <c r="G170" s="174">
        <v>6110.5</v>
      </c>
      <c r="H170" s="182">
        <f t="shared" si="10"/>
        <v>100</v>
      </c>
    </row>
    <row r="171" spans="1:8" s="141" customFormat="1" ht="51">
      <c r="A171" s="140" t="s">
        <v>544</v>
      </c>
      <c r="B171" s="142" t="s">
        <v>102</v>
      </c>
      <c r="C171" s="142" t="s">
        <v>104</v>
      </c>
      <c r="D171" s="142" t="s">
        <v>522</v>
      </c>
      <c r="E171" s="142"/>
      <c r="F171" s="174">
        <f>F172</f>
        <v>445</v>
      </c>
      <c r="G171" s="174">
        <f>G172</f>
        <v>334</v>
      </c>
      <c r="H171" s="182">
        <f t="shared" si="10"/>
        <v>75.0561797752809</v>
      </c>
    </row>
    <row r="172" spans="1:8" s="141" customFormat="1" ht="25.5">
      <c r="A172" s="140" t="s">
        <v>25</v>
      </c>
      <c r="B172" s="142" t="s">
        <v>102</v>
      </c>
      <c r="C172" s="142" t="s">
        <v>104</v>
      </c>
      <c r="D172" s="142" t="s">
        <v>522</v>
      </c>
      <c r="E172" s="142" t="s">
        <v>26</v>
      </c>
      <c r="F172" s="174">
        <v>445</v>
      </c>
      <c r="G172" s="174">
        <v>334</v>
      </c>
      <c r="H172" s="182">
        <f t="shared" si="10"/>
        <v>75.0561797752809</v>
      </c>
    </row>
    <row r="173" spans="1:8" s="141" customFormat="1" ht="38.25">
      <c r="A173" s="140" t="s">
        <v>523</v>
      </c>
      <c r="B173" s="142" t="s">
        <v>102</v>
      </c>
      <c r="C173" s="142" t="s">
        <v>104</v>
      </c>
      <c r="D173" s="142" t="s">
        <v>524</v>
      </c>
      <c r="E173" s="142"/>
      <c r="F173" s="174">
        <f aca="true" t="shared" si="11" ref="F173:G175">F174</f>
        <v>595.3</v>
      </c>
      <c r="G173" s="174">
        <f t="shared" si="11"/>
        <v>593.3</v>
      </c>
      <c r="H173" s="182">
        <f t="shared" si="10"/>
        <v>99.6640349403662</v>
      </c>
    </row>
    <row r="174" spans="1:8" s="141" customFormat="1" ht="38.25">
      <c r="A174" s="140" t="s">
        <v>525</v>
      </c>
      <c r="B174" s="142" t="s">
        <v>102</v>
      </c>
      <c r="C174" s="142" t="s">
        <v>104</v>
      </c>
      <c r="D174" s="142" t="s">
        <v>526</v>
      </c>
      <c r="E174" s="142"/>
      <c r="F174" s="174">
        <f t="shared" si="11"/>
        <v>595.3</v>
      </c>
      <c r="G174" s="174">
        <f t="shared" si="11"/>
        <v>593.3</v>
      </c>
      <c r="H174" s="182">
        <f t="shared" si="10"/>
        <v>99.6640349403662</v>
      </c>
    </row>
    <row r="175" spans="1:8" s="141" customFormat="1" ht="25.5">
      <c r="A175" s="140" t="s">
        <v>527</v>
      </c>
      <c r="B175" s="142" t="s">
        <v>102</v>
      </c>
      <c r="C175" s="142" t="s">
        <v>104</v>
      </c>
      <c r="D175" s="142" t="s">
        <v>528</v>
      </c>
      <c r="E175" s="142"/>
      <c r="F175" s="174">
        <f t="shared" si="11"/>
        <v>595.3</v>
      </c>
      <c r="G175" s="174">
        <f t="shared" si="11"/>
        <v>593.3</v>
      </c>
      <c r="H175" s="182">
        <f t="shared" si="10"/>
        <v>99.6640349403662</v>
      </c>
    </row>
    <row r="176" spans="1:8" s="141" customFormat="1" ht="25.5">
      <c r="A176" s="140" t="s">
        <v>25</v>
      </c>
      <c r="B176" s="142" t="s">
        <v>102</v>
      </c>
      <c r="C176" s="142" t="s">
        <v>104</v>
      </c>
      <c r="D176" s="142" t="s">
        <v>529</v>
      </c>
      <c r="E176" s="142" t="s">
        <v>26</v>
      </c>
      <c r="F176" s="174">
        <v>595.3</v>
      </c>
      <c r="G176" s="174">
        <v>593.3</v>
      </c>
      <c r="H176" s="182">
        <f t="shared" si="10"/>
        <v>99.6640349403662</v>
      </c>
    </row>
    <row r="177" spans="1:8" s="141" customFormat="1" ht="13.5">
      <c r="A177" s="220" t="s">
        <v>166</v>
      </c>
      <c r="B177" s="212" t="s">
        <v>167</v>
      </c>
      <c r="C177" s="212"/>
      <c r="D177" s="212"/>
      <c r="E177" s="212"/>
      <c r="F177" s="213">
        <f>F183+F188+F178</f>
        <v>8268.4</v>
      </c>
      <c r="G177" s="213">
        <f>G183+G188+G178</f>
        <v>7808.2</v>
      </c>
      <c r="H177" s="214">
        <f t="shared" si="10"/>
        <v>94.43423153209811</v>
      </c>
    </row>
    <row r="178" spans="1:8" s="141" customFormat="1" ht="13.5">
      <c r="A178" s="219" t="s">
        <v>560</v>
      </c>
      <c r="B178" s="208" t="s">
        <v>167</v>
      </c>
      <c r="C178" s="208" t="s">
        <v>96</v>
      </c>
      <c r="D178" s="208"/>
      <c r="E178" s="208"/>
      <c r="F178" s="209">
        <f aca="true" t="shared" si="12" ref="F178:G181">F179</f>
        <v>796.2</v>
      </c>
      <c r="G178" s="209">
        <f t="shared" si="12"/>
        <v>796.2</v>
      </c>
      <c r="H178" s="214">
        <f t="shared" si="10"/>
        <v>100</v>
      </c>
    </row>
    <row r="179" spans="1:8" s="141" customFormat="1" ht="13.5">
      <c r="A179" s="147" t="s">
        <v>38</v>
      </c>
      <c r="B179" s="142" t="s">
        <v>167</v>
      </c>
      <c r="C179" s="142" t="s">
        <v>96</v>
      </c>
      <c r="D179" s="142" t="s">
        <v>365</v>
      </c>
      <c r="E179" s="142"/>
      <c r="F179" s="174">
        <f t="shared" si="12"/>
        <v>796.2</v>
      </c>
      <c r="G179" s="174">
        <f t="shared" si="12"/>
        <v>796.2</v>
      </c>
      <c r="H179" s="214">
        <f t="shared" si="10"/>
        <v>100</v>
      </c>
    </row>
    <row r="180" spans="1:8" s="141" customFormat="1" ht="90">
      <c r="A180" s="152" t="s">
        <v>135</v>
      </c>
      <c r="B180" s="142" t="s">
        <v>167</v>
      </c>
      <c r="C180" s="142" t="s">
        <v>96</v>
      </c>
      <c r="D180" s="142" t="s">
        <v>366</v>
      </c>
      <c r="E180" s="142"/>
      <c r="F180" s="174">
        <f t="shared" si="12"/>
        <v>796.2</v>
      </c>
      <c r="G180" s="174">
        <f t="shared" si="12"/>
        <v>796.2</v>
      </c>
      <c r="H180" s="214">
        <f t="shared" si="10"/>
        <v>100</v>
      </c>
    </row>
    <row r="181" spans="1:8" s="141" customFormat="1" ht="102.75">
      <c r="A181" s="152" t="s">
        <v>458</v>
      </c>
      <c r="B181" s="142" t="s">
        <v>167</v>
      </c>
      <c r="C181" s="142" t="s">
        <v>96</v>
      </c>
      <c r="D181" s="142" t="s">
        <v>459</v>
      </c>
      <c r="E181" s="142"/>
      <c r="F181" s="174">
        <f t="shared" si="12"/>
        <v>796.2</v>
      </c>
      <c r="G181" s="174">
        <f t="shared" si="12"/>
        <v>796.2</v>
      </c>
      <c r="H181" s="214">
        <f t="shared" si="10"/>
        <v>100</v>
      </c>
    </row>
    <row r="182" spans="1:8" s="141" customFormat="1" ht="13.5">
      <c r="A182" s="152" t="s">
        <v>49</v>
      </c>
      <c r="B182" s="142" t="s">
        <v>167</v>
      </c>
      <c r="C182" s="142" t="s">
        <v>96</v>
      </c>
      <c r="D182" s="142" t="s">
        <v>459</v>
      </c>
      <c r="E182" s="142" t="s">
        <v>127</v>
      </c>
      <c r="F182" s="174">
        <v>796.2</v>
      </c>
      <c r="G182" s="174">
        <v>796.2</v>
      </c>
      <c r="H182" s="214">
        <f t="shared" si="10"/>
        <v>100</v>
      </c>
    </row>
    <row r="183" spans="1:8" s="141" customFormat="1" ht="13.5">
      <c r="A183" s="219" t="s">
        <v>456</v>
      </c>
      <c r="B183" s="208" t="s">
        <v>167</v>
      </c>
      <c r="C183" s="208" t="s">
        <v>97</v>
      </c>
      <c r="D183" s="208"/>
      <c r="E183" s="208"/>
      <c r="F183" s="209">
        <f aca="true" t="shared" si="13" ref="F183:G186">F184</f>
        <v>5560</v>
      </c>
      <c r="G183" s="209">
        <f t="shared" si="13"/>
        <v>5099.8</v>
      </c>
      <c r="H183" s="214">
        <f t="shared" si="10"/>
        <v>91.72302158273382</v>
      </c>
    </row>
    <row r="184" spans="1:8" s="141" customFormat="1" ht="13.5">
      <c r="A184" s="147" t="s">
        <v>38</v>
      </c>
      <c r="B184" s="142" t="s">
        <v>167</v>
      </c>
      <c r="C184" s="142" t="s">
        <v>97</v>
      </c>
      <c r="D184" s="142" t="s">
        <v>365</v>
      </c>
      <c r="E184" s="142"/>
      <c r="F184" s="174">
        <f t="shared" si="13"/>
        <v>5560</v>
      </c>
      <c r="G184" s="174">
        <f t="shared" si="13"/>
        <v>5099.8</v>
      </c>
      <c r="H184" s="214">
        <f t="shared" si="10"/>
        <v>91.72302158273382</v>
      </c>
    </row>
    <row r="185" spans="1:8" s="141" customFormat="1" ht="86.25" customHeight="1">
      <c r="A185" s="152" t="s">
        <v>135</v>
      </c>
      <c r="B185" s="142" t="s">
        <v>167</v>
      </c>
      <c r="C185" s="142" t="s">
        <v>97</v>
      </c>
      <c r="D185" s="142" t="s">
        <v>366</v>
      </c>
      <c r="E185" s="142"/>
      <c r="F185" s="174">
        <f t="shared" si="13"/>
        <v>5560</v>
      </c>
      <c r="G185" s="174">
        <f t="shared" si="13"/>
        <v>5099.8</v>
      </c>
      <c r="H185" s="214">
        <f t="shared" si="10"/>
        <v>91.72302158273382</v>
      </c>
    </row>
    <row r="186" spans="1:8" s="141" customFormat="1" ht="102.75">
      <c r="A186" s="152" t="s">
        <v>458</v>
      </c>
      <c r="B186" s="142" t="s">
        <v>167</v>
      </c>
      <c r="C186" s="142" t="s">
        <v>97</v>
      </c>
      <c r="D186" s="142" t="s">
        <v>459</v>
      </c>
      <c r="E186" s="142"/>
      <c r="F186" s="174">
        <f t="shared" si="13"/>
        <v>5560</v>
      </c>
      <c r="G186" s="174">
        <f t="shared" si="13"/>
        <v>5099.8</v>
      </c>
      <c r="H186" s="214">
        <f t="shared" si="10"/>
        <v>91.72302158273382</v>
      </c>
    </row>
    <row r="187" spans="1:8" s="141" customFormat="1" ht="13.5">
      <c r="A187" s="152" t="s">
        <v>49</v>
      </c>
      <c r="B187" s="142" t="s">
        <v>167</v>
      </c>
      <c r="C187" s="142" t="s">
        <v>97</v>
      </c>
      <c r="D187" s="142" t="s">
        <v>459</v>
      </c>
      <c r="E187" s="142" t="s">
        <v>127</v>
      </c>
      <c r="F187" s="174">
        <v>5560</v>
      </c>
      <c r="G187" s="174">
        <v>5099.8</v>
      </c>
      <c r="H187" s="214">
        <f t="shared" si="10"/>
        <v>91.72302158273382</v>
      </c>
    </row>
    <row r="188" spans="1:8" s="141" customFormat="1" ht="13.5" customHeight="1">
      <c r="A188" s="219" t="s">
        <v>168</v>
      </c>
      <c r="B188" s="208" t="s">
        <v>167</v>
      </c>
      <c r="C188" s="208" t="s">
        <v>167</v>
      </c>
      <c r="D188" s="208"/>
      <c r="E188" s="208"/>
      <c r="F188" s="209">
        <f>F192+F196</f>
        <v>1912.1999999999998</v>
      </c>
      <c r="G188" s="209">
        <f>G192+G196</f>
        <v>1912.1999999999998</v>
      </c>
      <c r="H188" s="182">
        <f t="shared" si="10"/>
        <v>100</v>
      </c>
    </row>
    <row r="189" spans="1:8" ht="25.5" hidden="1">
      <c r="A189" s="139" t="s">
        <v>245</v>
      </c>
      <c r="B189" s="132" t="s">
        <v>167</v>
      </c>
      <c r="C189" s="132" t="s">
        <v>167</v>
      </c>
      <c r="D189" s="132" t="s">
        <v>246</v>
      </c>
      <c r="E189" s="132"/>
      <c r="F189" s="173"/>
      <c r="G189" s="173"/>
      <c r="H189" s="182" t="e">
        <f t="shared" si="10"/>
        <v>#DIV/0!</v>
      </c>
    </row>
    <row r="190" spans="1:8" ht="12.75" hidden="1">
      <c r="A190" s="139" t="s">
        <v>247</v>
      </c>
      <c r="B190" s="132" t="s">
        <v>167</v>
      </c>
      <c r="C190" s="132" t="s">
        <v>167</v>
      </c>
      <c r="D190" s="132" t="s">
        <v>248</v>
      </c>
      <c r="E190" s="132"/>
      <c r="F190" s="173"/>
      <c r="G190" s="173"/>
      <c r="H190" s="182" t="e">
        <f t="shared" si="10"/>
        <v>#DIV/0!</v>
      </c>
    </row>
    <row r="191" spans="1:8" ht="38.25" hidden="1">
      <c r="A191" s="140" t="s">
        <v>249</v>
      </c>
      <c r="B191" s="132" t="s">
        <v>167</v>
      </c>
      <c r="C191" s="132" t="s">
        <v>167</v>
      </c>
      <c r="D191" s="132" t="s">
        <v>248</v>
      </c>
      <c r="E191" s="132" t="s">
        <v>250</v>
      </c>
      <c r="F191" s="173"/>
      <c r="G191" s="173"/>
      <c r="H191" s="182" t="e">
        <f t="shared" si="10"/>
        <v>#DIV/0!</v>
      </c>
    </row>
    <row r="192" spans="1:8" ht="12.75" hidden="1">
      <c r="A192" s="137" t="s">
        <v>38</v>
      </c>
      <c r="B192" s="132" t="s">
        <v>167</v>
      </c>
      <c r="C192" s="132" t="s">
        <v>167</v>
      </c>
      <c r="D192" s="132" t="s">
        <v>309</v>
      </c>
      <c r="E192" s="132"/>
      <c r="F192" s="173">
        <f aca="true" t="shared" si="14" ref="F192:G194">F193</f>
        <v>0</v>
      </c>
      <c r="G192" s="173">
        <f t="shared" si="14"/>
        <v>0</v>
      </c>
      <c r="H192" s="182" t="e">
        <f t="shared" si="10"/>
        <v>#DIV/0!</v>
      </c>
    </row>
    <row r="193" spans="1:8" ht="115.5" customHeight="1" hidden="1">
      <c r="A193" s="153" t="s">
        <v>135</v>
      </c>
      <c r="B193" s="132" t="s">
        <v>167</v>
      </c>
      <c r="C193" s="132" t="s">
        <v>167</v>
      </c>
      <c r="D193" s="132" t="s">
        <v>324</v>
      </c>
      <c r="E193" s="132"/>
      <c r="F193" s="173">
        <f t="shared" si="14"/>
        <v>0</v>
      </c>
      <c r="G193" s="173">
        <f t="shared" si="14"/>
        <v>0</v>
      </c>
      <c r="H193" s="182" t="e">
        <f t="shared" si="10"/>
        <v>#DIV/0!</v>
      </c>
    </row>
    <row r="194" spans="1:8" ht="102.75" customHeight="1" hidden="1">
      <c r="A194" s="30" t="s">
        <v>55</v>
      </c>
      <c r="B194" s="132" t="s">
        <v>167</v>
      </c>
      <c r="C194" s="132" t="s">
        <v>167</v>
      </c>
      <c r="D194" s="132" t="s">
        <v>325</v>
      </c>
      <c r="E194" s="132"/>
      <c r="F194" s="173">
        <f t="shared" si="14"/>
        <v>0</v>
      </c>
      <c r="G194" s="173">
        <f t="shared" si="14"/>
        <v>0</v>
      </c>
      <c r="H194" s="182" t="e">
        <f t="shared" si="10"/>
        <v>#DIV/0!</v>
      </c>
    </row>
    <row r="195" spans="1:8" ht="12.75" hidden="1">
      <c r="A195" s="135" t="s">
        <v>49</v>
      </c>
      <c r="B195" s="132" t="s">
        <v>167</v>
      </c>
      <c r="C195" s="132" t="s">
        <v>167</v>
      </c>
      <c r="D195" s="132" t="s">
        <v>325</v>
      </c>
      <c r="E195" s="132" t="s">
        <v>127</v>
      </c>
      <c r="F195" s="173">
        <v>0</v>
      </c>
      <c r="G195" s="173">
        <v>0</v>
      </c>
      <c r="H195" s="182" t="e">
        <f t="shared" si="10"/>
        <v>#DIV/0!</v>
      </c>
    </row>
    <row r="196" spans="1:8" ht="40.5" customHeight="1">
      <c r="A196" s="139" t="s">
        <v>395</v>
      </c>
      <c r="B196" s="132" t="s">
        <v>167</v>
      </c>
      <c r="C196" s="132" t="s">
        <v>167</v>
      </c>
      <c r="D196" s="132" t="s">
        <v>392</v>
      </c>
      <c r="E196" s="132"/>
      <c r="F196" s="173">
        <f>F197</f>
        <v>1912.1999999999998</v>
      </c>
      <c r="G196" s="173">
        <f>G197</f>
        <v>1912.1999999999998</v>
      </c>
      <c r="H196" s="182">
        <f t="shared" si="10"/>
        <v>100</v>
      </c>
    </row>
    <row r="197" spans="1:8" ht="24" customHeight="1">
      <c r="A197" s="139" t="s">
        <v>501</v>
      </c>
      <c r="B197" s="132" t="s">
        <v>167</v>
      </c>
      <c r="C197" s="132" t="s">
        <v>167</v>
      </c>
      <c r="D197" s="132" t="s">
        <v>461</v>
      </c>
      <c r="E197" s="132"/>
      <c r="F197" s="173">
        <f>F198+F201+F204</f>
        <v>1912.1999999999998</v>
      </c>
      <c r="G197" s="173">
        <f>G198+G201+G204</f>
        <v>1912.1999999999998</v>
      </c>
      <c r="H197" s="182">
        <f t="shared" si="10"/>
        <v>100</v>
      </c>
    </row>
    <row r="198" spans="1:8" ht="24" customHeight="1">
      <c r="A198" s="139" t="s">
        <v>462</v>
      </c>
      <c r="B198" s="132" t="s">
        <v>167</v>
      </c>
      <c r="C198" s="132" t="s">
        <v>167</v>
      </c>
      <c r="D198" s="132" t="s">
        <v>463</v>
      </c>
      <c r="E198" s="132"/>
      <c r="F198" s="173">
        <f>F199</f>
        <v>42.5</v>
      </c>
      <c r="G198" s="173">
        <f>G199</f>
        <v>42.5</v>
      </c>
      <c r="H198" s="182">
        <f t="shared" si="10"/>
        <v>100</v>
      </c>
    </row>
    <row r="199" spans="1:8" ht="14.25" customHeight="1">
      <c r="A199" s="139" t="s">
        <v>464</v>
      </c>
      <c r="B199" s="132" t="s">
        <v>167</v>
      </c>
      <c r="C199" s="132" t="s">
        <v>167</v>
      </c>
      <c r="D199" s="132" t="s">
        <v>465</v>
      </c>
      <c r="E199" s="132"/>
      <c r="F199" s="173">
        <f>F200</f>
        <v>42.5</v>
      </c>
      <c r="G199" s="173">
        <f>G200</f>
        <v>42.5</v>
      </c>
      <c r="H199" s="182">
        <f t="shared" si="10"/>
        <v>100</v>
      </c>
    </row>
    <row r="200" spans="1:8" ht="24" customHeight="1">
      <c r="A200" s="139" t="s">
        <v>25</v>
      </c>
      <c r="B200" s="132" t="s">
        <v>167</v>
      </c>
      <c r="C200" s="132" t="s">
        <v>167</v>
      </c>
      <c r="D200" s="132" t="s">
        <v>465</v>
      </c>
      <c r="E200" s="132" t="s">
        <v>26</v>
      </c>
      <c r="F200" s="173">
        <v>42.5</v>
      </c>
      <c r="G200" s="173">
        <v>42.5</v>
      </c>
      <c r="H200" s="182">
        <f t="shared" si="10"/>
        <v>100</v>
      </c>
    </row>
    <row r="201" spans="1:8" ht="24" customHeight="1">
      <c r="A201" s="147" t="s">
        <v>466</v>
      </c>
      <c r="B201" s="132" t="s">
        <v>167</v>
      </c>
      <c r="C201" s="132" t="s">
        <v>167</v>
      </c>
      <c r="D201" s="132" t="s">
        <v>468</v>
      </c>
      <c r="E201" s="132"/>
      <c r="F201" s="173">
        <f>F202</f>
        <v>864.3</v>
      </c>
      <c r="G201" s="173">
        <f>G202</f>
        <v>864.3</v>
      </c>
      <c r="H201" s="182">
        <f t="shared" si="10"/>
        <v>100</v>
      </c>
    </row>
    <row r="202" spans="1:8" ht="15" customHeight="1">
      <c r="A202" s="139" t="s">
        <v>464</v>
      </c>
      <c r="B202" s="132" t="s">
        <v>167</v>
      </c>
      <c r="C202" s="132" t="s">
        <v>167</v>
      </c>
      <c r="D202" s="132" t="s">
        <v>467</v>
      </c>
      <c r="E202" s="132"/>
      <c r="F202" s="173">
        <f>F203</f>
        <v>864.3</v>
      </c>
      <c r="G202" s="173">
        <f>G203</f>
        <v>864.3</v>
      </c>
      <c r="H202" s="182">
        <f t="shared" si="10"/>
        <v>100</v>
      </c>
    </row>
    <row r="203" spans="1:8" ht="24" customHeight="1">
      <c r="A203" s="139" t="s">
        <v>25</v>
      </c>
      <c r="B203" s="132" t="s">
        <v>167</v>
      </c>
      <c r="C203" s="132" t="s">
        <v>167</v>
      </c>
      <c r="D203" s="132" t="s">
        <v>467</v>
      </c>
      <c r="E203" s="132" t="s">
        <v>26</v>
      </c>
      <c r="F203" s="173">
        <v>864.3</v>
      </c>
      <c r="G203" s="173">
        <v>864.3</v>
      </c>
      <c r="H203" s="182">
        <f t="shared" si="10"/>
        <v>100</v>
      </c>
    </row>
    <row r="204" spans="1:8" ht="38.25" customHeight="1">
      <c r="A204" s="139" t="s">
        <v>469</v>
      </c>
      <c r="B204" s="132" t="s">
        <v>167</v>
      </c>
      <c r="C204" s="132" t="s">
        <v>167</v>
      </c>
      <c r="D204" s="132" t="s">
        <v>470</v>
      </c>
      <c r="E204" s="132"/>
      <c r="F204" s="173">
        <f>F205</f>
        <v>1005.4</v>
      </c>
      <c r="G204" s="173">
        <f>G205</f>
        <v>1005.4</v>
      </c>
      <c r="H204" s="182">
        <f t="shared" si="10"/>
        <v>100</v>
      </c>
    </row>
    <row r="205" spans="1:8" ht="15.75" customHeight="1">
      <c r="A205" s="139" t="s">
        <v>464</v>
      </c>
      <c r="B205" s="132" t="s">
        <v>167</v>
      </c>
      <c r="C205" s="132" t="s">
        <v>167</v>
      </c>
      <c r="D205" s="132" t="s">
        <v>471</v>
      </c>
      <c r="E205" s="132"/>
      <c r="F205" s="173">
        <f>F206</f>
        <v>1005.4</v>
      </c>
      <c r="G205" s="173">
        <f>G206</f>
        <v>1005.4</v>
      </c>
      <c r="H205" s="182">
        <f t="shared" si="10"/>
        <v>100</v>
      </c>
    </row>
    <row r="206" spans="1:8" ht="27" customHeight="1">
      <c r="A206" s="139" t="s">
        <v>25</v>
      </c>
      <c r="B206" s="132" t="s">
        <v>167</v>
      </c>
      <c r="C206" s="132" t="s">
        <v>167</v>
      </c>
      <c r="D206" s="132" t="s">
        <v>471</v>
      </c>
      <c r="E206" s="132" t="s">
        <v>26</v>
      </c>
      <c r="F206" s="173">
        <v>1005.4</v>
      </c>
      <c r="G206" s="173">
        <v>1005.4</v>
      </c>
      <c r="H206" s="182">
        <f t="shared" si="10"/>
        <v>100</v>
      </c>
    </row>
    <row r="207" spans="1:8" s="141" customFormat="1" ht="13.5">
      <c r="A207" s="210" t="s">
        <v>262</v>
      </c>
      <c r="B207" s="212" t="s">
        <v>169</v>
      </c>
      <c r="C207" s="212"/>
      <c r="D207" s="212"/>
      <c r="E207" s="212"/>
      <c r="F207" s="213">
        <f>F208+F236</f>
        <v>25892.2</v>
      </c>
      <c r="G207" s="213">
        <f>G208+G236</f>
        <v>25877.1</v>
      </c>
      <c r="H207" s="214">
        <f t="shared" si="10"/>
        <v>99.94168127853175</v>
      </c>
    </row>
    <row r="208" spans="1:8" s="141" customFormat="1" ht="12.75">
      <c r="A208" s="183" t="s">
        <v>170</v>
      </c>
      <c r="B208" s="208" t="s">
        <v>169</v>
      </c>
      <c r="C208" s="208" t="s">
        <v>96</v>
      </c>
      <c r="D208" s="208"/>
      <c r="E208" s="208"/>
      <c r="F208" s="209">
        <f>F209+F225</f>
        <v>22859.2</v>
      </c>
      <c r="G208" s="209">
        <f>G209+G225</f>
        <v>22845.3</v>
      </c>
      <c r="H208" s="182">
        <f t="shared" si="10"/>
        <v>99.93919297263245</v>
      </c>
    </row>
    <row r="209" spans="1:8" ht="25.5">
      <c r="A209" s="133" t="s">
        <v>311</v>
      </c>
      <c r="B209" s="132" t="s">
        <v>169</v>
      </c>
      <c r="C209" s="132" t="s">
        <v>96</v>
      </c>
      <c r="D209" s="132" t="s">
        <v>370</v>
      </c>
      <c r="E209" s="132"/>
      <c r="F209" s="173">
        <f>F210</f>
        <v>19761.2</v>
      </c>
      <c r="G209" s="173">
        <f>G210</f>
        <v>19747.5</v>
      </c>
      <c r="H209" s="182">
        <f t="shared" si="10"/>
        <v>99.93067222638301</v>
      </c>
    </row>
    <row r="210" spans="1:8" ht="25.5" customHeight="1">
      <c r="A210" s="133" t="s">
        <v>332</v>
      </c>
      <c r="B210" s="132" t="s">
        <v>169</v>
      </c>
      <c r="C210" s="132" t="s">
        <v>96</v>
      </c>
      <c r="D210" s="132" t="s">
        <v>472</v>
      </c>
      <c r="E210" s="132"/>
      <c r="F210" s="173">
        <f>F211+F215</f>
        <v>19761.2</v>
      </c>
      <c r="G210" s="173">
        <f>G211+G215</f>
        <v>19747.5</v>
      </c>
      <c r="H210" s="182">
        <f t="shared" si="10"/>
        <v>99.93067222638301</v>
      </c>
    </row>
    <row r="211" spans="1:8" ht="24.75" customHeight="1">
      <c r="A211" s="133" t="s">
        <v>333</v>
      </c>
      <c r="B211" s="132" t="s">
        <v>169</v>
      </c>
      <c r="C211" s="132" t="s">
        <v>96</v>
      </c>
      <c r="D211" s="132" t="s">
        <v>473</v>
      </c>
      <c r="E211" s="132"/>
      <c r="F211" s="173">
        <f>F212+F214+F213</f>
        <v>19761.2</v>
      </c>
      <c r="G211" s="173">
        <f>G212+G214+G213</f>
        <v>19747.5</v>
      </c>
      <c r="H211" s="182">
        <f t="shared" si="10"/>
        <v>99.93067222638301</v>
      </c>
    </row>
    <row r="212" spans="1:8" ht="38.25">
      <c r="A212" s="133" t="s">
        <v>474</v>
      </c>
      <c r="B212" s="132" t="s">
        <v>169</v>
      </c>
      <c r="C212" s="132" t="s">
        <v>96</v>
      </c>
      <c r="D212" s="132" t="s">
        <v>473</v>
      </c>
      <c r="E212" s="132" t="s">
        <v>475</v>
      </c>
      <c r="F212" s="173">
        <v>5899</v>
      </c>
      <c r="G212" s="173">
        <v>5885.3</v>
      </c>
      <c r="H212" s="182">
        <f t="shared" si="10"/>
        <v>99.76775724699102</v>
      </c>
    </row>
    <row r="213" spans="1:8" ht="40.5" customHeight="1">
      <c r="A213" s="133" t="s">
        <v>476</v>
      </c>
      <c r="B213" s="132" t="s">
        <v>169</v>
      </c>
      <c r="C213" s="132" t="s">
        <v>96</v>
      </c>
      <c r="D213" s="132" t="s">
        <v>473</v>
      </c>
      <c r="E213" s="132" t="s">
        <v>477</v>
      </c>
      <c r="F213" s="173">
        <v>231</v>
      </c>
      <c r="G213" s="173">
        <v>231</v>
      </c>
      <c r="H213" s="182"/>
    </row>
    <row r="214" spans="1:8" ht="40.5" customHeight="1">
      <c r="A214" s="133" t="s">
        <v>338</v>
      </c>
      <c r="B214" s="132" t="s">
        <v>169</v>
      </c>
      <c r="C214" s="132" t="s">
        <v>96</v>
      </c>
      <c r="D214" s="132" t="s">
        <v>473</v>
      </c>
      <c r="E214" s="132" t="s">
        <v>39</v>
      </c>
      <c r="F214" s="173">
        <v>13631.2</v>
      </c>
      <c r="G214" s="173">
        <v>13631.2</v>
      </c>
      <c r="H214" s="182">
        <f t="shared" si="10"/>
        <v>100</v>
      </c>
    </row>
    <row r="215" spans="1:8" ht="25.5" hidden="1">
      <c r="A215" s="123" t="s">
        <v>335</v>
      </c>
      <c r="B215" s="132" t="s">
        <v>169</v>
      </c>
      <c r="C215" s="132" t="s">
        <v>96</v>
      </c>
      <c r="D215" s="132" t="s">
        <v>336</v>
      </c>
      <c r="E215" s="132"/>
      <c r="F215" s="173">
        <f>F216</f>
        <v>0</v>
      </c>
      <c r="G215" s="173">
        <f>G216</f>
        <v>0</v>
      </c>
      <c r="H215" s="182" t="e">
        <f t="shared" si="10"/>
        <v>#DIV/0!</v>
      </c>
    </row>
    <row r="216" spans="1:8" ht="51" hidden="1">
      <c r="A216" s="133" t="s">
        <v>337</v>
      </c>
      <c r="B216" s="132" t="s">
        <v>169</v>
      </c>
      <c r="C216" s="132" t="s">
        <v>96</v>
      </c>
      <c r="D216" s="132" t="s">
        <v>336</v>
      </c>
      <c r="E216" s="132" t="s">
        <v>39</v>
      </c>
      <c r="F216" s="173">
        <v>0</v>
      </c>
      <c r="G216" s="173">
        <v>0</v>
      </c>
      <c r="H216" s="182" t="e">
        <f t="shared" si="10"/>
        <v>#DIV/0!</v>
      </c>
    </row>
    <row r="217" spans="1:8" ht="15.75" hidden="1">
      <c r="A217" s="133" t="s">
        <v>190</v>
      </c>
      <c r="B217" s="132" t="s">
        <v>169</v>
      </c>
      <c r="C217" s="132" t="s">
        <v>96</v>
      </c>
      <c r="D217" s="132" t="s">
        <v>253</v>
      </c>
      <c r="E217" s="132" t="s">
        <v>252</v>
      </c>
      <c r="F217" s="173"/>
      <c r="G217" s="173"/>
      <c r="H217" s="182" t="e">
        <f t="shared" si="10"/>
        <v>#DIV/0!</v>
      </c>
    </row>
    <row r="218" spans="1:8" ht="25.5" hidden="1">
      <c r="A218" s="133" t="s">
        <v>7</v>
      </c>
      <c r="B218" s="132" t="s">
        <v>169</v>
      </c>
      <c r="C218" s="132" t="s">
        <v>96</v>
      </c>
      <c r="D218" s="132" t="s">
        <v>171</v>
      </c>
      <c r="E218" s="132"/>
      <c r="F218" s="173"/>
      <c r="G218" s="173"/>
      <c r="H218" s="182" t="e">
        <f t="shared" si="10"/>
        <v>#DIV/0!</v>
      </c>
    </row>
    <row r="219" spans="1:8" ht="25.5" hidden="1">
      <c r="A219" s="133" t="s">
        <v>8</v>
      </c>
      <c r="B219" s="132" t="s">
        <v>169</v>
      </c>
      <c r="C219" s="132" t="s">
        <v>96</v>
      </c>
      <c r="D219" s="132" t="s">
        <v>254</v>
      </c>
      <c r="E219" s="132"/>
      <c r="F219" s="173"/>
      <c r="G219" s="173"/>
      <c r="H219" s="182" t="e">
        <f t="shared" si="10"/>
        <v>#DIV/0!</v>
      </c>
    </row>
    <row r="220" spans="1:8" ht="12.75" hidden="1">
      <c r="A220" s="133" t="s">
        <v>9</v>
      </c>
      <c r="B220" s="132" t="s">
        <v>169</v>
      </c>
      <c r="C220" s="132" t="s">
        <v>96</v>
      </c>
      <c r="D220" s="132" t="s">
        <v>254</v>
      </c>
      <c r="E220" s="132" t="s">
        <v>60</v>
      </c>
      <c r="F220" s="173"/>
      <c r="G220" s="173"/>
      <c r="H220" s="182" t="e">
        <f aca="true" t="shared" si="15" ref="H220:H290">G220/F220*100</f>
        <v>#DIV/0!</v>
      </c>
    </row>
    <row r="221" spans="1:8" ht="12.75" hidden="1">
      <c r="A221" s="137" t="s">
        <v>134</v>
      </c>
      <c r="B221" s="132" t="s">
        <v>169</v>
      </c>
      <c r="C221" s="132" t="s">
        <v>96</v>
      </c>
      <c r="D221" s="124" t="s">
        <v>132</v>
      </c>
      <c r="E221" s="124"/>
      <c r="F221" s="172"/>
      <c r="G221" s="172"/>
      <c r="H221" s="182" t="e">
        <f t="shared" si="15"/>
        <v>#DIV/0!</v>
      </c>
    </row>
    <row r="222" spans="1:8" ht="130.5" customHeight="1" hidden="1">
      <c r="A222" s="135" t="s">
        <v>135</v>
      </c>
      <c r="B222" s="132" t="s">
        <v>169</v>
      </c>
      <c r="C222" s="132" t="s">
        <v>96</v>
      </c>
      <c r="D222" s="124" t="s">
        <v>133</v>
      </c>
      <c r="E222" s="124"/>
      <c r="F222" s="172"/>
      <c r="G222" s="172"/>
      <c r="H222" s="182" t="e">
        <f t="shared" si="15"/>
        <v>#DIV/0!</v>
      </c>
    </row>
    <row r="223" spans="1:8" ht="161.25" customHeight="1" hidden="1">
      <c r="A223" s="135" t="s">
        <v>138</v>
      </c>
      <c r="B223" s="132" t="s">
        <v>169</v>
      </c>
      <c r="C223" s="132" t="s">
        <v>96</v>
      </c>
      <c r="D223" s="124" t="s">
        <v>137</v>
      </c>
      <c r="E223" s="124"/>
      <c r="F223" s="172"/>
      <c r="G223" s="172"/>
      <c r="H223" s="182" t="e">
        <f t="shared" si="15"/>
        <v>#DIV/0!</v>
      </c>
    </row>
    <row r="224" spans="1:8" ht="12.75" hidden="1">
      <c r="A224" s="135" t="s">
        <v>49</v>
      </c>
      <c r="B224" s="124" t="s">
        <v>169</v>
      </c>
      <c r="C224" s="124" t="s">
        <v>96</v>
      </c>
      <c r="D224" s="124" t="s">
        <v>137</v>
      </c>
      <c r="E224" s="124" t="s">
        <v>136</v>
      </c>
      <c r="F224" s="172"/>
      <c r="G224" s="172"/>
      <c r="H224" s="182" t="e">
        <f t="shared" si="15"/>
        <v>#DIV/0!</v>
      </c>
    </row>
    <row r="225" spans="1:8" ht="34.5" customHeight="1">
      <c r="A225" s="135" t="s">
        <v>502</v>
      </c>
      <c r="B225" s="124" t="s">
        <v>169</v>
      </c>
      <c r="C225" s="124" t="s">
        <v>96</v>
      </c>
      <c r="D225" s="124" t="s">
        <v>392</v>
      </c>
      <c r="E225" s="124"/>
      <c r="F225" s="172">
        <f>F226</f>
        <v>3098</v>
      </c>
      <c r="G225" s="172">
        <f>G226</f>
        <v>3097.8</v>
      </c>
      <c r="H225" s="182">
        <f t="shared" si="15"/>
        <v>99.99354422207877</v>
      </c>
    </row>
    <row r="226" spans="1:8" ht="22.5" customHeight="1">
      <c r="A226" s="135" t="s">
        <v>478</v>
      </c>
      <c r="B226" s="124" t="s">
        <v>169</v>
      </c>
      <c r="C226" s="124" t="s">
        <v>96</v>
      </c>
      <c r="D226" s="124" t="s">
        <v>479</v>
      </c>
      <c r="E226" s="124"/>
      <c r="F226" s="172">
        <f>F227+F233</f>
        <v>3098</v>
      </c>
      <c r="G226" s="172">
        <f>G227+G233</f>
        <v>3097.8</v>
      </c>
      <c r="H226" s="182">
        <f t="shared" si="15"/>
        <v>99.99354422207877</v>
      </c>
    </row>
    <row r="227" spans="1:8" ht="36" customHeight="1">
      <c r="A227" s="135" t="s">
        <v>480</v>
      </c>
      <c r="B227" s="124" t="s">
        <v>169</v>
      </c>
      <c r="C227" s="124" t="s">
        <v>96</v>
      </c>
      <c r="D227" s="124" t="s">
        <v>481</v>
      </c>
      <c r="E227" s="124"/>
      <c r="F227" s="172">
        <f>F228+F229+F231</f>
        <v>2719</v>
      </c>
      <c r="G227" s="172">
        <f>G228+G229+G231</f>
        <v>2718.8</v>
      </c>
      <c r="H227" s="182">
        <f t="shared" si="15"/>
        <v>99.99264435454211</v>
      </c>
    </row>
    <row r="228" spans="1:8" ht="12.75" customHeight="1">
      <c r="A228" s="135" t="s">
        <v>32</v>
      </c>
      <c r="B228" s="124" t="s">
        <v>169</v>
      </c>
      <c r="C228" s="124" t="s">
        <v>96</v>
      </c>
      <c r="D228" s="124" t="s">
        <v>482</v>
      </c>
      <c r="E228" s="124" t="s">
        <v>33</v>
      </c>
      <c r="F228" s="172">
        <v>2519</v>
      </c>
      <c r="G228" s="172">
        <v>2518.8</v>
      </c>
      <c r="H228" s="182">
        <f t="shared" si="15"/>
        <v>99.99206034140533</v>
      </c>
    </row>
    <row r="229" spans="1:8" ht="22.5" customHeight="1">
      <c r="A229" s="135" t="s">
        <v>552</v>
      </c>
      <c r="B229" s="124" t="s">
        <v>169</v>
      </c>
      <c r="C229" s="124" t="s">
        <v>96</v>
      </c>
      <c r="D229" s="124" t="s">
        <v>555</v>
      </c>
      <c r="E229" s="124"/>
      <c r="F229" s="172">
        <f>F230</f>
        <v>100</v>
      </c>
      <c r="G229" s="172">
        <f>G230</f>
        <v>100</v>
      </c>
      <c r="H229" s="182">
        <f t="shared" si="15"/>
        <v>100</v>
      </c>
    </row>
    <row r="230" spans="1:8" ht="12.75" customHeight="1">
      <c r="A230" s="135" t="s">
        <v>32</v>
      </c>
      <c r="B230" s="124" t="s">
        <v>169</v>
      </c>
      <c r="C230" s="124" t="s">
        <v>96</v>
      </c>
      <c r="D230" s="124" t="s">
        <v>555</v>
      </c>
      <c r="E230" s="124" t="s">
        <v>33</v>
      </c>
      <c r="F230" s="172">
        <v>100</v>
      </c>
      <c r="G230" s="172">
        <v>100</v>
      </c>
      <c r="H230" s="182">
        <f t="shared" si="15"/>
        <v>100</v>
      </c>
    </row>
    <row r="231" spans="1:8" ht="12.75" customHeight="1">
      <c r="A231" s="135" t="s">
        <v>556</v>
      </c>
      <c r="B231" s="124" t="s">
        <v>169</v>
      </c>
      <c r="C231" s="124" t="s">
        <v>96</v>
      </c>
      <c r="D231" s="124" t="s">
        <v>553</v>
      </c>
      <c r="E231" s="124"/>
      <c r="F231" s="172">
        <f>F232</f>
        <v>100</v>
      </c>
      <c r="G231" s="172">
        <f>G232</f>
        <v>100</v>
      </c>
      <c r="H231" s="182">
        <f t="shared" si="15"/>
        <v>100</v>
      </c>
    </row>
    <row r="232" spans="1:8" ht="12.75" customHeight="1">
      <c r="A232" s="135" t="s">
        <v>32</v>
      </c>
      <c r="B232" s="124" t="s">
        <v>169</v>
      </c>
      <c r="C232" s="124" t="s">
        <v>96</v>
      </c>
      <c r="D232" s="124" t="s">
        <v>553</v>
      </c>
      <c r="E232" s="124" t="s">
        <v>33</v>
      </c>
      <c r="F232" s="172">
        <v>100</v>
      </c>
      <c r="G232" s="172">
        <v>100</v>
      </c>
      <c r="H232" s="182">
        <f t="shared" si="15"/>
        <v>100</v>
      </c>
    </row>
    <row r="233" spans="1:8" ht="12.75" customHeight="1">
      <c r="A233" s="133" t="s">
        <v>564</v>
      </c>
      <c r="B233" s="124" t="s">
        <v>169</v>
      </c>
      <c r="C233" s="124" t="s">
        <v>96</v>
      </c>
      <c r="D233" s="124" t="s">
        <v>566</v>
      </c>
      <c r="E233" s="124"/>
      <c r="F233" s="172">
        <f>F234</f>
        <v>379</v>
      </c>
      <c r="G233" s="172">
        <f>G234</f>
        <v>379</v>
      </c>
      <c r="H233" s="182">
        <f t="shared" si="15"/>
        <v>100</v>
      </c>
    </row>
    <row r="234" spans="1:8" ht="37.5" customHeight="1">
      <c r="A234" s="133" t="s">
        <v>565</v>
      </c>
      <c r="B234" s="124" t="s">
        <v>169</v>
      </c>
      <c r="C234" s="124" t="s">
        <v>543</v>
      </c>
      <c r="D234" s="132" t="s">
        <v>567</v>
      </c>
      <c r="E234" s="124"/>
      <c r="F234" s="172">
        <f>F235</f>
        <v>379</v>
      </c>
      <c r="G234" s="172">
        <f>G235</f>
        <v>379</v>
      </c>
      <c r="H234" s="182">
        <f t="shared" si="15"/>
        <v>100</v>
      </c>
    </row>
    <row r="235" spans="1:8" ht="42" customHeight="1">
      <c r="A235" s="133" t="s">
        <v>337</v>
      </c>
      <c r="B235" s="124" t="s">
        <v>169</v>
      </c>
      <c r="C235" s="124" t="s">
        <v>96</v>
      </c>
      <c r="D235" s="132" t="s">
        <v>567</v>
      </c>
      <c r="E235" s="124" t="s">
        <v>39</v>
      </c>
      <c r="F235" s="172">
        <v>379</v>
      </c>
      <c r="G235" s="172">
        <v>379</v>
      </c>
      <c r="H235" s="182">
        <f t="shared" si="15"/>
        <v>100</v>
      </c>
    </row>
    <row r="236" spans="1:8" s="141" customFormat="1" ht="25.5">
      <c r="A236" s="183" t="s">
        <v>264</v>
      </c>
      <c r="B236" s="208" t="s">
        <v>169</v>
      </c>
      <c r="C236" s="208" t="s">
        <v>118</v>
      </c>
      <c r="D236" s="208"/>
      <c r="E236" s="208"/>
      <c r="F236" s="209">
        <f aca="true" t="shared" si="16" ref="F236:G238">F237</f>
        <v>3033.0000000000005</v>
      </c>
      <c r="G236" s="209">
        <f t="shared" si="16"/>
        <v>3031.7999999999997</v>
      </c>
      <c r="H236" s="182">
        <f t="shared" si="15"/>
        <v>99.9604352126607</v>
      </c>
    </row>
    <row r="237" spans="1:8" ht="25.5">
      <c r="A237" s="133" t="s">
        <v>339</v>
      </c>
      <c r="B237" s="132" t="s">
        <v>169</v>
      </c>
      <c r="C237" s="132" t="s">
        <v>118</v>
      </c>
      <c r="D237" s="132" t="s">
        <v>370</v>
      </c>
      <c r="E237" s="132"/>
      <c r="F237" s="173">
        <f t="shared" si="16"/>
        <v>3033.0000000000005</v>
      </c>
      <c r="G237" s="173">
        <f t="shared" si="16"/>
        <v>3031.7999999999997</v>
      </c>
      <c r="H237" s="182">
        <f t="shared" si="15"/>
        <v>99.9604352126607</v>
      </c>
    </row>
    <row r="238" spans="1:8" ht="27" customHeight="1">
      <c r="A238" s="133" t="s">
        <v>340</v>
      </c>
      <c r="B238" s="132" t="s">
        <v>169</v>
      </c>
      <c r="C238" s="132" t="s">
        <v>118</v>
      </c>
      <c r="D238" s="132" t="s">
        <v>472</v>
      </c>
      <c r="E238" s="132"/>
      <c r="F238" s="173">
        <f t="shared" si="16"/>
        <v>3033.0000000000005</v>
      </c>
      <c r="G238" s="173">
        <f t="shared" si="16"/>
        <v>3031.7999999999997</v>
      </c>
      <c r="H238" s="182">
        <f t="shared" si="15"/>
        <v>99.9604352126607</v>
      </c>
    </row>
    <row r="239" spans="1:8" ht="25.5" customHeight="1">
      <c r="A239" s="133" t="s">
        <v>341</v>
      </c>
      <c r="B239" s="132" t="s">
        <v>169</v>
      </c>
      <c r="C239" s="132" t="s">
        <v>118</v>
      </c>
      <c r="D239" s="132" t="s">
        <v>483</v>
      </c>
      <c r="E239" s="132"/>
      <c r="F239" s="173">
        <f>F240+F241+F242+F243+F244</f>
        <v>3033.0000000000005</v>
      </c>
      <c r="G239" s="173">
        <f>G240+G241+G242+G243+G244</f>
        <v>3031.7999999999997</v>
      </c>
      <c r="H239" s="182">
        <f t="shared" si="15"/>
        <v>99.9604352126607</v>
      </c>
    </row>
    <row r="240" spans="1:8" ht="12.75" customHeight="1">
      <c r="A240" s="133" t="s">
        <v>375</v>
      </c>
      <c r="B240" s="132" t="s">
        <v>169</v>
      </c>
      <c r="C240" s="132" t="s">
        <v>118</v>
      </c>
      <c r="D240" s="132" t="s">
        <v>483</v>
      </c>
      <c r="E240" s="132" t="s">
        <v>484</v>
      </c>
      <c r="F240" s="173">
        <v>2088.5</v>
      </c>
      <c r="G240" s="173">
        <v>2088.5</v>
      </c>
      <c r="H240" s="182">
        <f t="shared" si="15"/>
        <v>100</v>
      </c>
    </row>
    <row r="241" spans="1:8" ht="41.25" customHeight="1">
      <c r="A241" s="133" t="s">
        <v>485</v>
      </c>
      <c r="B241" s="132" t="s">
        <v>169</v>
      </c>
      <c r="C241" s="132" t="s">
        <v>118</v>
      </c>
      <c r="D241" s="132" t="s">
        <v>483</v>
      </c>
      <c r="E241" s="132" t="s">
        <v>378</v>
      </c>
      <c r="F241" s="173">
        <v>630.5</v>
      </c>
      <c r="G241" s="173">
        <v>629.5</v>
      </c>
      <c r="H241" s="182">
        <f t="shared" si="15"/>
        <v>99.84139571768438</v>
      </c>
    </row>
    <row r="242" spans="1:8" ht="25.5" customHeight="1">
      <c r="A242" s="133" t="s">
        <v>24</v>
      </c>
      <c r="B242" s="132" t="s">
        <v>169</v>
      </c>
      <c r="C242" s="132" t="s">
        <v>118</v>
      </c>
      <c r="D242" s="132" t="s">
        <v>483</v>
      </c>
      <c r="E242" s="132" t="s">
        <v>27</v>
      </c>
      <c r="F242" s="173">
        <v>239.3</v>
      </c>
      <c r="G242" s="173">
        <v>239.2</v>
      </c>
      <c r="H242" s="182">
        <f t="shared" si="15"/>
        <v>99.95821145006268</v>
      </c>
    </row>
    <row r="243" spans="1:8" ht="25.5">
      <c r="A243" s="133" t="s">
        <v>25</v>
      </c>
      <c r="B243" s="132" t="s">
        <v>169</v>
      </c>
      <c r="C243" s="132" t="s">
        <v>118</v>
      </c>
      <c r="D243" s="132" t="s">
        <v>483</v>
      </c>
      <c r="E243" s="132" t="s">
        <v>26</v>
      </c>
      <c r="F243" s="173">
        <v>74.3</v>
      </c>
      <c r="G243" s="173">
        <v>74.2</v>
      </c>
      <c r="H243" s="182">
        <f t="shared" si="15"/>
        <v>99.86541049798117</v>
      </c>
    </row>
    <row r="244" spans="1:8" ht="15" customHeight="1">
      <c r="A244" s="133" t="s">
        <v>503</v>
      </c>
      <c r="B244" s="132" t="s">
        <v>169</v>
      </c>
      <c r="C244" s="132" t="s">
        <v>118</v>
      </c>
      <c r="D244" s="132" t="s">
        <v>483</v>
      </c>
      <c r="E244" s="132" t="s">
        <v>364</v>
      </c>
      <c r="F244" s="173">
        <v>0.4</v>
      </c>
      <c r="G244" s="173">
        <v>0.4</v>
      </c>
      <c r="H244" s="182">
        <f t="shared" si="15"/>
        <v>100</v>
      </c>
    </row>
    <row r="245" spans="1:8" s="141" customFormat="1" ht="13.5">
      <c r="A245" s="220" t="s">
        <v>218</v>
      </c>
      <c r="B245" s="212" t="s">
        <v>160</v>
      </c>
      <c r="C245" s="227"/>
      <c r="D245" s="227"/>
      <c r="E245" s="227"/>
      <c r="F245" s="228">
        <f>F246+F251</f>
        <v>1253.2</v>
      </c>
      <c r="G245" s="228">
        <f>G246+G251</f>
        <v>1251.2</v>
      </c>
      <c r="H245" s="214">
        <f t="shared" si="15"/>
        <v>99.8404085541015</v>
      </c>
    </row>
    <row r="246" spans="1:8" s="141" customFormat="1" ht="12.75">
      <c r="A246" s="219" t="s">
        <v>219</v>
      </c>
      <c r="B246" s="208" t="s">
        <v>160</v>
      </c>
      <c r="C246" s="225" t="s">
        <v>96</v>
      </c>
      <c r="D246" s="225"/>
      <c r="E246" s="225"/>
      <c r="F246" s="226">
        <f>F247</f>
        <v>1253.2</v>
      </c>
      <c r="G246" s="226">
        <f>G247</f>
        <v>1251.2</v>
      </c>
      <c r="H246" s="182">
        <f t="shared" si="15"/>
        <v>99.8404085541015</v>
      </c>
    </row>
    <row r="247" spans="1:8" ht="25.5">
      <c r="A247" s="136" t="s">
        <v>339</v>
      </c>
      <c r="B247" s="121" t="s">
        <v>160</v>
      </c>
      <c r="C247" s="134" t="s">
        <v>96</v>
      </c>
      <c r="D247" s="134" t="s">
        <v>370</v>
      </c>
      <c r="E247" s="134"/>
      <c r="F247" s="176">
        <f>F248</f>
        <v>1253.2</v>
      </c>
      <c r="G247" s="176">
        <f>G249</f>
        <v>1251.2</v>
      </c>
      <c r="H247" s="182">
        <f t="shared" si="15"/>
        <v>99.8404085541015</v>
      </c>
    </row>
    <row r="248" spans="1:8" ht="25.5" customHeight="1">
      <c r="A248" s="136" t="s">
        <v>340</v>
      </c>
      <c r="B248" s="121" t="s">
        <v>160</v>
      </c>
      <c r="C248" s="134" t="s">
        <v>96</v>
      </c>
      <c r="D248" s="134" t="s">
        <v>472</v>
      </c>
      <c r="E248" s="134"/>
      <c r="F248" s="176">
        <f>F249</f>
        <v>1253.2</v>
      </c>
      <c r="G248" s="176">
        <f>G249</f>
        <v>1251.2</v>
      </c>
      <c r="H248" s="182">
        <f t="shared" si="15"/>
        <v>99.8404085541015</v>
      </c>
    </row>
    <row r="249" spans="1:8" ht="39" customHeight="1">
      <c r="A249" s="136" t="s">
        <v>68</v>
      </c>
      <c r="B249" s="121" t="s">
        <v>160</v>
      </c>
      <c r="C249" s="134" t="s">
        <v>96</v>
      </c>
      <c r="D249" s="134" t="s">
        <v>486</v>
      </c>
      <c r="E249" s="134"/>
      <c r="F249" s="176">
        <f>F250</f>
        <v>1253.2</v>
      </c>
      <c r="G249" s="176">
        <f>G250</f>
        <v>1251.2</v>
      </c>
      <c r="H249" s="182">
        <f t="shared" si="15"/>
        <v>99.8404085541015</v>
      </c>
    </row>
    <row r="250" spans="1:8" ht="12.75">
      <c r="A250" s="136" t="s">
        <v>69</v>
      </c>
      <c r="B250" s="121" t="s">
        <v>160</v>
      </c>
      <c r="C250" s="134" t="s">
        <v>96</v>
      </c>
      <c r="D250" s="134" t="s">
        <v>486</v>
      </c>
      <c r="E250" s="134" t="s">
        <v>487</v>
      </c>
      <c r="F250" s="176">
        <v>1253.2</v>
      </c>
      <c r="G250" s="176">
        <v>1251.2</v>
      </c>
      <c r="H250" s="182">
        <f t="shared" si="15"/>
        <v>99.8404085541015</v>
      </c>
    </row>
    <row r="251" spans="1:8" s="141" customFormat="1" ht="12.75" hidden="1">
      <c r="A251" s="147" t="s">
        <v>257</v>
      </c>
      <c r="B251" s="142" t="s">
        <v>160</v>
      </c>
      <c r="C251" s="185" t="s">
        <v>104</v>
      </c>
      <c r="D251" s="185"/>
      <c r="E251" s="185"/>
      <c r="F251" s="186">
        <f>F255</f>
        <v>0</v>
      </c>
      <c r="G251" s="186">
        <f>G255</f>
        <v>0</v>
      </c>
      <c r="H251" s="182" t="e">
        <f t="shared" si="15"/>
        <v>#DIV/0!</v>
      </c>
    </row>
    <row r="252" spans="1:8" ht="12.75" hidden="1">
      <c r="A252" s="136" t="s">
        <v>36</v>
      </c>
      <c r="B252" s="121" t="s">
        <v>160</v>
      </c>
      <c r="C252" s="134" t="s">
        <v>104</v>
      </c>
      <c r="D252" s="134" t="s">
        <v>51</v>
      </c>
      <c r="E252" s="134"/>
      <c r="F252" s="176"/>
      <c r="G252" s="176"/>
      <c r="H252" s="182" t="e">
        <f t="shared" si="15"/>
        <v>#DIV/0!</v>
      </c>
    </row>
    <row r="253" spans="1:8" ht="51" hidden="1">
      <c r="A253" s="136" t="s">
        <v>35</v>
      </c>
      <c r="B253" s="121" t="s">
        <v>160</v>
      </c>
      <c r="C253" s="134" t="s">
        <v>104</v>
      </c>
      <c r="D253" s="134" t="s">
        <v>51</v>
      </c>
      <c r="E253" s="134"/>
      <c r="F253" s="176"/>
      <c r="G253" s="176"/>
      <c r="H253" s="182" t="e">
        <f t="shared" si="15"/>
        <v>#DIV/0!</v>
      </c>
    </row>
    <row r="254" spans="1:8" ht="12.75" hidden="1">
      <c r="A254" s="136" t="s">
        <v>69</v>
      </c>
      <c r="B254" s="121" t="s">
        <v>160</v>
      </c>
      <c r="C254" s="134" t="s">
        <v>104</v>
      </c>
      <c r="D254" s="134" t="s">
        <v>51</v>
      </c>
      <c r="E254" s="134" t="s">
        <v>34</v>
      </c>
      <c r="F254" s="176"/>
      <c r="G254" s="176"/>
      <c r="H254" s="182" t="e">
        <f t="shared" si="15"/>
        <v>#DIV/0!</v>
      </c>
    </row>
    <row r="255" spans="1:8" ht="13.5" customHeight="1" hidden="1">
      <c r="A255" s="135" t="s">
        <v>284</v>
      </c>
      <c r="B255" s="121" t="s">
        <v>160</v>
      </c>
      <c r="C255" s="134" t="s">
        <v>104</v>
      </c>
      <c r="D255" s="124" t="s">
        <v>309</v>
      </c>
      <c r="E255" s="124"/>
      <c r="F255" s="172">
        <f>F256</f>
        <v>0</v>
      </c>
      <c r="G255" s="172">
        <f>G256+G260</f>
        <v>0</v>
      </c>
      <c r="H255" s="182" t="e">
        <f t="shared" si="15"/>
        <v>#DIV/0!</v>
      </c>
    </row>
    <row r="256" spans="1:8" ht="112.5" customHeight="1" hidden="1">
      <c r="A256" s="30" t="s">
        <v>135</v>
      </c>
      <c r="B256" s="121" t="s">
        <v>160</v>
      </c>
      <c r="C256" s="134" t="s">
        <v>104</v>
      </c>
      <c r="D256" s="124" t="s">
        <v>324</v>
      </c>
      <c r="E256" s="124"/>
      <c r="F256" s="172">
        <f>F257+F260</f>
        <v>0</v>
      </c>
      <c r="G256" s="172">
        <f>G257+G260</f>
        <v>0</v>
      </c>
      <c r="H256" s="182" t="e">
        <f t="shared" si="15"/>
        <v>#DIV/0!</v>
      </c>
    </row>
    <row r="257" spans="1:8" ht="101.25" customHeight="1" hidden="1">
      <c r="A257" s="30" t="s">
        <v>55</v>
      </c>
      <c r="B257" s="121" t="s">
        <v>160</v>
      </c>
      <c r="C257" s="134" t="s">
        <v>104</v>
      </c>
      <c r="D257" s="124" t="s">
        <v>325</v>
      </c>
      <c r="E257" s="124"/>
      <c r="F257" s="172">
        <f>F258</f>
        <v>0</v>
      </c>
      <c r="G257" s="172">
        <f>G258</f>
        <v>0</v>
      </c>
      <c r="H257" s="182" t="e">
        <f t="shared" si="15"/>
        <v>#DIV/0!</v>
      </c>
    </row>
    <row r="258" spans="1:8" ht="12.75" hidden="1">
      <c r="A258" s="135" t="s">
        <v>49</v>
      </c>
      <c r="B258" s="121" t="s">
        <v>160</v>
      </c>
      <c r="C258" s="134" t="s">
        <v>104</v>
      </c>
      <c r="D258" s="124" t="s">
        <v>325</v>
      </c>
      <c r="E258" s="124" t="s">
        <v>127</v>
      </c>
      <c r="F258" s="172">
        <v>0</v>
      </c>
      <c r="G258" s="172">
        <v>0</v>
      </c>
      <c r="H258" s="182" t="e">
        <f t="shared" si="15"/>
        <v>#DIV/0!</v>
      </c>
    </row>
    <row r="259" spans="1:8" ht="25.5" hidden="1">
      <c r="A259" s="136" t="s">
        <v>52</v>
      </c>
      <c r="B259" s="121" t="s">
        <v>160</v>
      </c>
      <c r="C259" s="134" t="s">
        <v>104</v>
      </c>
      <c r="D259" s="134" t="s">
        <v>51</v>
      </c>
      <c r="E259" s="134"/>
      <c r="F259" s="176"/>
      <c r="G259" s="176"/>
      <c r="H259" s="182" t="e">
        <f t="shared" si="15"/>
        <v>#DIV/0!</v>
      </c>
    </row>
    <row r="260" spans="1:8" ht="99" customHeight="1" hidden="1">
      <c r="A260" s="30" t="s">
        <v>283</v>
      </c>
      <c r="B260" s="121" t="s">
        <v>160</v>
      </c>
      <c r="C260" s="134" t="s">
        <v>104</v>
      </c>
      <c r="D260" s="134" t="s">
        <v>342</v>
      </c>
      <c r="E260" s="134"/>
      <c r="F260" s="176">
        <f>F261</f>
        <v>0</v>
      </c>
      <c r="G260" s="176">
        <f>G261</f>
        <v>0</v>
      </c>
      <c r="H260" s="182" t="e">
        <f t="shared" si="15"/>
        <v>#DIV/0!</v>
      </c>
    </row>
    <row r="261" spans="1:8" ht="12.75" hidden="1">
      <c r="A261" s="30" t="s">
        <v>49</v>
      </c>
      <c r="B261" s="121" t="s">
        <v>160</v>
      </c>
      <c r="C261" s="134" t="s">
        <v>104</v>
      </c>
      <c r="D261" s="134" t="s">
        <v>342</v>
      </c>
      <c r="E261" s="134" t="s">
        <v>127</v>
      </c>
      <c r="F261" s="176">
        <v>0</v>
      </c>
      <c r="G261" s="176">
        <v>0</v>
      </c>
      <c r="H261" s="182" t="e">
        <f t="shared" si="15"/>
        <v>#DIV/0!</v>
      </c>
    </row>
    <row r="262" spans="1:8" s="141" customFormat="1" ht="13.5">
      <c r="A262" s="210" t="s">
        <v>265</v>
      </c>
      <c r="B262" s="212" t="s">
        <v>180</v>
      </c>
      <c r="C262" s="212"/>
      <c r="D262" s="212"/>
      <c r="E262" s="212"/>
      <c r="F262" s="213">
        <f>F263+F277</f>
        <v>6222.9</v>
      </c>
      <c r="G262" s="213">
        <f>G263+G277</f>
        <v>6222.9</v>
      </c>
      <c r="H262" s="214">
        <f t="shared" si="15"/>
        <v>100</v>
      </c>
    </row>
    <row r="263" spans="1:8" s="141" customFormat="1" ht="12.75">
      <c r="A263" s="219" t="s">
        <v>266</v>
      </c>
      <c r="B263" s="208" t="s">
        <v>180</v>
      </c>
      <c r="C263" s="225" t="s">
        <v>96</v>
      </c>
      <c r="D263" s="225"/>
      <c r="E263" s="225"/>
      <c r="F263" s="226">
        <f>F264+F273</f>
        <v>5151.9</v>
      </c>
      <c r="G263" s="226">
        <f>G264+G273</f>
        <v>5151.9</v>
      </c>
      <c r="H263" s="182">
        <f t="shared" si="15"/>
        <v>100</v>
      </c>
    </row>
    <row r="264" spans="1:8" s="141" customFormat="1" ht="25.5" hidden="1">
      <c r="A264" s="147" t="s">
        <v>326</v>
      </c>
      <c r="B264" s="142" t="s">
        <v>180</v>
      </c>
      <c r="C264" s="185" t="s">
        <v>96</v>
      </c>
      <c r="D264" s="185" t="s">
        <v>327</v>
      </c>
      <c r="E264" s="185"/>
      <c r="F264" s="186">
        <f aca="true" t="shared" si="17" ref="F264:G266">F265</f>
        <v>0</v>
      </c>
      <c r="G264" s="186">
        <f t="shared" si="17"/>
        <v>0</v>
      </c>
      <c r="H264" s="182"/>
    </row>
    <row r="265" spans="1:8" ht="25.5" hidden="1">
      <c r="A265" s="136" t="s">
        <v>328</v>
      </c>
      <c r="B265" s="121" t="s">
        <v>180</v>
      </c>
      <c r="C265" s="134" t="s">
        <v>96</v>
      </c>
      <c r="D265" s="134" t="s">
        <v>329</v>
      </c>
      <c r="E265" s="134"/>
      <c r="F265" s="176">
        <f t="shared" si="17"/>
        <v>0</v>
      </c>
      <c r="G265" s="176">
        <f t="shared" si="17"/>
        <v>0</v>
      </c>
      <c r="H265" s="182" t="e">
        <f t="shared" si="15"/>
        <v>#DIV/0!</v>
      </c>
    </row>
    <row r="266" spans="1:8" ht="51" hidden="1">
      <c r="A266" s="133" t="s">
        <v>343</v>
      </c>
      <c r="B266" s="121" t="s">
        <v>180</v>
      </c>
      <c r="C266" s="134" t="s">
        <v>96</v>
      </c>
      <c r="D266" s="134" t="s">
        <v>331</v>
      </c>
      <c r="E266" s="134"/>
      <c r="F266" s="176">
        <f t="shared" si="17"/>
        <v>0</v>
      </c>
      <c r="G266" s="176">
        <f t="shared" si="17"/>
        <v>0</v>
      </c>
      <c r="H266" s="182" t="e">
        <f t="shared" si="15"/>
        <v>#DIV/0!</v>
      </c>
    </row>
    <row r="267" spans="1:8" ht="51" hidden="1">
      <c r="A267" s="133" t="s">
        <v>344</v>
      </c>
      <c r="B267" s="121" t="s">
        <v>180</v>
      </c>
      <c r="C267" s="134" t="s">
        <v>96</v>
      </c>
      <c r="D267" s="134" t="s">
        <v>331</v>
      </c>
      <c r="E267" s="134" t="s">
        <v>39</v>
      </c>
      <c r="F267" s="176">
        <v>0</v>
      </c>
      <c r="G267" s="176">
        <v>0</v>
      </c>
      <c r="H267" s="182" t="e">
        <f t="shared" si="15"/>
        <v>#DIV/0!</v>
      </c>
    </row>
    <row r="268" spans="1:8" ht="29.25" customHeight="1" hidden="1">
      <c r="A268" s="133" t="s">
        <v>190</v>
      </c>
      <c r="B268" s="121" t="s">
        <v>180</v>
      </c>
      <c r="C268" s="134" t="s">
        <v>96</v>
      </c>
      <c r="D268" s="134" t="s">
        <v>255</v>
      </c>
      <c r="E268" s="134" t="s">
        <v>252</v>
      </c>
      <c r="F268" s="176"/>
      <c r="G268" s="176"/>
      <c r="H268" s="182" t="e">
        <f t="shared" si="15"/>
        <v>#DIV/0!</v>
      </c>
    </row>
    <row r="269" spans="1:8" ht="12.75" hidden="1">
      <c r="A269" s="137" t="s">
        <v>134</v>
      </c>
      <c r="B269" s="121" t="s">
        <v>180</v>
      </c>
      <c r="C269" s="134" t="s">
        <v>96</v>
      </c>
      <c r="D269" s="124" t="s">
        <v>132</v>
      </c>
      <c r="E269" s="124"/>
      <c r="F269" s="172"/>
      <c r="G269" s="172"/>
      <c r="H269" s="182" t="e">
        <f t="shared" si="15"/>
        <v>#DIV/0!</v>
      </c>
    </row>
    <row r="270" spans="1:8" ht="89.25" hidden="1">
      <c r="A270" s="135" t="s">
        <v>135</v>
      </c>
      <c r="B270" s="121" t="s">
        <v>180</v>
      </c>
      <c r="C270" s="134" t="s">
        <v>96</v>
      </c>
      <c r="D270" s="124" t="s">
        <v>133</v>
      </c>
      <c r="E270" s="124"/>
      <c r="F270" s="172"/>
      <c r="G270" s="172"/>
      <c r="H270" s="182" t="e">
        <f t="shared" si="15"/>
        <v>#DIV/0!</v>
      </c>
    </row>
    <row r="271" spans="1:8" ht="121.5" customHeight="1" hidden="1">
      <c r="A271" s="135" t="s">
        <v>56</v>
      </c>
      <c r="B271" s="121" t="s">
        <v>180</v>
      </c>
      <c r="C271" s="134" t="s">
        <v>96</v>
      </c>
      <c r="D271" s="124" t="s">
        <v>57</v>
      </c>
      <c r="E271" s="124"/>
      <c r="F271" s="172"/>
      <c r="G271" s="172"/>
      <c r="H271" s="182" t="e">
        <f t="shared" si="15"/>
        <v>#DIV/0!</v>
      </c>
    </row>
    <row r="272" spans="1:8" ht="12.75" hidden="1">
      <c r="A272" s="135" t="s">
        <v>49</v>
      </c>
      <c r="B272" s="121" t="s">
        <v>180</v>
      </c>
      <c r="C272" s="134" t="s">
        <v>96</v>
      </c>
      <c r="D272" s="124" t="s">
        <v>57</v>
      </c>
      <c r="E272" s="124" t="s">
        <v>136</v>
      </c>
      <c r="F272" s="172"/>
      <c r="G272" s="172"/>
      <c r="H272" s="182" t="e">
        <f t="shared" si="15"/>
        <v>#DIV/0!</v>
      </c>
    </row>
    <row r="273" spans="1:8" ht="25.5">
      <c r="A273" s="135" t="s">
        <v>339</v>
      </c>
      <c r="B273" s="121" t="s">
        <v>180</v>
      </c>
      <c r="C273" s="134" t="s">
        <v>96</v>
      </c>
      <c r="D273" s="124" t="s">
        <v>370</v>
      </c>
      <c r="E273" s="124"/>
      <c r="F273" s="172">
        <f aca="true" t="shared" si="18" ref="F273:G275">F274</f>
        <v>5151.9</v>
      </c>
      <c r="G273" s="172">
        <f t="shared" si="18"/>
        <v>5151.9</v>
      </c>
      <c r="H273" s="182">
        <f t="shared" si="15"/>
        <v>100</v>
      </c>
    </row>
    <row r="274" spans="1:8" ht="24.75" customHeight="1">
      <c r="A274" s="136" t="s">
        <v>340</v>
      </c>
      <c r="B274" s="121" t="s">
        <v>180</v>
      </c>
      <c r="C274" s="134" t="s">
        <v>96</v>
      </c>
      <c r="D274" s="124" t="s">
        <v>472</v>
      </c>
      <c r="E274" s="124"/>
      <c r="F274" s="172">
        <f t="shared" si="18"/>
        <v>5151.9</v>
      </c>
      <c r="G274" s="172">
        <f t="shared" si="18"/>
        <v>5151.9</v>
      </c>
      <c r="H274" s="182">
        <f t="shared" si="15"/>
        <v>100</v>
      </c>
    </row>
    <row r="275" spans="1:8" ht="23.25" customHeight="1">
      <c r="A275" s="135" t="s">
        <v>345</v>
      </c>
      <c r="B275" s="121" t="s">
        <v>180</v>
      </c>
      <c r="C275" s="134" t="s">
        <v>96</v>
      </c>
      <c r="D275" s="124" t="s">
        <v>488</v>
      </c>
      <c r="E275" s="124"/>
      <c r="F275" s="172">
        <f t="shared" si="18"/>
        <v>5151.9</v>
      </c>
      <c r="G275" s="172">
        <f t="shared" si="18"/>
        <v>5151.9</v>
      </c>
      <c r="H275" s="182">
        <f t="shared" si="15"/>
        <v>100</v>
      </c>
    </row>
    <row r="276" spans="1:8" ht="37.5" customHeight="1">
      <c r="A276" s="135" t="s">
        <v>346</v>
      </c>
      <c r="B276" s="121" t="s">
        <v>180</v>
      </c>
      <c r="C276" s="134" t="s">
        <v>96</v>
      </c>
      <c r="D276" s="124" t="s">
        <v>488</v>
      </c>
      <c r="E276" s="124" t="s">
        <v>39</v>
      </c>
      <c r="F276" s="172">
        <v>5151.9</v>
      </c>
      <c r="G276" s="172">
        <v>5151.9</v>
      </c>
      <c r="H276" s="182">
        <f t="shared" si="15"/>
        <v>100</v>
      </c>
    </row>
    <row r="277" spans="1:8" s="141" customFormat="1" ht="12.75">
      <c r="A277" s="229" t="s">
        <v>271</v>
      </c>
      <c r="B277" s="208" t="s">
        <v>180</v>
      </c>
      <c r="C277" s="225" t="s">
        <v>97</v>
      </c>
      <c r="D277" s="231"/>
      <c r="E277" s="231"/>
      <c r="F277" s="232">
        <f>F281</f>
        <v>1071</v>
      </c>
      <c r="G277" s="232">
        <f>G281</f>
        <v>1071</v>
      </c>
      <c r="H277" s="182">
        <f t="shared" si="15"/>
        <v>100</v>
      </c>
    </row>
    <row r="278" spans="1:8" ht="25.5" hidden="1">
      <c r="A278" s="136" t="s">
        <v>172</v>
      </c>
      <c r="B278" s="121" t="s">
        <v>180</v>
      </c>
      <c r="C278" s="134" t="s">
        <v>97</v>
      </c>
      <c r="D278" s="134" t="s">
        <v>173</v>
      </c>
      <c r="E278" s="134"/>
      <c r="F278" s="176"/>
      <c r="G278" s="176"/>
      <c r="H278" s="182" t="e">
        <f t="shared" si="15"/>
        <v>#DIV/0!</v>
      </c>
    </row>
    <row r="279" spans="1:8" ht="25.5" hidden="1">
      <c r="A279" s="136" t="s">
        <v>174</v>
      </c>
      <c r="B279" s="121" t="s">
        <v>180</v>
      </c>
      <c r="C279" s="134" t="s">
        <v>97</v>
      </c>
      <c r="D279" s="134" t="s">
        <v>256</v>
      </c>
      <c r="E279" s="134"/>
      <c r="F279" s="176"/>
      <c r="G279" s="176"/>
      <c r="H279" s="182" t="e">
        <f t="shared" si="15"/>
        <v>#DIV/0!</v>
      </c>
    </row>
    <row r="280" spans="1:8" ht="25.5" hidden="1">
      <c r="A280" s="136" t="s">
        <v>174</v>
      </c>
      <c r="B280" s="121" t="s">
        <v>180</v>
      </c>
      <c r="C280" s="134" t="s">
        <v>97</v>
      </c>
      <c r="D280" s="134" t="s">
        <v>256</v>
      </c>
      <c r="E280" s="134" t="s">
        <v>175</v>
      </c>
      <c r="F280" s="176"/>
      <c r="G280" s="176"/>
      <c r="H280" s="182" t="e">
        <f t="shared" si="15"/>
        <v>#DIV/0!</v>
      </c>
    </row>
    <row r="281" spans="1:8" ht="37.5" customHeight="1">
      <c r="A281" s="136" t="s">
        <v>395</v>
      </c>
      <c r="B281" s="121" t="s">
        <v>180</v>
      </c>
      <c r="C281" s="134" t="s">
        <v>97</v>
      </c>
      <c r="D281" s="134" t="s">
        <v>392</v>
      </c>
      <c r="E281" s="134"/>
      <c r="F281" s="176">
        <f>F282</f>
        <v>1071</v>
      </c>
      <c r="G281" s="176">
        <f>G282</f>
        <v>1071</v>
      </c>
      <c r="H281" s="182">
        <f t="shared" si="15"/>
        <v>100</v>
      </c>
    </row>
    <row r="282" spans="1:8" ht="39" customHeight="1">
      <c r="A282" s="136" t="s">
        <v>504</v>
      </c>
      <c r="B282" s="121" t="s">
        <v>180</v>
      </c>
      <c r="C282" s="134" t="s">
        <v>97</v>
      </c>
      <c r="D282" s="134" t="s">
        <v>490</v>
      </c>
      <c r="E282" s="134"/>
      <c r="F282" s="176">
        <f>F283</f>
        <v>1071</v>
      </c>
      <c r="G282" s="176">
        <f>G284</f>
        <v>1071</v>
      </c>
      <c r="H282" s="182">
        <f t="shared" si="15"/>
        <v>100</v>
      </c>
    </row>
    <row r="283" spans="1:8" ht="15" customHeight="1">
      <c r="A283" s="136" t="s">
        <v>316</v>
      </c>
      <c r="B283" s="121" t="s">
        <v>180</v>
      </c>
      <c r="C283" s="134" t="s">
        <v>96</v>
      </c>
      <c r="D283" s="134" t="s">
        <v>491</v>
      </c>
      <c r="E283" s="134"/>
      <c r="F283" s="176">
        <f>F284</f>
        <v>1071</v>
      </c>
      <c r="G283" s="176">
        <f>G284</f>
        <v>1071</v>
      </c>
      <c r="H283" s="182">
        <f t="shared" si="15"/>
        <v>100</v>
      </c>
    </row>
    <row r="284" spans="1:8" ht="12.75">
      <c r="A284" s="135" t="s">
        <v>32</v>
      </c>
      <c r="B284" s="121" t="s">
        <v>180</v>
      </c>
      <c r="C284" s="134" t="s">
        <v>97</v>
      </c>
      <c r="D284" s="134" t="s">
        <v>491</v>
      </c>
      <c r="E284" s="124" t="s">
        <v>33</v>
      </c>
      <c r="F284" s="172">
        <v>1071</v>
      </c>
      <c r="G284" s="172">
        <v>1071</v>
      </c>
      <c r="H284" s="182">
        <f t="shared" si="15"/>
        <v>100</v>
      </c>
    </row>
    <row r="285" spans="1:8" s="141" customFormat="1" ht="13.5">
      <c r="A285" s="233" t="s">
        <v>263</v>
      </c>
      <c r="B285" s="235" t="s">
        <v>178</v>
      </c>
      <c r="C285" s="235"/>
      <c r="D285" s="235"/>
      <c r="E285" s="235"/>
      <c r="F285" s="236">
        <f>F286</f>
        <v>340</v>
      </c>
      <c r="G285" s="236">
        <f>G286</f>
        <v>319.4</v>
      </c>
      <c r="H285" s="214">
        <f t="shared" si="15"/>
        <v>93.94117647058823</v>
      </c>
    </row>
    <row r="286" spans="1:8" s="141" customFormat="1" ht="12.75">
      <c r="A286" s="229" t="s">
        <v>141</v>
      </c>
      <c r="B286" s="231" t="s">
        <v>178</v>
      </c>
      <c r="C286" s="231" t="s">
        <v>97</v>
      </c>
      <c r="D286" s="231"/>
      <c r="E286" s="231"/>
      <c r="F286" s="232">
        <f>F287</f>
        <v>340</v>
      </c>
      <c r="G286" s="232">
        <f>G288</f>
        <v>319.4</v>
      </c>
      <c r="H286" s="182">
        <f t="shared" si="15"/>
        <v>93.94117647058823</v>
      </c>
    </row>
    <row r="287" spans="1:8" s="141" customFormat="1" ht="25.5">
      <c r="A287" s="146" t="s">
        <v>311</v>
      </c>
      <c r="B287" s="144" t="s">
        <v>178</v>
      </c>
      <c r="C287" s="144" t="s">
        <v>97</v>
      </c>
      <c r="D287" s="124" t="s">
        <v>370</v>
      </c>
      <c r="E287" s="144"/>
      <c r="F287" s="175">
        <f>F288</f>
        <v>340</v>
      </c>
      <c r="G287" s="175">
        <f>G288</f>
        <v>319.4</v>
      </c>
      <c r="H287" s="182">
        <f t="shared" si="15"/>
        <v>93.94117647058823</v>
      </c>
    </row>
    <row r="288" spans="1:8" ht="25.5">
      <c r="A288" s="133" t="s">
        <v>321</v>
      </c>
      <c r="B288" s="124" t="s">
        <v>178</v>
      </c>
      <c r="C288" s="124" t="s">
        <v>97</v>
      </c>
      <c r="D288" s="132" t="s">
        <v>384</v>
      </c>
      <c r="E288" s="132"/>
      <c r="F288" s="173">
        <f>F289</f>
        <v>340</v>
      </c>
      <c r="G288" s="173">
        <f>G289</f>
        <v>319.4</v>
      </c>
      <c r="H288" s="182">
        <f t="shared" si="15"/>
        <v>93.94117647058823</v>
      </c>
    </row>
    <row r="289" spans="1:8" ht="25.5">
      <c r="A289" s="133" t="s">
        <v>492</v>
      </c>
      <c r="B289" s="124" t="s">
        <v>178</v>
      </c>
      <c r="C289" s="124" t="s">
        <v>97</v>
      </c>
      <c r="D289" s="132" t="s">
        <v>493</v>
      </c>
      <c r="E289" s="132"/>
      <c r="F289" s="173">
        <f>F290</f>
        <v>340</v>
      </c>
      <c r="G289" s="173">
        <f>G290</f>
        <v>319.4</v>
      </c>
      <c r="H289" s="182">
        <f t="shared" si="15"/>
        <v>93.94117647058823</v>
      </c>
    </row>
    <row r="290" spans="1:8" ht="25.5">
      <c r="A290" s="133" t="s">
        <v>25</v>
      </c>
      <c r="B290" s="124" t="s">
        <v>178</v>
      </c>
      <c r="C290" s="124" t="s">
        <v>97</v>
      </c>
      <c r="D290" s="132" t="s">
        <v>493</v>
      </c>
      <c r="E290" s="132" t="s">
        <v>26</v>
      </c>
      <c r="F290" s="173">
        <v>340</v>
      </c>
      <c r="G290" s="173">
        <v>319.4</v>
      </c>
      <c r="H290" s="182">
        <f t="shared" si="15"/>
        <v>93.94117647058823</v>
      </c>
    </row>
    <row r="291" spans="1:8" ht="25.5" hidden="1">
      <c r="A291" s="131" t="s">
        <v>258</v>
      </c>
      <c r="B291" s="129" t="s">
        <v>259</v>
      </c>
      <c r="C291" s="129"/>
      <c r="D291" s="129"/>
      <c r="E291" s="129"/>
      <c r="F291" s="178"/>
      <c r="G291" s="178"/>
      <c r="H291" s="182" t="e">
        <f>G291/F291*100</f>
        <v>#DIV/0!</v>
      </c>
    </row>
    <row r="292" spans="1:8" ht="25.5" hidden="1">
      <c r="A292" s="128" t="s">
        <v>260</v>
      </c>
      <c r="B292" s="126" t="s">
        <v>259</v>
      </c>
      <c r="C292" s="126" t="s">
        <v>96</v>
      </c>
      <c r="D292" s="126"/>
      <c r="E292" s="126"/>
      <c r="F292" s="177"/>
      <c r="G292" s="177"/>
      <c r="H292" s="182" t="e">
        <f>G292/F292*100</f>
        <v>#DIV/0!</v>
      </c>
    </row>
    <row r="293" spans="1:8" ht="12.75" hidden="1">
      <c r="A293" s="123" t="s">
        <v>182</v>
      </c>
      <c r="B293" s="124" t="s">
        <v>259</v>
      </c>
      <c r="C293" s="124" t="s">
        <v>96</v>
      </c>
      <c r="D293" s="121" t="s">
        <v>181</v>
      </c>
      <c r="E293" s="121"/>
      <c r="F293" s="171"/>
      <c r="G293" s="171"/>
      <c r="H293" s="182" t="e">
        <f>G293/F293*100</f>
        <v>#DIV/0!</v>
      </c>
    </row>
    <row r="294" spans="1:8" ht="12.75" hidden="1">
      <c r="A294" s="123" t="s">
        <v>184</v>
      </c>
      <c r="B294" s="124" t="s">
        <v>259</v>
      </c>
      <c r="C294" s="124" t="s">
        <v>96</v>
      </c>
      <c r="D294" s="121" t="s">
        <v>183</v>
      </c>
      <c r="E294" s="121"/>
      <c r="F294" s="171"/>
      <c r="G294" s="171"/>
      <c r="H294" s="182" t="e">
        <f>G294/F294*100</f>
        <v>#DIV/0!</v>
      </c>
    </row>
    <row r="295" spans="1:8" ht="12.75" hidden="1">
      <c r="A295" s="123" t="s">
        <v>158</v>
      </c>
      <c r="B295" s="124" t="s">
        <v>259</v>
      </c>
      <c r="C295" s="124" t="s">
        <v>96</v>
      </c>
      <c r="D295" s="121" t="s">
        <v>183</v>
      </c>
      <c r="E295" s="121" t="s">
        <v>159</v>
      </c>
      <c r="F295" s="171"/>
      <c r="G295" s="171"/>
      <c r="H295" s="182" t="e">
        <f>G295/F295*100</f>
        <v>#DIV/0!</v>
      </c>
    </row>
    <row r="296" spans="2:8" ht="12.75">
      <c r="B296" s="119"/>
      <c r="C296" s="119"/>
      <c r="D296" s="119"/>
      <c r="E296" s="119"/>
      <c r="H296" s="141"/>
    </row>
    <row r="297" spans="1:8" ht="12.75" hidden="1">
      <c r="A297" s="116" t="s">
        <v>62</v>
      </c>
      <c r="B297" s="119"/>
      <c r="C297" s="119"/>
      <c r="D297" s="119"/>
      <c r="E297" s="119"/>
      <c r="H297" s="141"/>
    </row>
    <row r="298" spans="2:8" ht="12.75">
      <c r="B298" s="119"/>
      <c r="C298" s="119"/>
      <c r="D298" s="119"/>
      <c r="E298" s="119"/>
      <c r="H298" s="141"/>
    </row>
  </sheetData>
  <sheetProtection/>
  <mergeCells count="5">
    <mergeCell ref="E1:H1"/>
    <mergeCell ref="A4:H4"/>
    <mergeCell ref="A5:H5"/>
    <mergeCell ref="A2:H2"/>
    <mergeCell ref="A3:H3"/>
  </mergeCells>
  <printOptions/>
  <pageMargins left="0.7874015748031497" right="0.2362204724409449" top="0.31496062992125984" bottom="0.1968503937007874" header="0.15748031496062992" footer="0.5118110236220472"/>
  <pageSetup horizontalDpi="600" verticalDpi="600" orientation="portrait" paperSize="9" scale="80" r:id="rId1"/>
  <rowBreaks count="5" manualBreakCount="5">
    <brk id="34" max="7" man="1"/>
    <brk id="64" max="7" man="1"/>
    <brk id="150" max="7" man="1"/>
    <brk id="186" max="7" man="1"/>
    <brk id="24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zoomScalePageLayoutView="0" workbookViewId="0" topLeftCell="A1">
      <selection activeCell="A6" sqref="A6:E6"/>
    </sheetView>
  </sheetViews>
  <sheetFormatPr defaultColWidth="9.00390625" defaultRowHeight="12.75"/>
  <cols>
    <col min="1" max="1" width="45.125" style="0" customWidth="1"/>
    <col min="2" max="2" width="13.625" style="0" customWidth="1"/>
    <col min="3" max="3" width="13.75390625" style="0" customWidth="1"/>
    <col min="4" max="4" width="9.875" style="0" customWidth="1"/>
    <col min="5" max="5" width="10.625" style="0" customWidth="1"/>
    <col min="6" max="6" width="23.25390625" style="0" customWidth="1"/>
    <col min="7" max="7" width="14.625" style="0" customWidth="1"/>
  </cols>
  <sheetData>
    <row r="1" spans="1:7" ht="12.75">
      <c r="A1" s="282"/>
      <c r="B1" s="282"/>
      <c r="C1" s="282"/>
      <c r="D1" s="282"/>
      <c r="E1" s="154" t="s">
        <v>592</v>
      </c>
      <c r="F1" s="282"/>
      <c r="G1" s="282"/>
    </row>
    <row r="2" spans="1:7" ht="12.75">
      <c r="A2" s="312" t="s">
        <v>613</v>
      </c>
      <c r="B2" s="312"/>
      <c r="C2" s="312"/>
      <c r="D2" s="303"/>
      <c r="E2" s="312"/>
      <c r="F2" s="282"/>
      <c r="G2" s="282"/>
    </row>
    <row r="3" spans="1:7" ht="12.75" hidden="1">
      <c r="A3" s="282"/>
      <c r="B3" s="282"/>
      <c r="C3" s="282"/>
      <c r="D3" s="282"/>
      <c r="E3" s="282"/>
      <c r="F3" s="282"/>
      <c r="G3" s="282"/>
    </row>
    <row r="4" spans="1:7" ht="12.75">
      <c r="A4" s="327" t="s">
        <v>605</v>
      </c>
      <c r="B4" s="327"/>
      <c r="C4" s="327"/>
      <c r="D4" s="327"/>
      <c r="E4" s="327"/>
      <c r="F4" s="282"/>
      <c r="G4" s="282"/>
    </row>
    <row r="5" spans="1:7" ht="12.75">
      <c r="A5" s="282" t="s">
        <v>593</v>
      </c>
      <c r="B5" s="282"/>
      <c r="C5" s="282"/>
      <c r="D5" s="282"/>
      <c r="E5" s="282"/>
      <c r="F5" s="282"/>
      <c r="G5" s="282"/>
    </row>
    <row r="6" spans="1:7" ht="59.25" customHeight="1">
      <c r="A6" s="328" t="s">
        <v>594</v>
      </c>
      <c r="B6" s="328"/>
      <c r="C6" s="328"/>
      <c r="D6" s="329"/>
      <c r="E6" s="329"/>
      <c r="F6" s="282"/>
      <c r="G6" s="282"/>
    </row>
    <row r="7" spans="1:7" ht="12.75">
      <c r="A7" s="282"/>
      <c r="B7" s="282"/>
      <c r="C7" s="282"/>
      <c r="D7" s="282"/>
      <c r="E7" s="282"/>
      <c r="F7" s="282"/>
      <c r="G7" s="282"/>
    </row>
    <row r="8" spans="1:7" ht="12.75">
      <c r="A8" s="282"/>
      <c r="B8" s="282"/>
      <c r="C8" s="282"/>
      <c r="D8" s="282"/>
      <c r="E8" s="282"/>
      <c r="F8" s="282"/>
      <c r="G8" s="282"/>
    </row>
    <row r="9" spans="1:7" ht="12.75">
      <c r="A9" s="282"/>
      <c r="B9" s="282"/>
      <c r="C9" s="282"/>
      <c r="D9" s="282"/>
      <c r="E9" s="282"/>
      <c r="F9" s="282"/>
      <c r="G9" s="282"/>
    </row>
    <row r="10" spans="1:7" ht="108">
      <c r="A10" s="283" t="s">
        <v>595</v>
      </c>
      <c r="B10" s="284" t="s">
        <v>596</v>
      </c>
      <c r="C10" s="284" t="s">
        <v>597</v>
      </c>
      <c r="D10" s="284" t="s">
        <v>598</v>
      </c>
      <c r="E10" s="284" t="s">
        <v>599</v>
      </c>
      <c r="F10" s="282"/>
      <c r="G10" s="282"/>
    </row>
    <row r="11" spans="1:7" ht="24.75" customHeight="1">
      <c r="A11" s="285" t="s">
        <v>600</v>
      </c>
      <c r="B11" s="286">
        <v>12</v>
      </c>
      <c r="C11" s="286">
        <v>8173.1</v>
      </c>
      <c r="D11" s="286">
        <v>12</v>
      </c>
      <c r="E11" s="287">
        <v>8173.1</v>
      </c>
      <c r="F11" s="282"/>
      <c r="G11" s="282"/>
    </row>
    <row r="12" spans="1:7" ht="31.5">
      <c r="A12" s="277" t="s">
        <v>601</v>
      </c>
      <c r="B12" s="288">
        <v>4</v>
      </c>
      <c r="C12" s="288">
        <v>2088.5</v>
      </c>
      <c r="D12" s="286">
        <v>4</v>
      </c>
      <c r="E12" s="287">
        <v>2088.5</v>
      </c>
      <c r="F12" s="282"/>
      <c r="G12" s="282"/>
    </row>
    <row r="13" spans="1:7" ht="15.75">
      <c r="A13" s="277" t="s">
        <v>602</v>
      </c>
      <c r="B13" s="288">
        <v>6</v>
      </c>
      <c r="C13" s="288">
        <v>3261.4</v>
      </c>
      <c r="D13" s="286">
        <v>5</v>
      </c>
      <c r="E13" s="287">
        <v>3230.7</v>
      </c>
      <c r="F13" s="282"/>
      <c r="G13" s="282"/>
    </row>
    <row r="14" spans="1:5" ht="15.75">
      <c r="A14" s="285" t="s">
        <v>603</v>
      </c>
      <c r="B14" s="286">
        <v>19.5</v>
      </c>
      <c r="C14" s="286">
        <v>7647</v>
      </c>
      <c r="D14" s="286">
        <v>19.5</v>
      </c>
      <c r="E14" s="286">
        <v>7647</v>
      </c>
    </row>
    <row r="15" spans="1:5" ht="15.75">
      <c r="A15" s="285" t="s">
        <v>604</v>
      </c>
      <c r="B15" s="286">
        <v>12</v>
      </c>
      <c r="C15" s="286">
        <v>2847</v>
      </c>
      <c r="D15" s="286">
        <v>12</v>
      </c>
      <c r="E15" s="286">
        <v>2847</v>
      </c>
    </row>
    <row r="16" spans="1:5" ht="15.75">
      <c r="A16" s="289" t="s">
        <v>541</v>
      </c>
      <c r="B16" s="290">
        <f>SUM(B11:B15)</f>
        <v>53.5</v>
      </c>
      <c r="C16" s="290">
        <f>SUM(C11:C15)</f>
        <v>24017</v>
      </c>
      <c r="D16" s="290">
        <f>SUM(D11:D15)</f>
        <v>52.5</v>
      </c>
      <c r="E16" s="290">
        <f>SUM(E11:E15)</f>
        <v>23986.3</v>
      </c>
    </row>
  </sheetData>
  <sheetProtection/>
  <mergeCells count="3">
    <mergeCell ref="A2:E2"/>
    <mergeCell ref="A4:E4"/>
    <mergeCell ref="A6:E6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2017-08-04T11:00:11Z</cp:lastPrinted>
  <dcterms:created xsi:type="dcterms:W3CDTF">2008-10-02T05:58:54Z</dcterms:created>
  <dcterms:modified xsi:type="dcterms:W3CDTF">2017-08-04T11:01:16Z</dcterms:modified>
  <cp:category/>
  <cp:version/>
  <cp:contentType/>
  <cp:contentStatus/>
</cp:coreProperties>
</file>