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9" activeTab="6"/>
  </bookViews>
  <sheets>
    <sheet name="Доходы" sheetId="1" r:id="rId1"/>
    <sheet name="Администр." sheetId="2" r:id="rId2"/>
    <sheet name=" функц.20017" sheetId="3" r:id="rId3"/>
    <sheet name="Ведомстаенная 2017" sheetId="4" r:id="rId4"/>
    <sheet name="КЦСР2017 " sheetId="5" r:id="rId5"/>
    <sheet name="МБТ 2017 испр" sheetId="6" r:id="rId6"/>
    <sheet name="ист деф 2017" sheetId="7" r:id="rId7"/>
  </sheets>
  <definedNames>
    <definedName name="Excel_BuiltIn_Print_Area" localSheetId="2">#REF!</definedName>
    <definedName name="Excel_BuiltIn_Print_Area" localSheetId="6">#REF!</definedName>
    <definedName name="Excel_BuiltIn_Print_Area" localSheetId="5">#REF!</definedName>
    <definedName name="_xlnm.Print_Titles" localSheetId="2">' функц.20017'!$15:$15</definedName>
    <definedName name="_xlnm.Print_Titles" localSheetId="1">'Администр.'!$16:$17</definedName>
    <definedName name="_xlnm.Print_Titles" localSheetId="4">'КЦСР2017 '!$15:$15</definedName>
    <definedName name="_xlnm.Print_Area" localSheetId="2">' функц.20017'!$A$1:$F$567</definedName>
    <definedName name="_xlnm.Print_Area" localSheetId="1">'Администр.'!$A$1:$D$105</definedName>
    <definedName name="_xlnm.Print_Area" localSheetId="3">'Ведомстаенная 2017'!$A$1:$G$567</definedName>
    <definedName name="_xlnm.Print_Area" localSheetId="0">'Доходы'!$A$1:$C$79</definedName>
    <definedName name="_xlnm.Print_Area" localSheetId="6">'ист деф 2017'!$A$1:$J$51</definedName>
    <definedName name="_xlnm.Print_Area" localSheetId="4">'КЦСР2017 '!$A$1:$D$530</definedName>
    <definedName name="_xlnm.Print_Area" localSheetId="5">'МБТ 2017 испр'!$A$1:$B$25</definedName>
  </definedNames>
  <calcPr fullCalcOnLoad="1"/>
</workbook>
</file>

<file path=xl/sharedStrings.xml><?xml version="1.0" encoding="utf-8"?>
<sst xmlns="http://schemas.openxmlformats.org/spreadsheetml/2006/main" count="6859" uniqueCount="1086">
  <si>
    <t>Приложение № 1</t>
  </si>
  <si>
    <t xml:space="preserve"> «О бюджете городского поселения Тучково на 2017 год </t>
  </si>
  <si>
    <t>и плановый период 2018 и 2019 годов»</t>
  </si>
  <si>
    <t>Поступления доходов в бюджет городского поселения Тучково на 2017 год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</si>
  <si>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</si>
  <si>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</si>
  <si>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</si>
  <si>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</si>
  <si>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 xml:space="preserve"> Д О Х О Д 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</si>
  <si>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</si>
  <si>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</si>
  <si>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</si>
  <si>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</si>
  <si>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</si>
  <si>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</si>
  <si>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</si>
  <si>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</si>
  <si>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</si>
  <si>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</si>
  <si>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000 1 03 02250 01 0000 110</t>
  </si>
  <si>
    <t>Доходы от уплаты на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</si>
  <si>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</si>
  <si>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</si>
  <si>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</si>
  <si>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</si>
  <si>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</si>
  <si>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</si>
  <si>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</si>
  <si>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</si>
  <si>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</si>
  <si>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</si>
  <si>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</si>
  <si>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</si>
  <si>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001 1 06 06033 13 0000 110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</si>
  <si>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</si>
  <si>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</si>
  <si>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</si>
  <si>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</si>
  <si>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</si>
  <si>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</si>
  <si>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</si>
  <si>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000 1 09 04053 10 0000 110</t>
  </si>
  <si>
    <t>Земельный налог (по обязательствам, возникшим до 1 января 2006 года), мобилизуемый на территориях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</si>
  <si>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</si>
  <si>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</si>
  <si>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</si>
  <si>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</si>
  <si>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</si>
  <si>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</si>
  <si>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</si>
  <si>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</si>
  <si>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</si>
  <si>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</si>
  <si>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</si>
  <si>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</si>
  <si>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</si>
  <si>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И КОМПЕНСАЦИЙ ЗАТРАТ ГОСУДАРСТВА</t>
  </si>
  <si>
    <t>000 1 13 01000 00 0000 130</t>
  </si>
  <si>
    <t>Доходы от оказания платных услуг (работ)</t>
  </si>
  <si>
    <t>000 1 13 01995 13 0000 130</t>
  </si>
  <si>
    <t>Прочие доходы от оказания платных услуг(работ) получателями средств бюджетов городских поселений</t>
  </si>
  <si>
    <t>000 1 13 02000 00 0000 130</t>
  </si>
  <si>
    <t>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</si>
  <si>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</si>
  <si>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</si>
  <si>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</si>
  <si>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</si>
  <si>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</si>
  <si>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</si>
  <si>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</si>
  <si>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</si>
  <si>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</si>
  <si>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</si>
  <si>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</si>
  <si>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</si>
  <si>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</si>
  <si>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</si>
  <si>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</si>
  <si>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</si>
  <si>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</si>
  <si>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</si>
  <si>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000 2 02 10000 00 0000 151</t>
  </si>
  <si>
    <t>Дотации бюджетам субъектов РФ и муниципальных образований</t>
  </si>
  <si>
    <t>000 2 02 15001 00 0000 151</t>
  </si>
  <si>
    <t>Дотации на выравнивание бюджетной обеспеченности</t>
  </si>
  <si>
    <t>000 2 02 15001 13 0000 151</t>
  </si>
  <si>
    <t>Дотации бюджетам городских поселений на выравнивание бюджетной обеспеченности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</si>
  <si>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</si>
  <si>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</si>
  <si>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</si>
  <si>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</si>
  <si>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</si>
  <si>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</si>
  <si>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000 2 02 20302 00 0000 151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</si>
  <si>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</si>
  <si>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000 2 02 20302 13 0000 151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</si>
  <si>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</si>
  <si>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000 2 02 29999 00 0000 151</t>
  </si>
  <si>
    <t>Прочие субсидии</t>
  </si>
  <si>
    <t>000 2 02 29999 13 0000 151</t>
  </si>
  <si>
    <t>Прочие субсидии бюджетам городских поселений</t>
  </si>
  <si>
    <t>000 2 02 30000 00 0000 151</t>
  </si>
  <si>
    <t>Субвенции бюджетам бюджетной системы Российской Федерации</t>
  </si>
  <si>
    <t>000 2 02 35118 00 0000 151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</si>
  <si>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</si>
  <si>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</si>
  <si>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</si>
  <si>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</si>
  <si>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</si>
  <si>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</si>
  <si>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</si>
  <si>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000 2 18 00000 13 0000 151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</si>
  <si>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</si>
  <si>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</si>
  <si>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</si>
  <si>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</si>
  <si>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</si>
  <si>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000 2 18 05000 13 0000 180</t>
  </si>
  <si>
    <t>Доходы бюджетов городских поселений от возврата организациями остатков субсидий прошлых лет</t>
  </si>
  <si>
    <t>000 2 18 05010 13 0000 180</t>
  </si>
  <si>
    <t>Доходы бюджетов городских поселений от возврата бюджетными учреждениями остатков субсидий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</si>
  <si>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</si>
  <si>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</si>
  <si>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</si>
  <si>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</si>
  <si>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</si>
  <si>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</si>
  <si>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ВСЕГО ДОХОДОВ</t>
  </si>
  <si>
    <t>Приложение № 2</t>
  </si>
  <si>
    <t>Перечень главных администраторов доходов бюджета городского поселения Тучково</t>
  </si>
  <si>
    <t>№ пп</t>
  </si>
  <si>
    <t>Код администратора</t>
  </si>
  <si>
    <t>Код классификации доходов</t>
  </si>
  <si>
    <t>Наименование видов отдельных доходных источников</t>
  </si>
  <si>
    <t>Администрация городского поселения Тучково</t>
  </si>
  <si>
    <t>1</t>
  </si>
  <si>
    <t>001</t>
  </si>
  <si>
    <t>1 17 01050 13 0000 180</t>
  </si>
  <si>
    <t>Невыясненные поступления, зачисляемые в бюджеты городских поселений</t>
  </si>
  <si>
    <t>2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</si>
  <si>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</si>
  <si>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</si>
  <si>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</t>
  </si>
  <si>
    <t>920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</si>
  <si>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</si>
  <si>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</si>
  <si>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4</t>
  </si>
  <si>
    <t>1 11 05035 13 0000 120</t>
  </si>
  <si>
    <t>5</t>
  </si>
  <si>
    <t>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</si>
  <si>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</si>
  <si>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6</t>
  </si>
  <si>
    <t>1 11 09045 13 0000 120</t>
  </si>
  <si>
    <t>7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</si>
  <si>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</si>
  <si>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</si>
  <si>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8</t>
  </si>
  <si>
    <t>1 13 02995 13 0000 130</t>
  </si>
  <si>
    <t>9</t>
  </si>
  <si>
    <t>1 14 02053 13 0000 410</t>
  </si>
  <si>
    <t>10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</si>
  <si>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</si>
  <si>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</si>
  <si>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</si>
  <si>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</si>
  <si>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</si>
  <si>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12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</si>
  <si>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</si>
  <si>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</si>
  <si>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13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</si>
  <si>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</si>
  <si>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</si>
  <si>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</t>
  </si>
  <si>
    <t>15</t>
  </si>
  <si>
    <t>1 17 05050 13 0000 180</t>
  </si>
  <si>
    <t>Прочие неналоговые доходы бюджетов городских поселений</t>
  </si>
  <si>
    <t>16</t>
  </si>
  <si>
    <t>1 18 05200 13 0000 151</t>
  </si>
  <si>
    <t>Перечисление из бюджетов городских поселений по решениям о взыскании средств, предоставленных из иных бюджетов бюджетной системы Российской Федерации</t>
  </si>
  <si>
    <t>17</t>
  </si>
  <si>
    <t>1 18 05000 13 0000 180</t>
  </si>
  <si>
    <t>Поступления в бюджеты городских поселений (перечисления из бюджетов городских поселений) по урегулированию расчетов между бюджетами бюджетной системы Российской Федерации по распределенным доходам</t>
  </si>
  <si>
    <t>18</t>
  </si>
  <si>
    <t>2 01 05000 13 0000 180</t>
  </si>
  <si>
    <t>Безвозмездные поступления от нерезидентов в бюджеты городских поселений</t>
  </si>
  <si>
    <t>19</t>
  </si>
  <si>
    <t>2 01 05010 13 0000 180</t>
  </si>
  <si>
    <t>Предоставление нерезидентами грантов для получателей средств бюджетов городских поселений</t>
  </si>
  <si>
    <t>20</t>
  </si>
  <si>
    <t>2 01 05020 13 0000 180</t>
  </si>
  <si>
    <t>Поступления от денежных пожертвований, предоставляемых нерезидентами получателям средств бюджетов городских поселений</t>
  </si>
  <si>
    <t>21</t>
  </si>
  <si>
    <t>2 01 05099 13 0000 180</t>
  </si>
  <si>
    <t>Прочие безвозмездные поступления от нерезидентов в бюджеты городских поселений</t>
  </si>
  <si>
    <t>22</t>
  </si>
  <si>
    <t>2 02 01003 13 0000 151</t>
  </si>
  <si>
    <t>Дотации бюджетам городских поселений на поддержку мер по обеспечению сбалансированности бюджетов</t>
  </si>
  <si>
    <t>23</t>
  </si>
  <si>
    <t>2 02 01009 13 0000 151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</si>
  <si>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</si>
  <si>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24</t>
  </si>
  <si>
    <t>2 02 02003 13 0000 151</t>
  </si>
  <si>
    <t>Субсидии бюджетам городских поселений на реформирование муниципальных финансов</t>
  </si>
  <si>
    <t>25</t>
  </si>
  <si>
    <t>2 02 02008 13 0000 151</t>
  </si>
  <si>
    <t>Субсидии бюджетам городских поселений на обеспечение жильем молодых семей</t>
  </si>
  <si>
    <t>26</t>
  </si>
  <si>
    <t>2 02 02009 13 0000 151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</si>
  <si>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</t>
  </si>
  <si>
    <t>27</t>
  </si>
  <si>
    <t>2 02 02044 13 0000 151</t>
  </si>
  <si>
    <t>Субсидии бюджетам городских поселений на обеспечение автомобильными дорогами новых микрорайонов</t>
  </si>
  <si>
    <t>28</t>
  </si>
  <si>
    <t>2 02 02046 13 0000 151</t>
  </si>
  <si>
    <t>Субсидии бюджетам городских поселений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</si>
  <si>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29</t>
  </si>
  <si>
    <t>2 02 02051 13 0000 151</t>
  </si>
  <si>
    <t>Субсидии бюджетам городских поселений на реализацию федеральных целевых программ</t>
  </si>
  <si>
    <t>30</t>
  </si>
  <si>
    <t>2 02 02071 13 0000 151</t>
  </si>
  <si>
    <t>Субсидии бюджетам городских поселений на предоставление грантов в области науки, культуры, искусства и средств массовой информации</t>
  </si>
  <si>
    <t>31</t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</si>
  <si>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</si>
  <si>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</si>
  <si>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32</t>
  </si>
  <si>
    <t>2 02 02078 13 0000 151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</si>
  <si>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</si>
  <si>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33</t>
  </si>
  <si>
    <t>2 02 02079 13 0000 151</t>
  </si>
  <si>
    <t>Субсидии бюджетам городских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</si>
  <si>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34</t>
  </si>
  <si>
    <t>2 02 02080 13 0000 151</t>
  </si>
  <si>
    <t>Субсидии бюджетам городских поселений для обеспечения земельных участков коммунальной инфраструктурой в целях жилищного строительства</t>
  </si>
  <si>
    <t>35</t>
  </si>
  <si>
    <t>2 02 02081 13 0000 151</t>
  </si>
  <si>
    <t>Субсидии бюджетам городских поселений на мероприятия по обеспечению жильем иных категорий граждан на основании решений Правительства Российской Федерации</t>
  </si>
  <si>
    <t>36</t>
  </si>
  <si>
    <t>2 02 02088 13 0005 151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</si>
  <si>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</si>
  <si>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37</t>
  </si>
  <si>
    <t>2 02 02089 13 0004 151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</si>
  <si>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</si>
  <si>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38</t>
  </si>
  <si>
    <t>2 02 02089 13 0005 151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</si>
  <si>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</si>
  <si>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39</t>
  </si>
  <si>
    <t>2 02 02102 13 0000 151</t>
  </si>
  <si>
    <t>Субсидии бюджетам городских поселений на закупку автотранспортных средств и коммунальной техники</t>
  </si>
  <si>
    <t>40</t>
  </si>
  <si>
    <t>2 02 02109 13 0000 151</t>
  </si>
  <si>
    <t>Субсидии бюджетам городских поселений на проведение капитального ремонта многоквартирных домов</t>
  </si>
  <si>
    <t>41</t>
  </si>
  <si>
    <t>2 02 02132 13 0000 151</t>
  </si>
  <si>
    <t>Субсидии бюджетам городских поселений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</si>
  <si>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42</t>
  </si>
  <si>
    <t>2 02 02136 13 0000 151</t>
  </si>
  <si>
    <t>Субсидии бюджетам городских поселений на реализацию программ повышения эффективности бюджетных расходов</t>
  </si>
  <si>
    <t>43</t>
  </si>
  <si>
    <t>2 02 02150 13 0000 151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</si>
  <si>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</si>
  <si>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44</t>
  </si>
  <si>
    <t>2 02 02998 13 0000 151</t>
  </si>
  <si>
    <t>Субсидии бюджетам городских поселений на финансовое обеспечение отдельных полномочий</t>
  </si>
  <si>
    <t>45</t>
  </si>
  <si>
    <t>2 02 03001 13 0000 151</t>
  </si>
  <si>
    <t>Субвенции бюджетам городских поселений на оплату жилищно-коммунальных услуг отдельным категориям граждан</t>
  </si>
  <si>
    <t>46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</si>
  <si>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</si>
  <si>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</si>
  <si>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47</t>
  </si>
  <si>
    <t>2 02 03998 13 0000 151</t>
  </si>
  <si>
    <t>Единые субвенции бюджетам городских поселений</t>
  </si>
  <si>
    <t>48</t>
  </si>
  <si>
    <t>2 02 04012 13 0000 151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</si>
  <si>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</si>
  <si>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49</t>
  </si>
  <si>
    <t>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</si>
  <si>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</si>
  <si>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</t>
  </si>
  <si>
    <t>2 02 04025 13 0000 151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</si>
  <si>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</si>
  <si>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51</t>
  </si>
  <si>
    <t>2 02 04028 13 0000 151</t>
  </si>
  <si>
    <t>Межбюджетные трансферты, передаваемые бюджетам городских поселений на реализацию природоохранных мероприятий</t>
  </si>
  <si>
    <t>52</t>
  </si>
  <si>
    <t>2 02 04033 13 0000 151</t>
  </si>
  <si>
    <t>Межбюджетные трансферты, передаваемые бюджетам городских поселений, на премирование победителей Всероссийского конкурса на звание "Самое благоустроенное городское (сельское) поселение России"</t>
  </si>
  <si>
    <t>53</t>
  </si>
  <si>
    <t>2 02 04041 13 0000 151</t>
  </si>
  <si>
    <t>Межбюджетные трансферты, передаваемые бюджетам городских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</si>
  <si>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54</t>
  </si>
  <si>
    <t>2 02 04056 13 0000 151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</si>
  <si>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</si>
  <si>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55</t>
  </si>
  <si>
    <t>2 02 04059 13 0000 151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</si>
  <si>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</si>
  <si>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56</t>
  </si>
  <si>
    <t>2 02 04061 13 0000 151</t>
  </si>
  <si>
    <t>Межбюджетные трансферты, передаваемые бюджетам городских поселений на создание и развитие сети многофункциональных центров предоставления государственных и муниципальных услуг</t>
  </si>
  <si>
    <t>57</t>
  </si>
  <si>
    <t>2 02 04070 13 0000 151</t>
  </si>
  <si>
    <t>Межбюджетные трансферты, передаваемые бюджетам городских поселений на государственную поддержку (грант) комплексного развития региональных и муниципальных учреждений культуры</t>
  </si>
  <si>
    <t>58</t>
  </si>
  <si>
    <t>2 02 04092 13 0000 151</t>
  </si>
  <si>
    <t>Межбюджетные трансферты, передаваемые бюджетам городских поселений на развитие транспортной инфраструктуры</t>
  </si>
  <si>
    <t>59</t>
  </si>
  <si>
    <t>2 02 09014 13 0000 151</t>
  </si>
  <si>
    <t>Прочие безвозмездные поступления в бюджеты городских поселений от федерального бюджета</t>
  </si>
  <si>
    <t>60</t>
  </si>
  <si>
    <t>2 02 09024 13 0000 151</t>
  </si>
  <si>
    <t>Прочие безвозмездные поступления в бюджеты городских поселений от бюджетов субъектов Российской Федерации</t>
  </si>
  <si>
    <t>61</t>
  </si>
  <si>
    <t>2 02 09054 13 0000 151</t>
  </si>
  <si>
    <t>Прочие безвозмездные поступления в бюджеты городских поселений от бюджетов муниципальных районов</t>
  </si>
  <si>
    <t>62</t>
  </si>
  <si>
    <t>2 02 15001 13 0000 151</t>
  </si>
  <si>
    <t>63</t>
  </si>
  <si>
    <t>2 02 19999 13 0000 151</t>
  </si>
  <si>
    <t>Прочие дотации бюджетам городских поселений</t>
  </si>
  <si>
    <t>64</t>
  </si>
  <si>
    <t>2 02 20041 13 0000 151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</si>
  <si>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</si>
  <si>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65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</si>
  <si>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</si>
  <si>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</si>
  <si>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66</t>
  </si>
  <si>
    <t>2 02 20298 13 0000 151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</si>
  <si>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</si>
  <si>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67</t>
  </si>
  <si>
    <t>2 02 20299 13 0000 151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</si>
  <si>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</si>
  <si>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68</t>
  </si>
  <si>
    <t>2 02 20301 13 0000 151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</si>
  <si>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</si>
  <si>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69</t>
  </si>
  <si>
    <t>2 02 20302 13 0000 151</t>
  </si>
  <si>
    <t>70</t>
  </si>
  <si>
    <t>2 02 29999 13 0000 151</t>
  </si>
  <si>
    <t>71</t>
  </si>
  <si>
    <t>2 02 35118 13 0000 151</t>
  </si>
  <si>
    <t>72</t>
  </si>
  <si>
    <t>2 02 39999 13 0000 151</t>
  </si>
  <si>
    <t>Прочие субвенции бюджетам городских поселений</t>
  </si>
  <si>
    <t>73</t>
  </si>
  <si>
    <t>2 02 49999 13 0000 151</t>
  </si>
  <si>
    <t>Прочие межбюджетные трансферты, передаваемые бюджетам городских поселений</t>
  </si>
  <si>
    <t>74</t>
  </si>
  <si>
    <t>2 03 05030 13 0000 180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</si>
  <si>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</si>
  <si>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75</t>
  </si>
  <si>
    <t>2 03 05040 13 0000 180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</si>
  <si>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</si>
  <si>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76</t>
  </si>
  <si>
    <t>2 03 05060 13 0000 180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</si>
  <si>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</si>
  <si>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77</t>
  </si>
  <si>
    <t>2 03 05099 13 0000 180</t>
  </si>
  <si>
    <t>Прочие безвозмездные поступления от государственных (муниципальных) организаций в бюджеты городских поселений</t>
  </si>
  <si>
    <t>78</t>
  </si>
  <si>
    <t>2 04 05020 13 0000 180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</si>
  <si>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</si>
  <si>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79</t>
  </si>
  <si>
    <t>2 04 05099 13 0000 180</t>
  </si>
  <si>
    <t>Прочие безвозмездные поступления от негосударственных организаций в бюджеты городских поселений</t>
  </si>
  <si>
    <t>80</t>
  </si>
  <si>
    <t>2 07 05030 13 0000 180</t>
  </si>
  <si>
    <t>Прочие безвозмездные поступления в бюджеты городских поселений</t>
  </si>
  <si>
    <t>81</t>
  </si>
  <si>
    <t>82</t>
  </si>
  <si>
    <t>2 18 05010 13 0000 180</t>
  </si>
  <si>
    <t>83</t>
  </si>
  <si>
    <t>2 18 05020 13 0000 180</t>
  </si>
  <si>
    <t>Доходы бюджетов городских  поселений от возврата автономными учреждениями остатков субсидий прошлых лет</t>
  </si>
  <si>
    <t>84</t>
  </si>
  <si>
    <t>2 18 05030 13 0000 180</t>
  </si>
  <si>
    <t>Доходы бюджетов городских поселений от возврата иными организациями остатков субсидий прошлых лет</t>
  </si>
  <si>
    <t>85</t>
  </si>
  <si>
    <t>2 18 60010 13 0000 151</t>
  </si>
  <si>
    <t>2 18 60020 13 0000 151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</si>
  <si>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</si>
  <si>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2 19 60010 13 0000 151</t>
  </si>
  <si>
    <t>Приложение № 3</t>
  </si>
  <si>
    <t>Расходы бюджета городского поселения Тучково  на 2017 год по разделам, подразделам, целевым статья ( ведомственным целевым программам и непрограмным направлениям деятельности) и видам расходов классификации расходов бюджетов</t>
  </si>
  <si>
    <t>Рз</t>
  </si>
  <si>
    <t>ПР</t>
  </si>
  <si>
    <t>ЦСР</t>
  </si>
  <si>
    <t>ВР</t>
  </si>
  <si>
    <t>2017 год</t>
  </si>
  <si>
    <t>ВСЕГО РАСХОДОВ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</si>
  <si>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</si>
  <si>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</si>
  <si>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01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</si>
  <si>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</si>
  <si>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</si>
  <si>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</si>
  <si>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</si>
  <si>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</si>
  <si>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</si>
  <si>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02</t>
  </si>
  <si>
    <t>Руководство и управление в сфере установленных функций органов местного самоуправления</t>
  </si>
  <si>
    <t>70 0 00 00000</t>
  </si>
  <si>
    <t>Центральный аппарат за счет средств местного бюджета</t>
  </si>
  <si>
    <t>70 0 00 01000</t>
  </si>
  <si>
    <t>Глава муниципального образования</t>
  </si>
  <si>
    <t>70 0 00 01100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</si>
  <si>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</si>
  <si>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</si>
  <si>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выплты персоналу государственных (муниципальных) органов</t>
  </si>
  <si>
    <t>120</t>
  </si>
  <si>
    <t>Функционирование Правительства РФ, высших исполнительных органов гос.власти субъектов РФ, местных администраций</t>
  </si>
  <si>
    <t>04</t>
  </si>
  <si>
    <t>Муниципальная программа "Муниципальное управление" на 2016-2018 годы</t>
  </si>
  <si>
    <t>03 0 00 00000</t>
  </si>
  <si>
    <t>Подпрограмма "Обеспечивающая подпрограмма"</t>
  </si>
  <si>
    <t>03 1 00 00000</t>
  </si>
  <si>
    <t>Основное мероприятие "Обеспечение деятельности органов местного самоуправления за счет средств местного бюджета"</t>
  </si>
  <si>
    <t>03 1 01 00000</t>
  </si>
  <si>
    <t>Обеспечение деятельности органов местного самоуправления за счет средств местного бюджета в части  Расходов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</si>
  <si>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03 1 01 00010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</si>
  <si>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</si>
  <si>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за счет средств местного бюджета в части закупки товаров, работ и услуг для обеспечения государственных муниципальных нужд</t>
  </si>
  <si>
    <t>03 1 01 00020</t>
  </si>
  <si>
    <t>Закупка товаров, работ и услуг для обеспечения государственных муниципальных нужд</t>
  </si>
  <si>
    <t>200</t>
  </si>
  <si>
    <t>Иные закупки товаров, работ и услуг для обеспечения  государственных(муниципальных) нужд</t>
  </si>
  <si>
    <t>240</t>
  </si>
  <si>
    <t>Обеспечение деятельности органов местного самоуправления за счет средств местного бюджета в части уплаты налогов, сборов, иных платежей</t>
  </si>
  <si>
    <t>03 1 01 00030</t>
  </si>
  <si>
    <t>Иные бюджетные ассигнования</t>
  </si>
  <si>
    <t>800</t>
  </si>
  <si>
    <t>Уплата налогов, сборов и иных платежей</t>
  </si>
  <si>
    <t>850</t>
  </si>
  <si>
    <t>Ведомственная целевая программа  "Доступная среда на территории городского поселения Тучково"</t>
  </si>
  <si>
    <t>88 0 00 00000</t>
  </si>
  <si>
    <t>Основное мероприятие  "Создание безбарьерной среды  в  органах местного самоуправления"</t>
  </si>
  <si>
    <t>88 0 01 00000</t>
  </si>
  <si>
    <t>Обеспечение доступности  в органы местного самоуправления</t>
  </si>
  <si>
    <t>88 0 01 26880</t>
  </si>
  <si>
    <t>Непрограммные расходы</t>
  </si>
  <si>
    <t>99 0 00 00000</t>
  </si>
  <si>
    <t xml:space="preserve">Межбюджетные трансферты ( иные межбюджетные трансферты) бюджетам муниципальных районов из бюджетов поселений на осуществление части полномочий по вопросам местного значения </t>
  </si>
  <si>
    <t>99 0 00 11820</t>
  </si>
  <si>
    <t xml:space="preserve"> Межбюджетные трансферты</t>
  </si>
  <si>
    <t>500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</si>
  <si>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</si>
  <si>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</si>
  <si>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</si>
  <si>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</si>
  <si>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средства</t>
  </si>
  <si>
    <t>99 0 00 00700</t>
  </si>
  <si>
    <t>99 0 00 00710</t>
  </si>
  <si>
    <t>870</t>
  </si>
  <si>
    <t>Резервные фонды</t>
  </si>
  <si>
    <t>Непрограмные расходы</t>
  </si>
  <si>
    <t>Резервные средства поселения</t>
  </si>
  <si>
    <t>99 0 00 00100</t>
  </si>
  <si>
    <t>Резервный фонд непредвиденных расходов местных администраций</t>
  </si>
  <si>
    <t>99 0 00 00140</t>
  </si>
  <si>
    <t>Другие общегосударственные вопросы</t>
  </si>
  <si>
    <t>Основное мероприятие программы "Обеспечение деятельности подведомственных учреждений"</t>
  </si>
  <si>
    <t>03 1 02 00000</t>
  </si>
  <si>
    <t>Обеспечение деятельности подведомственных учреждений в части расходов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</si>
  <si>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03 1 02 0010</t>
  </si>
  <si>
    <t>Расходы на выплату персоналу казенных учреждений</t>
  </si>
  <si>
    <t>110</t>
  </si>
  <si>
    <t>Обеспечение деятельности подведомственных учреждений в части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</si>
  <si>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</si>
  <si>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03 1 02 0020</t>
  </si>
  <si>
    <t>Обеспечение деятельности подведомственных учреждений в части уплаты налогов, сборов и иных платежей</t>
  </si>
  <si>
    <t>03 1 02 0030</t>
  </si>
  <si>
    <t>Основное мероприятие "Проведение мероприятий органами местного самоуправления"</t>
  </si>
  <si>
    <t>03 1 03 00000</t>
  </si>
  <si>
    <t>Проведение мероприятий органами местного самоуправления в части закупки товаров, работ и услуг для государственных (муниципальных) нужд</t>
  </si>
  <si>
    <t>03 1 03 00040</t>
  </si>
  <si>
    <t>Основное мероприятие "Оплата членских взносов в Совет муниципальных образований"</t>
  </si>
  <si>
    <t>03 1 04 00000</t>
  </si>
  <si>
    <t>Оплата членских взносов в Совет муниципальных образований в части уплаы налогов, сборов и иных платежей</t>
  </si>
  <si>
    <t>03 1 04 00050</t>
  </si>
  <si>
    <t>Подпрограмма "Управление муниципальным  имуществом"</t>
  </si>
  <si>
    <t>03 3 00 00000</t>
  </si>
  <si>
    <t>Основное мероприятие "Ремонт и содержание муниципального имущества"</t>
  </si>
  <si>
    <t>03 3 05 00000</t>
  </si>
  <si>
    <t>Ремонт и содержание муниципального имущества</t>
  </si>
  <si>
    <t>03 3 05 00060</t>
  </si>
  <si>
    <t>Иные закупки товаров, работ, услуг для обеспечения государственных (муниципальных) нужд</t>
  </si>
  <si>
    <t xml:space="preserve"> Основное мероприятие "Оценка недвижимости, признание прав и регулирование отношений по государственной и муниципальной собственности"</t>
  </si>
  <si>
    <t>03 3 06 00000</t>
  </si>
  <si>
    <t>Оценка недвижимости, признание прав и регулирование отношений по государственной и муниципальной собственности</t>
  </si>
  <si>
    <t>03 3 06 00070</t>
  </si>
  <si>
    <t>Иные закупки товаров, работ и услуг для обеспечения  государственных (муниципальных) нужд</t>
  </si>
  <si>
    <t>Иные межбюджетные трансферты бюджетам муниципальных районов из бюджетов поселений в соответствие с  положением Об условиях и порядке  предоставления в 2017 году иных межбюджетных трансфертов из бюджетов городских и сельских поселений  Рузского муниципального района бюджету Рузского муниципального района</t>
  </si>
  <si>
    <t>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заключенными соглашениями  на определение  поставщиков (подрядчиков, исполнителей) при осуществлении закупок  товаров, работ, услуг для обеспечения муниципальных нужд</t>
  </si>
  <si>
    <t>99 0 00 40810</t>
  </si>
  <si>
    <t>Прочие мероприятия в сфере регулирования отношений по государственной и муниципальной собственности</t>
  </si>
  <si>
    <t>99 0 00 25700</t>
  </si>
  <si>
    <t>Исполнение судебных актов</t>
  </si>
  <si>
    <t>830</t>
  </si>
  <si>
    <t>Уплата налогов, сборов и иных платежей  органами местного самоуправления</t>
  </si>
  <si>
    <t>99 0 00 00615</t>
  </si>
  <si>
    <t>НАЦИОНАЛЬНАЯ ОБОРОНА</t>
  </si>
  <si>
    <t>Мобилизационная и вневойсковая подготовка</t>
  </si>
  <si>
    <t>03</t>
  </si>
  <si>
    <t>Обеспечивающие подпрограммы</t>
  </si>
  <si>
    <t>Основное мероприятие "Осуществление  первичного воинского учета на территориях, где отсутствуют военные комиссариаты"</t>
  </si>
  <si>
    <t>03 1 05 00000</t>
  </si>
  <si>
    <t>03 1 05 51180</t>
  </si>
  <si>
    <t>Расходы на выплаты персоналу государственных ( муниципальных)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</si>
  <si>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</si>
  <si>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 гражданская оборона</t>
  </si>
  <si>
    <t>09</t>
  </si>
  <si>
    <t>Муниципальная программа "Безопасность  в городском поселении Тучково на 2015-2017 годы</t>
  </si>
  <si>
    <t>01 0 00 00000</t>
  </si>
  <si>
    <t>Подпрограмма "Гражданская оборона на территории городского поселения Тучково на 2015-2017 гг."</t>
  </si>
  <si>
    <t>01 1 00 00000</t>
  </si>
  <si>
    <t>Основное мероприятие  "Реализация  мероприятий  по гражданской  обороне на территории поселения"</t>
  </si>
  <si>
    <t>01 1 01 00000</t>
  </si>
  <si>
    <t>Реализация  мероприятий подпрограммы  "Гражданская оборона на территории городского поселения Тучково на 2015-2017 годы"</t>
  </si>
  <si>
    <t>01 1 01 00010</t>
  </si>
  <si>
    <t>Подпрограмма "Обеспечение безопасности людей на водных  объектах городского поселения Тучково на 2015-2017 годы</t>
  </si>
  <si>
    <t>01 2 00 00000</t>
  </si>
  <si>
    <t>Основное мероприятие "Обеспечение безопасности людей на водных  объектах городского поселения Тучково "</t>
  </si>
  <si>
    <t>01 2 01 00000</t>
  </si>
  <si>
    <t>Реализация  мероприятий подпрограммы  "Обеспечение безопасности людей на водных  объектах городского поселения Тучково "</t>
  </si>
  <si>
    <t>01 2 01 00020</t>
  </si>
  <si>
    <t>Подпрограмма "Предупреждение и ликвидация последствий ЧС, подготовка населения  к действиям  в условиях ЧС на территории городского поселения Тучково на 2015-2017 годы"</t>
  </si>
  <si>
    <t>01 3 00 00000</t>
  </si>
  <si>
    <t>Основное мероприятие  "Предупреждение и ликвидация последствий ЧС, подготовка населения  к действиям  в условиях ЧС на территории городского поселения Тучково "</t>
  </si>
  <si>
    <t>01 3 01 00000</t>
  </si>
  <si>
    <t>Реализация  мероприятий подпрограммы  "Предупреждение и ликвидация последствий ЧС, подготовка населения  к действиям  в условиях ЧС на территории городского поселения Тучково на 2015-2017 годы"</t>
  </si>
  <si>
    <t>01 3 01 00030</t>
  </si>
  <si>
    <t>Другие вопросы в области национальной безопасности правоохранительной деятельности</t>
  </si>
  <si>
    <t>Подпрограмма "Национальная безопасность и правоохранительная деятельность на территории городского поселения тучково на 2015-2017 годы"</t>
  </si>
  <si>
    <t>01 4 00 00000</t>
  </si>
  <si>
    <t>Основное мероприятие "Национальная безопасность и правоохранительная деятельность на территории городского поселения Тучково"</t>
  </si>
  <si>
    <t>01 4 01 00000</t>
  </si>
  <si>
    <t>Реализация  мероприятий подпрограммы  "Национальная безопасность и правоохранительная деятельность на территории городского поселения тучково на 2015-2017 годы"</t>
  </si>
  <si>
    <t>01 4 01 00040</t>
  </si>
  <si>
    <t>Подпрограмма "Обеспечение пожарной безопасности на территории городского поселения Тучково на 2015-2017 годы"</t>
  </si>
  <si>
    <t>01 5 00 00000</t>
  </si>
  <si>
    <t>Основное мероприятие "Обеспечение пожарной безопасности на территории городского поселения Тучково "</t>
  </si>
  <si>
    <t>01 5 01 00000</t>
  </si>
  <si>
    <t>Реализация  мероприятий вподпрограммы  "Обеспечение пожарной безопасности на территории городского поселения Тучково на 2015-2017 годы"</t>
  </si>
  <si>
    <t>01 5 01 00050</t>
  </si>
  <si>
    <t>НАЦИОНАЛЬНАЯ ЭКОНОМИКА</t>
  </si>
  <si>
    <t>Транспорт</t>
  </si>
  <si>
    <t>08</t>
  </si>
  <si>
    <t>Ведомственная целевая программа "Развитие пассажирского транспорта городского поселения Тучково на 2015-2017 гг."</t>
  </si>
  <si>
    <t>85 0 00 00000</t>
  </si>
  <si>
    <t xml:space="preserve">Осное мероприятие "Удовлетворение  потребностей населения в обеспечении       пассажирскими перевозками в границах городского поселения Тучково "         </t>
  </si>
  <si>
    <t>85 0 00 26850</t>
  </si>
  <si>
    <t>Субсидии юридическим лицам (кроме  некоммерческих организаций), индивидуальным предпринимателям, физическим лицам</t>
  </si>
  <si>
    <t>810</t>
  </si>
  <si>
    <t>Прочие мероприятия в сфере транспортного обслуживания в границах городского поселения Тучково</t>
  </si>
  <si>
    <t>99 0 00 25800</t>
  </si>
  <si>
    <t>Дорожное хозяйство (дорожные фонды)</t>
  </si>
  <si>
    <t>Государственная программа Московской области "Развитие и функционирование дорожно-транспортного комплекса"</t>
  </si>
  <si>
    <t>Подпрограмма "Дороги Подмосковья"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</si>
  <si>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</si>
  <si>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Московской области на приобретение дорожной техники</t>
  </si>
  <si>
    <t>Муниципальная программа "Дорожное хозяйство и Благоустройство  в городском поселении Тучково на 2015-2017 годы</t>
  </si>
  <si>
    <t>02 0 00 00000</t>
  </si>
  <si>
    <t>Подпрограмма "Дороги городского поселения Тучково на 2015-2017 годы"</t>
  </si>
  <si>
    <t>02 1 00 00000</t>
  </si>
  <si>
    <t>Основное мероприятие " Содержание дорог общего пользования "</t>
  </si>
  <si>
    <t>02 1 01 00000</t>
  </si>
  <si>
    <t xml:space="preserve">Содержание дорог общего пользования </t>
  </si>
  <si>
    <t>02 1 01 00100</t>
  </si>
  <si>
    <t xml:space="preserve"> "Перечисление межбюджетных трансфертов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"</t>
  </si>
  <si>
    <t>02 1 01 00110</t>
  </si>
  <si>
    <t>Содержание дорог общего пользования на территории городского поселения Тучково</t>
  </si>
  <si>
    <t>Предоставление субсидий бюджетным, автономным  учреждениям и иным некоммерческим организациям</t>
  </si>
  <si>
    <t>600</t>
  </si>
  <si>
    <t>Субсидии бюджетным учреждениям</t>
  </si>
  <si>
    <t>610</t>
  </si>
  <si>
    <t>Содержание дорог общего пользования за счет средств местного бюджета</t>
  </si>
  <si>
    <t>02 1 01 00120</t>
  </si>
  <si>
    <t>Основное мероприятие  «Ремонт дорог общего пользования»</t>
  </si>
  <si>
    <t>02 1 02 00000</t>
  </si>
  <si>
    <t>Ремонт  дорог общего пользования</t>
  </si>
  <si>
    <t>02 1 02 00200</t>
  </si>
  <si>
    <t>Ремонт дорог общего пользования на территории гороского поселения Тучково</t>
  </si>
  <si>
    <t>02 1 02 00210</t>
  </si>
  <si>
    <t>02 1 02 60240</t>
  </si>
  <si>
    <t>Ремонт  дорог общего пользования в рамках софинансирования работ по капитальному ремонту и ремонту автомобильных дорог общего пользования</t>
  </si>
  <si>
    <t>02 1 02 S0000</t>
  </si>
  <si>
    <t>Софинансирование работ по капитальному ремонту и ремонту автомобильных дорог общего пользования</t>
  </si>
  <si>
    <t>02 1 02 S0240</t>
  </si>
  <si>
    <t>Основное мероприятие " Приобретение дорожной техники"</t>
  </si>
  <si>
    <t>02 1 03 00000</t>
  </si>
  <si>
    <t xml:space="preserve"> Приобретение дорожной техники</t>
  </si>
  <si>
    <t>02 1 03 00230</t>
  </si>
  <si>
    <t>Основное мероприятие "Обеспечение безопасности дорожного движения"</t>
  </si>
  <si>
    <t>02 1 04 00000</t>
  </si>
  <si>
    <t>Обеспечение безопасности дорожного движения</t>
  </si>
  <si>
    <t>02 1 04 00240</t>
  </si>
  <si>
    <t>Подпрограмма "Ремонт  и содержание улиц, внутриквартальных дорог  и тротуаров городского поселения Тучково на 2015-2017 годы"</t>
  </si>
  <si>
    <t>02 3 00 00000</t>
  </si>
  <si>
    <t>Основное мероприятие"Ямочный ремонт, ремонт   улиц, внутриквартальных дорог"</t>
  </si>
  <si>
    <t>02 3 03 00000</t>
  </si>
  <si>
    <t>Ямочный ремонт, ремонт   улиц, внутриквартальных дорог</t>
  </si>
  <si>
    <t>02 3 03 00030</t>
  </si>
  <si>
    <t>Субсидии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пользования, дворовых территорий многоквартирных домов, проездов к дворовым территориям многоквартирных домов населенных пунктов</t>
  </si>
  <si>
    <t>02 3 03 60240</t>
  </si>
  <si>
    <t>02 3 03 S0000</t>
  </si>
  <si>
    <t>Софинансирование работ по капитальному ремонту и ремонту  дворовых территорий многоквартирных домов, проездов к дворовым территориям многоквартирных домов  за счет средств местного бюджета</t>
  </si>
  <si>
    <t>02 3 03 S0240</t>
  </si>
  <si>
    <t>Иные межбюджетные трансферты бюджетам муниципальных  районов из бюджетов поселений  в соответствие с п. 2.2 положения Об условиях и порядке  предоставления в 2017 году иных межбюджетных трансфертов из бюджетов городских и сельских поселений  Рузского муниципального района бюджету Рузского муниципального района</t>
  </si>
  <si>
    <t>99 0 00 27820</t>
  </si>
  <si>
    <t>Связь и информатика</t>
  </si>
  <si>
    <t>Ведомственная целевая программа "Информатизация городского поселения Тучково на 2015-2017 гг."</t>
  </si>
  <si>
    <t>87 0 00 00000</t>
  </si>
  <si>
    <t>Основное мероприятие "Информатизация городского поселения Тучково на 2015-2017 годы"</t>
  </si>
  <si>
    <t>87 0 00 26870</t>
  </si>
  <si>
    <t>Другие расходы в области национальной экономики</t>
  </si>
  <si>
    <t>Муниципальная программа "Муниципальное управление" на 2015-2019 годы</t>
  </si>
  <si>
    <t>Подпрограмма "Территориальное развитие, землеустройство и градостроительство"</t>
  </si>
  <si>
    <t>03 2 00 00000</t>
  </si>
  <si>
    <t>Основное мероприятие "Мероприятия по землеустройству и землепользованию, разработка НПА"</t>
  </si>
  <si>
    <t>03 2 07 00000</t>
  </si>
  <si>
    <t>Мероприятия по землеустройству и землепользованию, разработка НПА</t>
  </si>
  <si>
    <t>03 2 07 00080</t>
  </si>
  <si>
    <t>Основное мероприятие "Мероприятия в области строительства, архитектуры и градостроительства"</t>
  </si>
  <si>
    <t>03 2 08 00000</t>
  </si>
  <si>
    <t>Мероприятия в области строительства, архитектуры и градостроительства</t>
  </si>
  <si>
    <t>03 2 08 00090</t>
  </si>
  <si>
    <t>Иные межбюджетные трансферты бюджетам муниципальных  районов из бюджетов поселений  в соответствие с п. 2.6 положения Об условиях и порядке  предоставления в 2017 году иных межбюджетных трансфертов из бюджетов городских и сельских поселений  Рузского муниципального района бюджету Рузского муниципального района</t>
  </si>
  <si>
    <t>99 0 00 40820</t>
  </si>
  <si>
    <t>ЖИЛИЩНО-КОММУНАЛЬНОЕ ХОЗЯЙСТВО</t>
  </si>
  <si>
    <t>05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</si>
  <si>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</si>
  <si>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</si>
  <si>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Бюджетные инвестиции</t>
  </si>
  <si>
    <t>410</t>
  </si>
  <si>
    <t>Ведомственная целевая программа "Развитие жилищно-коммунального хозяйства на 2015-2017 г.г."</t>
  </si>
  <si>
    <t>86 0 00 00000</t>
  </si>
  <si>
    <t>Основное мероприятие "Взнос  на капитальный ремонт муниципального жилого фонда "</t>
  </si>
  <si>
    <t>86 0 01 00000</t>
  </si>
  <si>
    <t>Перечисление в фонд капитального ремонта</t>
  </si>
  <si>
    <t>86 0 01 26860</t>
  </si>
  <si>
    <t>Основное мероприятие "Перечисление агентского вознаграждения за сбор взноса на капитальный ремонт муниципального жилого фонда"</t>
  </si>
  <si>
    <t>86 0 02 00000</t>
  </si>
  <si>
    <t>Перечисление агентского вознаграждения</t>
  </si>
  <si>
    <t>86 0  02 26860</t>
  </si>
  <si>
    <t>Основное мероприятие "Снос аварийных домов,  на территории городского поселения Тучково"</t>
  </si>
  <si>
    <t>86 0 04 00000</t>
  </si>
  <si>
    <t>Снос аварийных домов на территории городского поселения Тучково</t>
  </si>
  <si>
    <t>86 0 04 26870</t>
  </si>
  <si>
    <t>Основное мероприятие «Установка индивидуальных приборов учета коммунальных ресурсов в муниципальных квартирах»</t>
  </si>
  <si>
    <t>86 0 07 00000</t>
  </si>
  <si>
    <t>Установка индивидуальных приборов учета в муниципальных квартирах</t>
  </si>
  <si>
    <t>86 0 07 26900</t>
  </si>
  <si>
    <t>Основное мероприятие "Организация  ремонта подъездов"</t>
  </si>
  <si>
    <t>86 0 10 0000</t>
  </si>
  <si>
    <t>Ремонт подъездов многоквартирных домов</t>
  </si>
  <si>
    <t>86 0 10 60950</t>
  </si>
  <si>
    <t>Иные бюджетые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</si>
  <si>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</si>
  <si>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  ремонта подъездов многоквартирных домов</t>
  </si>
  <si>
    <t>86 0 10 S0950</t>
  </si>
  <si>
    <t>Ведомственная целевая программа "Переселение граждан из ветхого и аварийного жилищного фонда в городском поселении Тучково на 2016-2020 годы"</t>
  </si>
  <si>
    <t>84 0 00 00000</t>
  </si>
  <si>
    <t>Основное мероприятие "Переселение граждан из ветхого и аварийного жилищного фонда в городском поселении Тучково на 2016-2020 годы"</t>
  </si>
  <si>
    <t>84 0 01 00000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</si>
  <si>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 реформирования</t>
  </si>
  <si>
    <t>84 0 01 09502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</si>
  <si>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софинансирования  за счет средств местного бюджета</t>
  </si>
  <si>
    <t>21 1 01 S9602</t>
  </si>
  <si>
    <t>Обеспечение мероприятий по Переселение граждан из ветхого и аварийного жилищного фонда в городском поселении Тучково Рузского муниципального района» на 2016-2020 годы</t>
  </si>
  <si>
    <t>21 1 01 09602</t>
  </si>
  <si>
    <t>Обеспечение мероприятий по Переселение граждан из ветхого и аварийного жилищного фонда в городском поселении Тучково Рузского муниципального района» на 2016-2020 годы за счет средств Московской области</t>
  </si>
  <si>
    <t>84 0 01 09602</t>
  </si>
  <si>
    <t xml:space="preserve">Бюджетные инвестиции </t>
  </si>
  <si>
    <t>Обеспечение мероприятий по Переселение граждан из ветхого и аварийного жилищного фонда в городском поселении Тучково Рузского муниципального района» на 2016-2020 годы в рамках софинансирования за счет средств местного бюджета</t>
  </si>
  <si>
    <t>84 0 01 S9602</t>
  </si>
  <si>
    <t>Капитальные вложения в объекты государственной (муниципальной) собственности</t>
  </si>
  <si>
    <t>400</t>
  </si>
  <si>
    <t>99 0 00 00610</t>
  </si>
  <si>
    <t>Коммунальное хозяйство</t>
  </si>
  <si>
    <t>Ведомственная целевая программа "Развитие жилищно-коммунального хозяйства на 2015-2017 годы"</t>
  </si>
  <si>
    <t>Основное мероприятие "Внесение платы  за коммунальные услуги по муниципальным помещениям"</t>
  </si>
  <si>
    <t>86 0 03 00000</t>
  </si>
  <si>
    <t>Оплата коммунальных услуг</t>
  </si>
  <si>
    <t>86 0 03 26860</t>
  </si>
  <si>
    <t>86 0  03 26860</t>
  </si>
  <si>
    <t>Основное мероприятие "Электронное моделирование  в системе коммунального хозяйства "</t>
  </si>
  <si>
    <t>86 0 05 00000</t>
  </si>
  <si>
    <t xml:space="preserve"> Разработка электронной модели объектов ЖКХ</t>
  </si>
  <si>
    <t>86 0 05 26880</t>
  </si>
  <si>
    <t>Основное мероприятие " Проведение комплекса работ, связанных с проектированием котельных на територии г.п. Тучково"</t>
  </si>
  <si>
    <t>86 0 06 00000</t>
  </si>
  <si>
    <t>Проектирование котельной  на территории г.п. Тучково</t>
  </si>
  <si>
    <t>86 0 06 26890</t>
  </si>
  <si>
    <t>Основное мероприятие "Строительство котельной "</t>
  </si>
  <si>
    <t>86 0 08 00000</t>
  </si>
  <si>
    <t>86 0 08 64080</t>
  </si>
  <si>
    <t>Иные межбюджетные трансферты бюджетам муниципальных  районов из бюджетов поселений  в соответствие с п. 2.6 положения Об условиях и порядке  предоставления в 2017 году иных межбюджетных трансфертов из бюджетов городских и сельских поселений  Рузского муниципального района бюджету Рузского муниципального района в рамках софинансирования</t>
  </si>
  <si>
    <t>86 0 08 S4080</t>
  </si>
  <si>
    <t>Основное мероприятие "Ремонт инженерных  сетей коммунальной инфраструктуры"</t>
  </si>
  <si>
    <t>86 0 09 00000</t>
  </si>
  <si>
    <t>Ремонт инженерных  сетей коммунальной инфраструктуры</t>
  </si>
  <si>
    <t>86 0 09 26910</t>
  </si>
  <si>
    <t>Благоустройство</t>
  </si>
  <si>
    <t>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</t>
  </si>
  <si>
    <t>Подпрограмма  "Уличное освещение на территории городского поселения Тучково на 2015 - 2017 год"</t>
  </si>
  <si>
    <t>02 2 00 00000</t>
  </si>
  <si>
    <t>Основное мероприятие "Оплата электроэнергии"</t>
  </si>
  <si>
    <t>02 2 01 00000</t>
  </si>
  <si>
    <t>Оплата за потребленную электроэнергию</t>
  </si>
  <si>
    <t>02 2 01 00020</t>
  </si>
  <si>
    <t>Основное мероприятие "Содержание линий уличного освещения"</t>
  </si>
  <si>
    <t>02 2 02 00000</t>
  </si>
  <si>
    <t>Оплата за  содержание  линий уличного освещения</t>
  </si>
  <si>
    <t>02 2 02 00020</t>
  </si>
  <si>
    <t>Основное мероприятие "Ремонт линий уличного освещения"</t>
  </si>
  <si>
    <t>02 2 03 00000</t>
  </si>
  <si>
    <t xml:space="preserve"> Ремонт линий уличного освещения</t>
  </si>
  <si>
    <t>02 2 03 00020</t>
  </si>
  <si>
    <t xml:space="preserve">Основное мероприятие "Содержание  улиц, внутриквартальных дорог" </t>
  </si>
  <si>
    <t>02 3 01 00000</t>
  </si>
  <si>
    <t>Содержание  улиц, внутриквартальных дорог</t>
  </si>
  <si>
    <t>02 3 01 00030</t>
  </si>
  <si>
    <t>Основное мероприятие "Обустройство пешеходного  сообщения с ул. Труда на ул. Заводская "</t>
  </si>
  <si>
    <t>02 3 02 00000</t>
  </si>
  <si>
    <t xml:space="preserve">Обустройство пешеходного  сообщения с ул. Труда на ул. Заводская </t>
  </si>
  <si>
    <t>02 3 02 00030</t>
  </si>
  <si>
    <t>Основное мероприятие "Устройство и содержание ливневой канализации"</t>
  </si>
  <si>
    <t>02 3 04 00000</t>
  </si>
  <si>
    <t>Устройство и содержание ливневой канализации</t>
  </si>
  <si>
    <t>02 3 04 00040</t>
  </si>
  <si>
    <t>Основное мероприятие "Ямочный ремонт, ремонт   улиц, внутриквартальных дорог"</t>
  </si>
  <si>
    <t>Закупка товаров, работ и услуг для обеспечения государственных муниципальных нужд (в рамках софинансирования работ по капитальному ремонту и ремонту дворовых территорий многоквартирных домов, проездов к территориям многоквартирных домов)</t>
  </si>
  <si>
    <t>Иные закупки товаров, работ и услуг для обеспечения  государственных(муниципальных) нужд (в рамках софинансирования работ по капитальному ремонту и ремонту дворовых территорий многоквартирных домов, проездов к территориям многоквартирных домов)</t>
  </si>
  <si>
    <t>Подпрограмма "Малые архитектурные формы, зоны отдыха городского поселения Тучково на 2015-2017 годы"</t>
  </si>
  <si>
    <t>02 4 00 00000</t>
  </si>
  <si>
    <t>Основное мероприятие  "Содержание парков, скверов, детских и спортивных площадок "</t>
  </si>
  <si>
    <t>02 4 01 00000</t>
  </si>
  <si>
    <t xml:space="preserve">Содержание парков, скверов, детских и спортивных площадок </t>
  </si>
  <si>
    <t>02 4 01 00040</t>
  </si>
  <si>
    <t>Основное мероприятие " Окос и опиловка опасных деревьев"</t>
  </si>
  <si>
    <t>02 4 02 00000</t>
  </si>
  <si>
    <t>Окос и опиловка опасных деревьев</t>
  </si>
  <si>
    <t>02 4 02 00040</t>
  </si>
  <si>
    <t>Основное мероприятие " Организация детских площадок"</t>
  </si>
  <si>
    <t>02 4 03 00000</t>
  </si>
  <si>
    <t xml:space="preserve"> Организация детских площадок</t>
  </si>
  <si>
    <t>02 4 03 00040</t>
  </si>
  <si>
    <t>Подпрограмма "Экология городского поселения Тучково на 2015-2017 годы"</t>
  </si>
  <si>
    <t>02 5 00 00000</t>
  </si>
  <si>
    <t>Основное мероприятие "Реализация мероприятий по обеспечению условий  и поддержанию  экологической безопасности"</t>
  </si>
  <si>
    <t>02 5 01 00000</t>
  </si>
  <si>
    <t>Обеспечение благоприятной  окружающей среды</t>
  </si>
  <si>
    <t>02 5 01 00050</t>
  </si>
  <si>
    <t>Подпрограмма "Приобретение  техники для нужд благоустройства"</t>
  </si>
  <si>
    <t>02 6 00 00000</t>
  </si>
  <si>
    <t>Субсидии бюджетам муниципальных образований Московской области на приобретение техники для нужд благоустройства территорий</t>
  </si>
  <si>
    <t>02 6 00 61360</t>
  </si>
  <si>
    <t>Софинансирование приобретения техники для нужд благоустройства за счет средств местного бюджета</t>
  </si>
  <si>
    <t>02 6 00 S1360</t>
  </si>
  <si>
    <t>Подпрограмма "Организация и содержание муниципального кладбища"</t>
  </si>
  <si>
    <t>02 7 00 00000</t>
  </si>
  <si>
    <t>Содержание муниципального кладбища</t>
  </si>
  <si>
    <t>02 7 00 00070</t>
  </si>
  <si>
    <t>Прочие мероприятия по благоустройству городских округов и поселений</t>
  </si>
  <si>
    <t>99 0 00 25600</t>
  </si>
  <si>
    <t>Уплата налогов, сборов и иных платежей в части благоустройства</t>
  </si>
  <si>
    <t>Уплата налогов, сборов и иных платежей по уличному освещению</t>
  </si>
  <si>
    <t>99 0 00 00611</t>
  </si>
  <si>
    <t>Уплата налогов, сборов и иных платежей по внутриквартальным дорогам</t>
  </si>
  <si>
    <t>99 0 00 00612</t>
  </si>
  <si>
    <t>Уплата налогов, сборов и иных платежей по муниципальному кладбищу</t>
  </si>
  <si>
    <t>99 0 00 00614</t>
  </si>
  <si>
    <t>Организация  парков отдыха</t>
  </si>
  <si>
    <t>99 0 00 00120</t>
  </si>
  <si>
    <t>ОБРАЗОВАНИЕ</t>
  </si>
  <si>
    <t>07</t>
  </si>
  <si>
    <t>Непрограмные расходы городского поселения Тучково</t>
  </si>
  <si>
    <t>Иные межбюджетные трансферты бюджету муниципального Района из бюджета поселений на осуществление части полномочий по вопросам местного значения в соответствии с заключенными соглашениями на финансирование мероприятий   в социально-культурной сфере (подготовительные работы по строительству  школы )</t>
  </si>
  <si>
    <t>99 0 00 00820</t>
  </si>
  <si>
    <t>Молодежная политика и оздоровление</t>
  </si>
  <si>
    <t>Ведомственная целевая программа "Обеспечение жильем молодых семей  городского поселения Тучково на 2015-2017 годы"</t>
  </si>
  <si>
    <t>98 0 00 00000</t>
  </si>
  <si>
    <t>Обеспечивающая подпрограмма "Обеспечение жильем молодых семей  городского поселения Тучково"</t>
  </si>
  <si>
    <t>98 1 00 00000</t>
  </si>
  <si>
    <t>Основное мероприятие "Перечисление межбюджетных трансфертов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"</t>
  </si>
  <si>
    <t>98 1 02 00000</t>
  </si>
  <si>
    <t>Межбюджетные трансферты бюджетам муниципальных районов из бюджетов поселений на осуществление части полномочий по вопросам местного значения в соответствии с заключенными соглашениями по исполнению социальной программы обеспечения жильем молодых семей (содержание отдела)</t>
  </si>
  <si>
    <t>98 1 02 28820</t>
  </si>
  <si>
    <t>Ведомственная целевая  программа "Молодое поколение городского поселения Тучково на 2015-2017 годы"</t>
  </si>
  <si>
    <t>96 0 00 00000</t>
  </si>
  <si>
    <t>Основное мероприятие "Создание условий для гражданского становления, социальной адаптации и интеграции молодёжи г.п.Тучково в экономическую, культурную и политическую жизнь современной России"</t>
  </si>
  <si>
    <t>96 0 01 00000</t>
  </si>
  <si>
    <t>Проведение  Мероприятий в сфере молодежной политики</t>
  </si>
  <si>
    <t>96 0 01 26960</t>
  </si>
  <si>
    <t xml:space="preserve">КУЛЬТУРА, КИНЕМАТОГРАФИЯ </t>
  </si>
  <si>
    <t xml:space="preserve">Культура </t>
  </si>
  <si>
    <t>Основное мероприятие  "Создание безбарьерной среды  в  домах  культуры"</t>
  </si>
  <si>
    <t>88 0 02 00000</t>
  </si>
  <si>
    <t>Обеспечение доступности  в дома культуры</t>
  </si>
  <si>
    <t>88 0 02 26880</t>
  </si>
  <si>
    <t>Основное мероприятие  "Создание безбарьерной среды  в  библиотеке"</t>
  </si>
  <si>
    <t>88 0 03 00000</t>
  </si>
  <si>
    <t>Обеспечение доступности  в библиотеки</t>
  </si>
  <si>
    <t>88 0 03 26880</t>
  </si>
  <si>
    <t>Ведомственная целевая  программа "Развитие муниципальных учреждений культуры городского поселения Тучково на 2015-2017 годы"</t>
  </si>
  <si>
    <t>93 0 00 00000</t>
  </si>
  <si>
    <t>Основное мероприятие  "Обеспечение функций  домами  культуры "</t>
  </si>
  <si>
    <t>93 0 01 00000</t>
  </si>
  <si>
    <t>Субсидии бюджетным учреждениям на выполнение  муниципального задания</t>
  </si>
  <si>
    <t>93 0 01 26930</t>
  </si>
  <si>
    <t xml:space="preserve"> Оплата труда и начисления на выплаты  по оплате труда</t>
  </si>
  <si>
    <t>93 0 01 26931</t>
  </si>
  <si>
    <t>Предоставление субсидий бюджетным, автономным  учреждениям и иным некоммерческим организациям на обеспечение деятельности учреждения</t>
  </si>
  <si>
    <t>93 0 01 26932</t>
  </si>
  <si>
    <t>Основное мероприятие  "Обеспечение функций  библиотеками "</t>
  </si>
  <si>
    <t>93 0 02 00000</t>
  </si>
  <si>
    <t>93 0 02 26930</t>
  </si>
  <si>
    <t>93 0 02 26931</t>
  </si>
  <si>
    <t>93 0 02 26932</t>
  </si>
  <si>
    <t>Основное мероприятие "Укрепление материально- технической базы    учреждений культуры"</t>
  </si>
  <si>
    <t>93 0 03 00000</t>
  </si>
  <si>
    <t>Предоставление субсидий бюджетным учреждениям на укрепление материально-технической базы учреждений культуры</t>
  </si>
  <si>
    <t>93 0 03 26930</t>
  </si>
  <si>
    <t>Укрепление материально- технической базы домов культуры</t>
  </si>
  <si>
    <t>93 0 03 26933</t>
  </si>
  <si>
    <t>Укрепление материально- технической базы библиотек</t>
  </si>
  <si>
    <t>93 0 03 26934</t>
  </si>
  <si>
    <t>Основное мероприятие "Организация проведения  мероприятий, согласно календарного плана"</t>
  </si>
  <si>
    <t>93 0 04 00000</t>
  </si>
  <si>
    <t>Проведение  мероприятий, согласно календарного плана учреждениями культуры</t>
  </si>
  <si>
    <t>93 0 04 26930</t>
  </si>
  <si>
    <t xml:space="preserve">Проведение мероприятий домами культуры, согласно календарного плана </t>
  </si>
  <si>
    <t>93 0 04 26935</t>
  </si>
  <si>
    <t xml:space="preserve">Проведение мероприятий муниципальнми  библиотеками, согласно календарного плана </t>
  </si>
  <si>
    <t>93 0 04 26936</t>
  </si>
  <si>
    <t>Проведение мероприятий  согласно календарного плана  органами местного самоуправления</t>
  </si>
  <si>
    <t>93 0 04 26940</t>
  </si>
  <si>
    <t>Основное мероприятие  Установка  охранно-пожарной  сигнализации и видеонаблюдение в муниципальной библиотеке</t>
  </si>
  <si>
    <t>93 0 05 00000</t>
  </si>
  <si>
    <t>Выполнение работ по установке  комплекса средств для обеспечения  безопасности  в здании  библиотеки</t>
  </si>
  <si>
    <t>93 0 05 26930</t>
  </si>
  <si>
    <t>Основное мероприятие  Ремонт учреждений культуры</t>
  </si>
  <si>
    <t>93 0 06 00000</t>
  </si>
  <si>
    <t>Поддержание объектов культуры  в технически исправном  состоянии</t>
  </si>
  <si>
    <t>93 0 06 26930</t>
  </si>
  <si>
    <t>Поддержание домов  культуры  в технически исправном  состоянии</t>
  </si>
  <si>
    <t>93 0 06 26937</t>
  </si>
  <si>
    <t>Поддержание библиотек  в технически исправном  состоянии</t>
  </si>
  <si>
    <t>93 0 06 26938</t>
  </si>
  <si>
    <t>Основное мероприятие  "Комплектование книжных фондов, подписка на периодическую печать муниципальными библиотеками"</t>
  </si>
  <si>
    <t>93 0 07 00000</t>
  </si>
  <si>
    <t>Обеспечение комплектования книжных фондов, подписки на периодическую печать</t>
  </si>
  <si>
    <t>93 0 07 26930</t>
  </si>
  <si>
    <t>Основное мероприятие Организация парка отдыха</t>
  </si>
  <si>
    <t>93 0 10 00000</t>
  </si>
  <si>
    <t>Организация парка отдыха</t>
  </si>
  <si>
    <t>93 0 10 60060</t>
  </si>
  <si>
    <t>Другие вопросы в области культуры, кинематографии</t>
  </si>
  <si>
    <t>Основное мероприятие "Обеспечение деятельности  централизованных бухгалтерий"</t>
  </si>
  <si>
    <t>93 0 08 00000</t>
  </si>
  <si>
    <t>Обеспечение деятельности централизованных бухгалтерий, учреждений хозяйственного обслуживания</t>
  </si>
  <si>
    <t>93 0 08 26930</t>
  </si>
  <si>
    <t>Обеспечение деятельности централизованных бухгалтерий, учреждений хозяйственного обслуживания в части Расходов на выплаты персоналу в целях обеспечения выполнения функций  государственными (муниципальными) органами, казенными учреждениями,  органами управления государственными внебюджетными фондами</t>
  </si>
  <si>
    <t>93 0 08 26931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</si>
  <si>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 органами управления государственными внебюджетными фондами</t>
  </si>
  <si>
    <t>Расходы на выплаты персоналу казенных учреждений</t>
  </si>
  <si>
    <t>Обеспечение деятельности централизованных бухгалтерий, учреждений хозяйственного обслуживания в части расходов на закупку товаров, работ и услуг для обеспечения государственных муниципальных нужд</t>
  </si>
  <si>
    <t>93 0 08 26932</t>
  </si>
  <si>
    <t>СОЦИАЛЬНАЯ ПОЛИТИКА</t>
  </si>
  <si>
    <t>Пенсионное обеспечение</t>
  </si>
  <si>
    <t>Основное мероприятие "Пенсии, выплачиваемые организациями сектора муниципального управления"</t>
  </si>
  <si>
    <t>03 1 09 00000</t>
  </si>
  <si>
    <t>Пенсии, выплачиваемые организациями сектора муниципального управления</t>
  </si>
  <si>
    <t>03 1 09 00031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</si>
  <si>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</si>
  <si>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</si>
  <si>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</si>
  <si>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310</t>
  </si>
  <si>
    <t>Социальное обеспечение населения</t>
  </si>
  <si>
    <t>Основное мероприятие "Перечисление межбюджетных трансфертов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на приобретение жилья"</t>
  </si>
  <si>
    <t>98 0 01 00000</t>
  </si>
  <si>
    <t>Межбюджетные трансферты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по исполнению социальной программы обеспечения жильем молодых семей (на приобретение жилья)</t>
  </si>
  <si>
    <t>98 0 01 28820</t>
  </si>
  <si>
    <t xml:space="preserve">ФИЗИЧЕСКАЯ КУЛЬТУРА И СПОРТ </t>
  </si>
  <si>
    <t xml:space="preserve">Физическая культура </t>
  </si>
  <si>
    <t>Основное мероприятие "Создание  безбарьерной среды в учреждениях  спорта"</t>
  </si>
  <si>
    <t>88 0 04 00000</t>
  </si>
  <si>
    <t>Обеспечение  доступности  в учреждениях спорта</t>
  </si>
  <si>
    <t>88 0 04 26880</t>
  </si>
  <si>
    <t>Ведомственная целевая программа "Развитие физической культуры и спорта на территории городского поселения Тучково на 2015-2017 годы"</t>
  </si>
  <si>
    <t>95 0 00 00000</t>
  </si>
  <si>
    <t>Основное мероприятие  "Обеспечение функций  учреждениями спорта "</t>
  </si>
  <si>
    <t>95 0 01 00000</t>
  </si>
  <si>
    <t>95 0 01 26950</t>
  </si>
  <si>
    <t>95 0 01 26951</t>
  </si>
  <si>
    <t>95 0 01 26952</t>
  </si>
  <si>
    <t>Основное мероприятие Укрепление материально- технической базы  спортивных  учреждений</t>
  </si>
  <si>
    <t>95 0 02 00000</t>
  </si>
  <si>
    <t>Приобретение оборудования  для укрепления материально- технической базы спортивных учреждений</t>
  </si>
  <si>
    <t>95 0 02 26950</t>
  </si>
  <si>
    <t>Основное мероприятие  Ремонт спортивных сооружений</t>
  </si>
  <si>
    <t>95 0 04 00000</t>
  </si>
  <si>
    <t>Поддержание объектов спорта  в технически исправном  состоянии</t>
  </si>
  <si>
    <t>95 0 04 26950</t>
  </si>
  <si>
    <t>Основное мероприятие "Разработка проектной документации  по устройству спортивного стадиона"</t>
  </si>
  <si>
    <t>95 0 05 00000</t>
  </si>
  <si>
    <t>Разработка проектной документации по устройству спортивного стадиона</t>
  </si>
  <si>
    <t>95 0 05 26954</t>
  </si>
  <si>
    <t>Основное мероприятие "Капитальный Ремонт спртивных сооружений"</t>
  </si>
  <si>
    <t>95 0 06 00000</t>
  </si>
  <si>
    <t xml:space="preserve">Капитальный ремонт и приобретение оборудования для оснащения плоскостных спортивных  сооружений </t>
  </si>
  <si>
    <t>95 0 06 62510</t>
  </si>
  <si>
    <t>Капитальный ремонт и приобретение оборудования для оснащения плоскостных спортивных  сооружений за счет средств местного бюджета</t>
  </si>
  <si>
    <t>95 0 06 S2510</t>
  </si>
  <si>
    <t>Массовый спорт</t>
  </si>
  <si>
    <t>Основное мероприятие "Организация проведения спортивных мероприятий, согласно календарного плана"</t>
  </si>
  <si>
    <t>95 0 03 00000</t>
  </si>
  <si>
    <t>Проведение спортивных мероприятий, согласно календарного плана</t>
  </si>
  <si>
    <t>95 0 03 26950</t>
  </si>
  <si>
    <t>СРЕДСТВА МАССОВОЙ ИНФОРМАЦИИ</t>
  </si>
  <si>
    <t>Периодическая печать и издательство</t>
  </si>
  <si>
    <t>Ведомственная целевая  программа "Организация  работы средств массовой информации  по взаимосвязи органов местного самоуправления с населением района на 2015-2017 годы"</t>
  </si>
  <si>
    <t>97 0 00 00000</t>
  </si>
  <si>
    <t>Основное  мероприятие "Организация  работы средств массовой информации  по взаимосвязи органов местного самоуправления с населением района "</t>
  </si>
  <si>
    <t xml:space="preserve">Организация  работы средств массовой информации  по взаимосвязи органов местного самоуправления с населением района </t>
  </si>
  <si>
    <t>97 0 01 26970</t>
  </si>
  <si>
    <t>99 0 00 25900</t>
  </si>
  <si>
    <t xml:space="preserve"> Обслуживание государственного (муниципального) долга</t>
  </si>
  <si>
    <t>700</t>
  </si>
  <si>
    <t>Обслуживание муниципального долг</t>
  </si>
  <si>
    <t>770</t>
  </si>
  <si>
    <t>*публичные нормативные обязательства</t>
  </si>
  <si>
    <t>Приложение № 4</t>
  </si>
  <si>
    <t>Ведомственная структура расходов бюджета городского поселения Тучково на 2017 год</t>
  </si>
  <si>
    <t xml:space="preserve">920 </t>
  </si>
  <si>
    <t>Приложение № 5</t>
  </si>
  <si>
    <t>Расходы бюджета городского поселения Тучково на 2017 год по целевым статьям (ведомственным целевым программам городского поселения Тучково и непрограммным направлениям деятельности), группам и подгруппам видов расходов классификации расходов бюджетов</t>
  </si>
  <si>
    <t>Наименования</t>
  </si>
  <si>
    <t>Мероприятия государственной программы Московской области  "Развитие жилищно- коммунального хозяйства" на 2014-2018 годы</t>
  </si>
  <si>
    <t>Государственная программа Московской области "Социальная защита населения  Московской области на 2014-2018 годы"</t>
  </si>
  <si>
    <t>Подпрограмма "Содействие занятости населения и развитию рынка труда"</t>
  </si>
  <si>
    <t>Расходы на повышение заработной платы работникам муниципальных учреждений Московской области в сферах образования, культуры, физической культуры и спорта с 1 мая 2014 года и с 1 сентября 2014 года</t>
  </si>
  <si>
    <t>Итого по государственным  программам</t>
  </si>
  <si>
    <t>Адресная программа "Переселение граждан из аварийного жилищного фонда в Московской области на 2013-2015 годы"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</si>
  <si>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 фонда реформирования</t>
  </si>
  <si>
    <t>21 1 01 09502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</si>
  <si>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 московской области</t>
  </si>
  <si>
    <t xml:space="preserve">ИТОГО по  адресным программам </t>
  </si>
  <si>
    <t>Подпрограмма "Национальная безопасность и правоохранительная деятельность на территории городского поселения Тучково на 2015-2017 годы"</t>
  </si>
  <si>
    <t>Реализация  мероприятий вподпрограммы  "Обеспечение пожарной безопасности на территории городского поселения Тучково "</t>
  </si>
  <si>
    <t>Основное мероприятие  "Содержание дорог общего пользования "</t>
  </si>
  <si>
    <t>Содержание дорог общего пользования</t>
  </si>
  <si>
    <t>Основное мероприятие  "Ремонт дорог общего пользования"</t>
  </si>
  <si>
    <t>Ремонт дорог общего пользования</t>
  </si>
  <si>
    <t>Ремонт дорог общего пользования за счет средств местного бюджета</t>
  </si>
  <si>
    <t>02 1 02 00220</t>
  </si>
  <si>
    <t>02 1 02 00230</t>
  </si>
  <si>
    <t>Софинансирования работ по капитальному ремонту и ремонту автомобильных дорог общего пользования</t>
  </si>
  <si>
    <t xml:space="preserve">Предоставление субсидий бюджетным, автономным  учреждениям и иным некоммерческим организациям </t>
  </si>
  <si>
    <t xml:space="preserve">Субсидии бюджетным учреждениям </t>
  </si>
  <si>
    <t>Субсидии бюджетам муниципальных образований Московской области на софинансирование работ по капитальному ремонту и ремонту автомобильных дорог общего пользования, дворовых территорий многоквартирных домов, проездов к дворовым территориям многоквартирных домов</t>
  </si>
  <si>
    <t>Иные закупки товаров, работ и услуг для обеспечения государственных (муниципальных) нужд</t>
  </si>
  <si>
    <t>03 1 02 00010</t>
  </si>
  <si>
    <t>03 1 02 00020</t>
  </si>
  <si>
    <t>03 1 02 00030</t>
  </si>
  <si>
    <t>Подпрограмма "Территориальное развитие землеустройство и градостроительство"</t>
  </si>
  <si>
    <t>03 2 00 0000</t>
  </si>
  <si>
    <t>Основное мероприятие "Оценка недвижимости, признание прав и регулирование отношений по государственной и муниципальной собственности"</t>
  </si>
  <si>
    <t xml:space="preserve">ИТОГО по  муниципальным  программам </t>
  </si>
  <si>
    <t>Обеспечение мероприятий по переселению граждан из ветхого и аварийного жилищного фонда в городском поселении Тучково Рузского муниципального района» на 2016-2020 годы в рамках софинансирования за счет средств местного бюджета</t>
  </si>
  <si>
    <t xml:space="preserve">Основное мероприятие "Удовлетворение  потребностей населения в обеспечении       пассажирскими перевозками в границах городского поселения Тучково "         </t>
  </si>
  <si>
    <t>Субсидии юридическим лицам (кроме  некомерческих организаций), индивидуальным предпринимателям, физическим лицам</t>
  </si>
  <si>
    <t>Основное мероприятие "Перечисление агентского вознаграждения за сбор взноса накапитальный ремонт муниципального жилого фонда"</t>
  </si>
  <si>
    <t>Основное мероприятие "Снос аварийных домов на территории городского поселения Тучково"</t>
  </si>
  <si>
    <t>Снос аварийных домов на территории городского поселения Тучково, после переселения граждан</t>
  </si>
  <si>
    <t>Иные межбюджетные трансферты бюджету муниципального  района из бюджета поселения на осуществление части полномочий по вопросам местного значения в соответствии с заключенными соглашениями на строительство котельной</t>
  </si>
  <si>
    <t>Иные межбюджетные трансферты бюджету муниципального  района из бюджета поселения на осуществление части полномочий по вопросам местного значения в соответствии с заключенными соглашениями на строительство котельной в рамках софинансирования</t>
  </si>
  <si>
    <t>Организация  ремонта подъездов</t>
  </si>
  <si>
    <t xml:space="preserve">Проведение мероприятий муниципальными  библиотеками, согласно календарного плана </t>
  </si>
  <si>
    <t>Основное мероприятие  Установка  охранно-пожарной  сигнализации в муниципальной библиотеке</t>
  </si>
  <si>
    <t>Основное мероприятие  Установка  видеонаблюдения в муниципальной библиотеке</t>
  </si>
  <si>
    <t>93 0 09 00000</t>
  </si>
  <si>
    <t>Выполнение работ по установке видеонаблюдения  в здании  библиотеки</t>
  </si>
  <si>
    <t>93 0 09 26939</t>
  </si>
  <si>
    <t>95 0 01 26953</t>
  </si>
  <si>
    <t>Капитальный Ремонт спртивных сооружений</t>
  </si>
  <si>
    <t>Перечисление межбюджетных трансфертов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по  обеспечения жильем молодых семей</t>
  </si>
  <si>
    <t>Перечисление межбюджетных трансфертов бюджету  муниципальныного  района из бюджета поселения на осуществление  части полномочий по решению вопросов местного значения в соответствии с заключенными соглашениями по исполнению социальной программы обеспечения жильем молодых семей на приобретение жилья</t>
  </si>
  <si>
    <t>Итого по ведомственным целевым программам городского поселения Тучково</t>
  </si>
  <si>
    <t xml:space="preserve">Непрограмные расходы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</si>
  <si>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</si>
  <si>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99 0 00 00110</t>
  </si>
  <si>
    <t>Проведение капитального ремонта спортивных сооружений</t>
  </si>
  <si>
    <t>99 0 00 00130</t>
  </si>
  <si>
    <t>Выполнение других обязательств государства</t>
  </si>
  <si>
    <t>99 0 00 00330</t>
  </si>
  <si>
    <t>99 0 00 11000</t>
  </si>
  <si>
    <t>99 0 00 11500</t>
  </si>
  <si>
    <t>99 0 00 25100</t>
  </si>
  <si>
    <t>99 0 00 25200</t>
  </si>
  <si>
    <t>99 0 00 25300</t>
  </si>
  <si>
    <t>Организация и содержание мест захоронения</t>
  </si>
  <si>
    <t>99 0 00 25500</t>
  </si>
  <si>
    <t>Уплата налогов, сборов и иных платежей по внутриквартальным дорога</t>
  </si>
  <si>
    <t>Осуществление  первичного воинского учета на территориях, где отсутствуют военные комиссариаты</t>
  </si>
  <si>
    <t>99 0 00 51180</t>
  </si>
  <si>
    <t>730</t>
  </si>
  <si>
    <t>Итого непрограммных расходов</t>
  </si>
  <si>
    <t>В С Е Г О   Р А С Х О Д О В</t>
  </si>
  <si>
    <t>Приложение № 6</t>
  </si>
  <si>
    <t>Иные межбюджетные трансферты бюджету Рузского муниципального района на финансирование расходов, связанных с передачей органам местного самоуправления Рузского муниципального района осуществления части полномочий органов местного самоуправления городского поселения Тучково по решению вопросов местного значения городского поселения Тучково на  2017 год</t>
  </si>
  <si>
    <t>(тыс. рублей)</t>
  </si>
  <si>
    <t>Наименования передаваемых межбюджетных трансфертов</t>
  </si>
  <si>
    <t xml:space="preserve"> </t>
  </si>
  <si>
    <t>ИТОГО</t>
  </si>
  <si>
    <t>Приложение № 7</t>
  </si>
  <si>
    <t xml:space="preserve"> «О бюджете городского поселения Тучково на 2017 год и</t>
  </si>
  <si>
    <t>Источники внутреннего финансирования дефицита бюджета городского поселения Тучково
 На 2017  год</t>
  </si>
  <si>
    <t>тыс. руб.</t>
  </si>
  <si>
    <t>вид источников финансирования дефицитов бюджета</t>
  </si>
  <si>
    <t>Наименование</t>
  </si>
  <si>
    <t>2017год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</si>
  <si>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</si>
  <si>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</si>
  <si>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</si>
  <si>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</si>
  <si>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</si>
  <si>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</si>
  <si>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</si>
  <si>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</si>
  <si>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Дефицит бюджета городского поселения Тучково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</si>
  <si>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</si>
  <si>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Источники финансирования дефицитов бюджетов</t>
  </si>
  <si>
    <t>000</t>
  </si>
  <si>
    <t>Государственные (муниципальные) ценные бумаги, номинальная стоимость которых указана в валюте Российской Федерации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</si>
  <si>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</si>
  <si>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t>710</t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</si>
  <si>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</si>
  <si>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</si>
  <si>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0"/>
        <rFont val="Times New Roman"/>
        <family val="1"/>
      </rPr>
      <t>2)</t>
    </r>
  </si>
  <si>
    <t>00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</si>
  <si>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</si>
  <si>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</si>
  <si>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</si>
  <si>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поселений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</si>
  <si>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</si>
  <si>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поселений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</si>
  <si>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</si>
  <si>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</si>
  <si>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образований в валюте Российской Федерации</t>
  </si>
  <si>
    <t xml:space="preserve">     Погашение кредитов, предоставленных другими бюджетами бюджетной системы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</si>
  <si>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</si>
  <si>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</si>
  <si>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</si>
  <si>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поселения</t>
  </si>
  <si>
    <r>
      <t xml:space="preserve">     Уменьшение прочих остатков денежных средств бюджета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поселения</t>
    </r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</si>
  <si>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</si>
  <si>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</si>
  <si>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</si>
  <si>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</si>
  <si>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</si>
  <si>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</si>
  <si>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</si>
  <si>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из местных бюджетов</t>
  </si>
  <si>
    <t>640</t>
  </si>
  <si>
    <t>Возврат бюджетных кредитов, предоставленных юридическим лицам из местных бюджетов</t>
  </si>
  <si>
    <t>Предоставление бюджетных кредитов из местных бюджетов</t>
  </si>
  <si>
    <t>Предоставление бюджетных кредитов юридическим лицам из местных бюджетов</t>
  </si>
  <si>
    <t>Московской области</t>
  </si>
  <si>
    <t>от 14.12. 2016 г. № 28/01</t>
  </si>
  <si>
    <t>Приложение №2</t>
  </si>
  <si>
    <t>к Решению Совета депутатов городского поселения Тучково</t>
  </si>
  <si>
    <t>Приложение №4</t>
  </si>
  <si>
    <t>от 14.12.2017 г. № 28/01</t>
  </si>
  <si>
    <t>Приложение №6</t>
  </si>
  <si>
    <t>от 14.12.2016 г №  28/01</t>
  </si>
  <si>
    <t>Приложение № 8</t>
  </si>
  <si>
    <t>Приложение № 14</t>
  </si>
  <si>
    <t>Приложение № 10</t>
  </si>
  <si>
    <t>Рузского городского округа</t>
  </si>
  <si>
    <t>к решению Совета депутатов</t>
  </si>
  <si>
    <t>от "21" июня 2017 года  №50/6</t>
  </si>
  <si>
    <t>от "21" июня 2017 года  № 50/6</t>
  </si>
  <si>
    <t xml:space="preserve">Рузского городского округа </t>
  </si>
  <si>
    <t>к Решению Совета депутатов</t>
  </si>
  <si>
    <t>от "21" июня 2017  года  № 50/6</t>
  </si>
  <si>
    <t>от "21" июня 2017 года № 50/6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</si>
</sst>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0.0"/>
    <numFmt numFmtId="166" formatCode="#,##0.0"/>
    <numFmt numFmtId="167" formatCode="0.00000"/>
    <numFmt numFmtId="168" formatCode="#,##0.00000"/>
  </numFmts>
  <fonts count="66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 Cyr1"/>
      <family val="0"/>
    </font>
    <font>
      <sz val="12"/>
      <color indexed="8"/>
      <name val="Times New Roman Cyr1"/>
      <family val="0"/>
    </font>
    <font>
      <b/>
      <sz val="10"/>
      <name val="Times New Roman Cyr1"/>
      <family val="0"/>
    </font>
    <font>
      <b/>
      <sz val="14"/>
      <name val="Times New Roman Cyr"/>
      <family val="1"/>
    </font>
    <font>
      <sz val="10"/>
      <name val="Times New Roman Cyr1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b/>
      <sz val="10"/>
      <name val="Times New Roman Cyr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" fillId="0" borderId="0" applyBorder="0" applyProtection="0">
      <alignment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3" fillId="0" borderId="10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 applyFill="0" applyBorder="0" applyAlignment="0" applyProtection="0"/>
    <xf numFmtId="164" fontId="0" fillId="0" borderId="0" applyFill="0" applyBorder="0" applyAlignment="0" applyProtection="0"/>
    <xf numFmtId="0" fontId="65" fillId="33" borderId="0" applyNumberFormat="0" applyBorder="0" applyAlignment="0" applyProtection="0"/>
  </cellStyleXfs>
  <cellXfs count="669">
    <xf numFmtId="0" fontId="0" fillId="0" borderId="0" xfId="0" applyAlignment="1">
      <alignment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65" fontId="3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165" fontId="2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horizontal="justify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49" fontId="2" fillId="34" borderId="0" xfId="0" applyNumberFormat="1" applyFont="1" applyFill="1" applyBorder="1" applyAlignment="1">
      <alignment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49" fontId="4" fillId="34" borderId="0" xfId="0" applyNumberFormat="1" applyFont="1" applyFill="1" applyBorder="1" applyAlignment="1">
      <alignment horizontal="right" vertical="top" wrapText="1"/>
    </xf>
    <xf numFmtId="49" fontId="4" fillId="34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49" fontId="5" fillId="0" borderId="0" xfId="33" applyNumberFormat="1" applyFont="1" applyBorder="1" applyAlignment="1" applyProtection="1">
      <alignment horizontal="center" vertical="center"/>
      <protection/>
    </xf>
    <xf numFmtId="0" fontId="1" fillId="0" borderId="0" xfId="33" applyBorder="1" applyProtection="1">
      <alignment/>
      <protection/>
    </xf>
    <xf numFmtId="0" fontId="5" fillId="0" borderId="11" xfId="33" applyFont="1" applyBorder="1" applyAlignment="1" applyProtection="1">
      <alignment horizontal="center" vertical="center" wrapText="1"/>
      <protection/>
    </xf>
    <xf numFmtId="49" fontId="5" fillId="0" borderId="11" xfId="33" applyNumberFormat="1" applyFont="1" applyBorder="1" applyAlignment="1" applyProtection="1">
      <alignment horizontal="center" vertical="center" wrapText="1"/>
      <protection/>
    </xf>
    <xf numFmtId="0" fontId="5" fillId="0" borderId="11" xfId="33" applyFont="1" applyBorder="1" applyAlignment="1" applyProtection="1">
      <alignment horizontal="justify" vertical="center" wrapText="1"/>
      <protection/>
    </xf>
    <xf numFmtId="49" fontId="5" fillId="0" borderId="12" xfId="33" applyNumberFormat="1" applyFont="1" applyBorder="1" applyAlignment="1" applyProtection="1">
      <alignment horizontal="center" vertical="center" wrapText="1"/>
      <protection/>
    </xf>
    <xf numFmtId="49" fontId="5" fillId="0" borderId="13" xfId="33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49" fontId="4" fillId="34" borderId="0" xfId="0" applyNumberFormat="1" applyFont="1" applyFill="1" applyBorder="1" applyAlignment="1">
      <alignment horizontal="center" vertical="top" wrapText="1"/>
    </xf>
    <xf numFmtId="165" fontId="4" fillId="34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2" fillId="35" borderId="11" xfId="0" applyFont="1" applyFill="1" applyBorder="1" applyAlignment="1" applyProtection="1">
      <alignment horizontal="left" vertical="top" wrapText="1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4" xfId="0" applyNumberFormat="1" applyFont="1" applyFill="1" applyBorder="1" applyAlignment="1" applyProtection="1">
      <alignment horizontal="center" vertical="center"/>
      <protection/>
    </xf>
    <xf numFmtId="165" fontId="2" fillId="35" borderId="11" xfId="0" applyNumberFormat="1" applyFont="1" applyFill="1" applyBorder="1" applyAlignment="1" applyProtection="1">
      <alignment horizontal="center"/>
      <protection/>
    </xf>
    <xf numFmtId="0" fontId="2" fillId="36" borderId="11" xfId="0" applyFont="1" applyFill="1" applyBorder="1" applyAlignment="1">
      <alignment horizontal="left" wrapText="1"/>
    </xf>
    <xf numFmtId="49" fontId="2" fillId="36" borderId="11" xfId="0" applyNumberFormat="1" applyFont="1" applyFill="1" applyBorder="1" applyAlignment="1">
      <alignment horizontal="center" vertical="center"/>
    </xf>
    <xf numFmtId="49" fontId="2" fillId="36" borderId="14" xfId="0" applyNumberFormat="1" applyFont="1" applyFill="1" applyBorder="1" applyAlignment="1">
      <alignment horizontal="center" vertical="center"/>
    </xf>
    <xf numFmtId="165" fontId="2" fillId="36" borderId="11" xfId="0" applyNumberFormat="1" applyFont="1" applyFill="1" applyBorder="1" applyAlignment="1">
      <alignment horizontal="center"/>
    </xf>
    <xf numFmtId="0" fontId="2" fillId="37" borderId="11" xfId="0" applyFont="1" applyFill="1" applyBorder="1" applyAlignment="1">
      <alignment horizontal="left" wrapText="1"/>
    </xf>
    <xf numFmtId="49" fontId="2" fillId="37" borderId="11" xfId="0" applyNumberFormat="1" applyFont="1" applyFill="1" applyBorder="1" applyAlignment="1">
      <alignment horizontal="center" vertical="center"/>
    </xf>
    <xf numFmtId="49" fontId="2" fillId="37" borderId="14" xfId="0" applyNumberFormat="1" applyFont="1" applyFill="1" applyBorder="1" applyAlignment="1">
      <alignment horizontal="center" vertical="center"/>
    </xf>
    <xf numFmtId="165" fontId="2" fillId="37" borderId="11" xfId="0" applyNumberFormat="1" applyFont="1" applyFill="1" applyBorder="1" applyAlignment="1">
      <alignment horizontal="center"/>
    </xf>
    <xf numFmtId="0" fontId="2" fillId="0" borderId="11" xfId="0" applyFont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1" xfId="0" applyNumberFormat="1" applyFont="1" applyBorder="1" applyAlignment="1">
      <alignment horizontal="center"/>
    </xf>
    <xf numFmtId="0" fontId="2" fillId="38" borderId="11" xfId="0" applyFont="1" applyFill="1" applyBorder="1" applyAlignment="1" applyProtection="1">
      <alignment horizontal="left" vertical="top" wrapText="1"/>
      <protection/>
    </xf>
    <xf numFmtId="49" fontId="2" fillId="38" borderId="11" xfId="0" applyNumberFormat="1" applyFont="1" applyFill="1" applyBorder="1" applyAlignment="1" applyProtection="1">
      <alignment horizontal="center" vertical="center"/>
      <protection/>
    </xf>
    <xf numFmtId="49" fontId="2" fillId="38" borderId="14" xfId="0" applyNumberFormat="1" applyFont="1" applyFill="1" applyBorder="1" applyAlignment="1" applyProtection="1">
      <alignment horizontal="center" vertical="center"/>
      <protection/>
    </xf>
    <xf numFmtId="165" fontId="2" fillId="38" borderId="11" xfId="0" applyNumberFormat="1" applyFont="1" applyFill="1" applyBorder="1" applyAlignment="1" applyProtection="1">
      <alignment horizontal="center"/>
      <protection/>
    </xf>
    <xf numFmtId="0" fontId="3" fillId="39" borderId="11" xfId="0" applyFont="1" applyFill="1" applyBorder="1" applyAlignment="1" applyProtection="1">
      <alignment horizontal="left" vertical="top" wrapText="1"/>
      <protection/>
    </xf>
    <xf numFmtId="49" fontId="3" fillId="39" borderId="11" xfId="0" applyNumberFormat="1" applyFont="1" applyFill="1" applyBorder="1" applyAlignment="1" applyProtection="1">
      <alignment horizontal="center" vertical="center"/>
      <protection/>
    </xf>
    <xf numFmtId="49" fontId="3" fillId="39" borderId="14" xfId="0" applyNumberFormat="1" applyFont="1" applyFill="1" applyBorder="1" applyAlignment="1" applyProtection="1">
      <alignment horizontal="center" vertical="center"/>
      <protection/>
    </xf>
    <xf numFmtId="165" fontId="3" fillId="39" borderId="1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0" applyFont="1" applyFill="1" applyBorder="1" applyAlignment="1" applyProtection="1">
      <alignment horizontal="left" vertical="top" wrapText="1"/>
      <protection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165" fontId="2" fillId="0" borderId="11" xfId="0" applyNumberFormat="1" applyFont="1" applyBorder="1" applyAlignment="1" applyProtection="1">
      <alignment horizontal="center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165" fontId="2" fillId="34" borderId="11" xfId="0" applyNumberFormat="1" applyFont="1" applyFill="1" applyBorder="1" applyAlignment="1" applyProtection="1">
      <alignment horizontal="center"/>
      <protection/>
    </xf>
    <xf numFmtId="0" fontId="3" fillId="34" borderId="14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>
      <alignment wrapText="1"/>
    </xf>
    <xf numFmtId="49" fontId="3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>
      <alignment wrapText="1"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165" fontId="2" fillId="34" borderId="11" xfId="0" applyNumberFormat="1" applyFont="1" applyFill="1" applyBorder="1" applyAlignment="1" applyProtection="1">
      <alignment horizontal="center"/>
      <protection locked="0"/>
    </xf>
    <xf numFmtId="165" fontId="2" fillId="34" borderId="11" xfId="0" applyNumberFormat="1" applyFont="1" applyFill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165" fontId="3" fillId="34" borderId="11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wrapText="1"/>
    </xf>
    <xf numFmtId="0" fontId="5" fillId="34" borderId="11" xfId="0" applyNumberFormat="1" applyFont="1" applyFill="1" applyBorder="1" applyAlignment="1">
      <alignment wrapText="1"/>
    </xf>
    <xf numFmtId="0" fontId="2" fillId="34" borderId="11" xfId="0" applyNumberFormat="1" applyFont="1" applyFill="1" applyBorder="1" applyAlignment="1" applyProtection="1">
      <alignment horizontal="left" vertical="top" wrapText="1"/>
      <protection/>
    </xf>
    <xf numFmtId="0" fontId="6" fillId="34" borderId="11" xfId="0" applyFont="1" applyFill="1" applyBorder="1" applyAlignment="1" applyProtection="1">
      <alignment horizontal="left" vertical="top" wrapText="1"/>
      <protection/>
    </xf>
    <xf numFmtId="0" fontId="2" fillId="34" borderId="11" xfId="53" applyFont="1" applyFill="1" applyBorder="1" applyAlignment="1">
      <alignment wrapText="1"/>
      <protection/>
    </xf>
    <xf numFmtId="0" fontId="2" fillId="34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horizontal="center" vertical="center"/>
    </xf>
    <xf numFmtId="0" fontId="6" fillId="40" borderId="11" xfId="0" applyFont="1" applyFill="1" applyBorder="1" applyAlignment="1" applyProtection="1">
      <alignment horizontal="left" vertical="top" wrapText="1"/>
      <protection/>
    </xf>
    <xf numFmtId="49" fontId="6" fillId="40" borderId="11" xfId="0" applyNumberFormat="1" applyFont="1" applyFill="1" applyBorder="1" applyAlignment="1" applyProtection="1">
      <alignment horizontal="center" vertical="center"/>
      <protection/>
    </xf>
    <xf numFmtId="49" fontId="6" fillId="40" borderId="14" xfId="0" applyNumberFormat="1" applyFont="1" applyFill="1" applyBorder="1" applyAlignment="1" applyProtection="1">
      <alignment horizontal="center" vertical="center"/>
      <protection/>
    </xf>
    <xf numFmtId="165" fontId="6" fillId="4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34" borderId="11" xfId="0" applyFont="1" applyFill="1" applyBorder="1" applyAlignment="1" applyProtection="1">
      <alignment horizontal="left" vertical="top" wrapText="1"/>
      <protection/>
    </xf>
    <xf numFmtId="49" fontId="5" fillId="34" borderId="11" xfId="0" applyNumberFormat="1" applyFont="1" applyFill="1" applyBorder="1" applyAlignment="1" applyProtection="1">
      <alignment horizontal="center" vertical="center"/>
      <protection/>
    </xf>
    <xf numFmtId="49" fontId="5" fillId="34" borderId="14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Border="1" applyAlignment="1">
      <alignment horizontal="center"/>
    </xf>
    <xf numFmtId="0" fontId="10" fillId="34" borderId="0" xfId="0" applyFont="1" applyFill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65" fontId="5" fillId="34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49" fontId="2" fillId="34" borderId="14" xfId="0" applyNumberFormat="1" applyFont="1" applyFill="1" applyBorder="1" applyAlignment="1">
      <alignment horizontal="center" vertical="center"/>
    </xf>
    <xf numFmtId="165" fontId="2" fillId="34" borderId="11" xfId="0" applyNumberFormat="1" applyFont="1" applyFill="1" applyBorder="1" applyAlignment="1" applyProtection="1">
      <alignment horizontal="center"/>
      <protection/>
    </xf>
    <xf numFmtId="165" fontId="3" fillId="39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vertical="top" wrapText="1"/>
      <protection/>
    </xf>
    <xf numFmtId="165" fontId="3" fillId="0" borderId="11" xfId="0" applyNumberFormat="1" applyFont="1" applyBorder="1" applyAlignment="1" applyProtection="1">
      <alignment horizontal="center"/>
      <protection locked="0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165" fontId="2" fillId="0" borderId="11" xfId="0" applyNumberFormat="1" applyFont="1" applyBorder="1" applyAlignment="1" applyProtection="1">
      <alignment horizontal="center"/>
      <protection locked="0"/>
    </xf>
    <xf numFmtId="0" fontId="2" fillId="39" borderId="11" xfId="0" applyFont="1" applyFill="1" applyBorder="1" applyAlignment="1" applyProtection="1">
      <alignment horizontal="left" vertical="top" wrapText="1"/>
      <protection/>
    </xf>
    <xf numFmtId="49" fontId="2" fillId="39" borderId="11" xfId="0" applyNumberFormat="1" applyFont="1" applyFill="1" applyBorder="1" applyAlignment="1" applyProtection="1">
      <alignment horizontal="center" vertical="center"/>
      <protection/>
    </xf>
    <xf numFmtId="49" fontId="2" fillId="39" borderId="14" xfId="0" applyNumberFormat="1" applyFont="1" applyFill="1" applyBorder="1" applyAlignment="1" applyProtection="1">
      <alignment horizontal="center" vertical="center"/>
      <protection/>
    </xf>
    <xf numFmtId="165" fontId="2" fillId="39" borderId="11" xfId="0" applyNumberFormat="1" applyFont="1" applyFill="1" applyBorder="1" applyAlignment="1" applyProtection="1">
      <alignment horizontal="center"/>
      <protection locked="0"/>
    </xf>
    <xf numFmtId="0" fontId="11" fillId="34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wrapText="1"/>
    </xf>
    <xf numFmtId="165" fontId="2" fillId="35" borderId="11" xfId="0" applyNumberFormat="1" applyFont="1" applyFill="1" applyBorder="1" applyAlignment="1" applyProtection="1">
      <alignment horizontal="center"/>
      <protection locked="0"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165" fontId="3" fillId="34" borderId="11" xfId="0" applyNumberFormat="1" applyFont="1" applyFill="1" applyBorder="1" applyAlignment="1" applyProtection="1">
      <alignment horizontal="center"/>
      <protection/>
    </xf>
    <xf numFmtId="0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165" fontId="3" fillId="34" borderId="11" xfId="0" applyNumberFormat="1" applyFont="1" applyFill="1" applyBorder="1" applyAlignment="1" applyProtection="1">
      <alignment horizontal="center"/>
      <protection locked="0"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1" xfId="53" applyNumberFormat="1" applyFont="1" applyFill="1" applyBorder="1" applyAlignment="1">
      <alignment wrapText="1"/>
      <protection/>
    </xf>
    <xf numFmtId="0" fontId="2" fillId="34" borderId="11" xfId="0" applyNumberFormat="1" applyFont="1" applyFill="1" applyBorder="1" applyAlignment="1">
      <alignment horizontal="left" vertical="center" wrapText="1"/>
    </xf>
    <xf numFmtId="165" fontId="5" fillId="38" borderId="11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165" fontId="5" fillId="0" borderId="1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/>
    </xf>
    <xf numFmtId="165" fontId="6" fillId="0" borderId="11" xfId="0" applyNumberFormat="1" applyFont="1" applyBorder="1" applyAlignment="1" applyProtection="1">
      <alignment horizontal="center"/>
      <protection locked="0"/>
    </xf>
    <xf numFmtId="165" fontId="5" fillId="34" borderId="11" xfId="0" applyNumberFormat="1" applyFont="1" applyFill="1" applyBorder="1" applyAlignment="1" applyProtection="1">
      <alignment horizontal="center"/>
      <protection locked="0"/>
    </xf>
    <xf numFmtId="165" fontId="2" fillId="38" borderId="11" xfId="0" applyNumberFormat="1" applyFont="1" applyFill="1" applyBorder="1" applyAlignment="1" applyProtection="1">
      <alignment horizontal="center"/>
      <protection locked="0"/>
    </xf>
    <xf numFmtId="49" fontId="3" fillId="39" borderId="11" xfId="0" applyNumberFormat="1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wrapText="1"/>
    </xf>
    <xf numFmtId="49" fontId="2" fillId="34" borderId="14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left" vertical="top" wrapText="1"/>
      <protection/>
    </xf>
    <xf numFmtId="0" fontId="5" fillId="34" borderId="11" xfId="0" applyNumberFormat="1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38" borderId="0" xfId="0" applyFont="1" applyFill="1" applyAlignment="1">
      <alignment/>
    </xf>
    <xf numFmtId="0" fontId="0" fillId="38" borderId="0" xfId="0" applyFill="1" applyAlignment="1">
      <alignment/>
    </xf>
    <xf numFmtId="0" fontId="3" fillId="0" borderId="0" xfId="0" applyFont="1" applyFill="1" applyAlignment="1">
      <alignment/>
    </xf>
    <xf numFmtId="49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9" fontId="2" fillId="34" borderId="15" xfId="0" applyNumberFormat="1" applyFont="1" applyFill="1" applyBorder="1" applyAlignment="1" applyProtection="1">
      <alignment horizontal="center" vertical="center"/>
      <protection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4" borderId="11" xfId="0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9" fontId="3" fillId="34" borderId="14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2" fillId="34" borderId="16" xfId="0" applyNumberFormat="1" applyFont="1" applyFill="1" applyBorder="1" applyAlignment="1">
      <alignment horizontal="center" vertical="center"/>
    </xf>
    <xf numFmtId="165" fontId="2" fillId="34" borderId="12" xfId="0" applyNumberFormat="1" applyFont="1" applyFill="1" applyBorder="1" applyAlignment="1" applyProtection="1">
      <alignment horizontal="center"/>
      <protection locked="0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 applyProtection="1">
      <alignment horizontal="center" vertical="center"/>
      <protection/>
    </xf>
    <xf numFmtId="165" fontId="2" fillId="34" borderId="18" xfId="0" applyNumberFormat="1" applyFont="1" applyFill="1" applyBorder="1" applyAlignment="1" applyProtection="1">
      <alignment horizontal="center"/>
      <protection locked="0"/>
    </xf>
    <xf numFmtId="49" fontId="3" fillId="34" borderId="0" xfId="0" applyNumberFormat="1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1" xfId="0" applyNumberFormat="1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wrapText="1"/>
    </xf>
    <xf numFmtId="0" fontId="6" fillId="34" borderId="11" xfId="0" applyNumberFormat="1" applyFont="1" applyFill="1" applyBorder="1" applyAlignment="1">
      <alignment wrapText="1"/>
    </xf>
    <xf numFmtId="0" fontId="2" fillId="34" borderId="14" xfId="0" applyNumberFormat="1" applyFont="1" applyFill="1" applyBorder="1" applyAlignment="1" applyProtection="1">
      <alignment horizontal="left" vertical="top" wrapText="1"/>
      <protection/>
    </xf>
    <xf numFmtId="165" fontId="2" fillId="0" borderId="11" xfId="0" applyNumberFormat="1" applyFont="1" applyFill="1" applyBorder="1" applyAlignment="1" applyProtection="1">
      <alignment horizontal="center"/>
      <protection locked="0"/>
    </xf>
    <xf numFmtId="49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165" fontId="3" fillId="0" borderId="11" xfId="0" applyNumberFormat="1" applyFont="1" applyFill="1" applyBorder="1" applyAlignment="1" applyProtection="1">
      <alignment horizontal="center"/>
      <protection/>
    </xf>
    <xf numFmtId="165" fontId="3" fillId="34" borderId="11" xfId="0" applyNumberFormat="1" applyFont="1" applyFill="1" applyBorder="1" applyAlignment="1" applyProtection="1">
      <alignment horizontal="center"/>
      <protection/>
    </xf>
    <xf numFmtId="165" fontId="2" fillId="0" borderId="11" xfId="0" applyNumberFormat="1" applyFont="1" applyFill="1" applyBorder="1" applyAlignment="1" applyProtection="1">
      <alignment horizont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wrapText="1"/>
    </xf>
    <xf numFmtId="49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17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2" fillId="34" borderId="11" xfId="33" applyNumberFormat="1" applyFont="1" applyFill="1" applyBorder="1" applyAlignment="1" applyProtection="1">
      <alignment wrapText="1"/>
      <protection/>
    </xf>
    <xf numFmtId="0" fontId="2" fillId="34" borderId="11" xfId="33" applyNumberFormat="1" applyFont="1" applyFill="1" applyBorder="1" applyAlignment="1" applyProtection="1">
      <alignment horizontal="center"/>
      <protection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165" fontId="2" fillId="34" borderId="11" xfId="33" applyNumberFormat="1" applyFont="1" applyFill="1" applyBorder="1" applyAlignment="1" applyProtection="1">
      <alignment horizontal="center"/>
      <protection/>
    </xf>
    <xf numFmtId="165" fontId="3" fillId="34" borderId="11" xfId="33" applyNumberFormat="1" applyFont="1" applyFill="1" applyBorder="1" applyAlignment="1" applyProtection="1">
      <alignment horizont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3" fillId="40" borderId="11" xfId="0" applyFont="1" applyFill="1" applyBorder="1" applyAlignment="1" applyProtection="1">
      <alignment horizontal="left" vertical="top" wrapText="1"/>
      <protection/>
    </xf>
    <xf numFmtId="49" fontId="3" fillId="40" borderId="11" xfId="0" applyNumberFormat="1" applyFont="1" applyFill="1" applyBorder="1" applyAlignment="1" applyProtection="1">
      <alignment horizontal="center" vertical="center"/>
      <protection/>
    </xf>
    <xf numFmtId="49" fontId="3" fillId="40" borderId="15" xfId="0" applyNumberFormat="1" applyFont="1" applyFill="1" applyBorder="1" applyAlignment="1" applyProtection="1">
      <alignment horizontal="center" vertical="center"/>
      <protection/>
    </xf>
    <xf numFmtId="49" fontId="3" fillId="40" borderId="17" xfId="0" applyNumberFormat="1" applyFont="1" applyFill="1" applyBorder="1" applyAlignment="1" applyProtection="1">
      <alignment horizontal="center" vertical="center"/>
      <protection/>
    </xf>
    <xf numFmtId="165" fontId="3" fillId="40" borderId="11" xfId="0" applyNumberFormat="1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49" fontId="3" fillId="34" borderId="19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49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8" borderId="21" xfId="0" applyNumberFormat="1" applyFont="1" applyFill="1" applyBorder="1" applyAlignment="1" applyProtection="1">
      <alignment horizontal="center" vertical="center"/>
      <protection/>
    </xf>
    <xf numFmtId="49" fontId="2" fillId="38" borderId="16" xfId="0" applyNumberFormat="1" applyFont="1" applyFill="1" applyBorder="1" applyAlignment="1" applyProtection="1">
      <alignment horizontal="center" vertical="center"/>
      <protection/>
    </xf>
    <xf numFmtId="49" fontId="3" fillId="40" borderId="0" xfId="0" applyNumberFormat="1" applyFont="1" applyFill="1" applyBorder="1" applyAlignment="1">
      <alignment horizontal="left" vertical="center" wrapText="1"/>
    </xf>
    <xf numFmtId="49" fontId="3" fillId="4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53" applyFont="1" applyBorder="1" applyAlignment="1">
      <alignment wrapText="1"/>
      <protection/>
    </xf>
    <xf numFmtId="0" fontId="6" fillId="34" borderId="15" xfId="0" applyNumberFormat="1" applyFont="1" applyFill="1" applyBorder="1" applyAlignment="1">
      <alignment wrapText="1"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165" fontId="3" fillId="34" borderId="11" xfId="0" applyNumberFormat="1" applyFont="1" applyFill="1" applyBorder="1" applyAlignment="1" applyProtection="1">
      <alignment horizontal="center"/>
      <protection locked="0"/>
    </xf>
    <xf numFmtId="49" fontId="3" fillId="34" borderId="11" xfId="0" applyNumberFormat="1" applyFont="1" applyFill="1" applyBorder="1" applyAlignment="1" applyProtection="1">
      <alignment horizontal="center" vertical="center"/>
      <protection locked="0"/>
    </xf>
    <xf numFmtId="49" fontId="3" fillId="34" borderId="14" xfId="0" applyNumberFormat="1" applyFont="1" applyFill="1" applyBorder="1" applyAlignment="1" applyProtection="1">
      <alignment horizontal="center" vertical="center"/>
      <protection locked="0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49" fontId="2" fillId="34" borderId="14" xfId="0" applyNumberFormat="1" applyFont="1" applyFill="1" applyBorder="1" applyAlignment="1" applyProtection="1">
      <alignment horizontal="center" vertical="center"/>
      <protection locked="0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49" fontId="2" fillId="34" borderId="14" xfId="0" applyNumberFormat="1" applyFont="1" applyFill="1" applyBorder="1" applyAlignment="1" applyProtection="1">
      <alignment horizontal="center" vertical="center"/>
      <protection locked="0"/>
    </xf>
    <xf numFmtId="165" fontId="2" fillId="34" borderId="11" xfId="0" applyNumberFormat="1" applyFont="1" applyFill="1" applyBorder="1" applyAlignment="1" applyProtection="1">
      <alignment horizontal="center"/>
      <protection locked="0"/>
    </xf>
    <xf numFmtId="49" fontId="3" fillId="34" borderId="11" xfId="0" applyNumberFormat="1" applyFont="1" applyFill="1" applyBorder="1" applyAlignment="1" applyProtection="1">
      <alignment horizontal="center" vertical="center"/>
      <protection locked="0"/>
    </xf>
    <xf numFmtId="49" fontId="3" fillId="34" borderId="14" xfId="0" applyNumberFormat="1" applyFont="1" applyFill="1" applyBorder="1" applyAlignment="1" applyProtection="1">
      <alignment horizontal="center" vertical="center"/>
      <protection locked="0"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Fill="1" applyBorder="1" applyAlignment="1" applyProtection="1">
      <alignment horizontal="center"/>
      <protection locked="0"/>
    </xf>
    <xf numFmtId="165" fontId="2" fillId="0" borderId="11" xfId="0" applyNumberFormat="1" applyFont="1" applyFill="1" applyBorder="1" applyAlignment="1">
      <alignment horizontal="center"/>
    </xf>
    <xf numFmtId="0" fontId="15" fillId="34" borderId="11" xfId="0" applyFont="1" applyFill="1" applyBorder="1" applyAlignment="1">
      <alignment vertical="center" wrapText="1"/>
    </xf>
    <xf numFmtId="0" fontId="3" fillId="34" borderId="14" xfId="33" applyNumberFormat="1" applyFont="1" applyFill="1" applyBorder="1" applyAlignment="1" applyProtection="1">
      <alignment horizontal="center"/>
      <protection/>
    </xf>
    <xf numFmtId="165" fontId="3" fillId="0" borderId="11" xfId="0" applyNumberFormat="1" applyFont="1" applyFill="1" applyBorder="1" applyAlignment="1" applyProtection="1">
      <alignment horizontal="center"/>
      <protection locked="0"/>
    </xf>
    <xf numFmtId="0" fontId="2" fillId="34" borderId="14" xfId="33" applyNumberFormat="1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5" fillId="35" borderId="11" xfId="0" applyFont="1" applyFill="1" applyBorder="1" applyAlignment="1">
      <alignment vertical="center" wrapText="1"/>
    </xf>
    <xf numFmtId="49" fontId="3" fillId="35" borderId="11" xfId="0" applyNumberFormat="1" applyFont="1" applyFill="1" applyBorder="1" applyAlignment="1" applyProtection="1">
      <alignment horizontal="center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49" fontId="3" fillId="35" borderId="14" xfId="0" applyNumberFormat="1" applyFont="1" applyFill="1" applyBorder="1" applyAlignment="1" applyProtection="1">
      <alignment horizontal="center" vertical="center"/>
      <protection locked="0"/>
    </xf>
    <xf numFmtId="165" fontId="3" fillId="35" borderId="11" xfId="0" applyNumberFormat="1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 locked="0"/>
    </xf>
    <xf numFmtId="49" fontId="2" fillId="35" borderId="14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NumberFormat="1" applyFont="1" applyFill="1" applyBorder="1" applyAlignment="1" applyProtection="1">
      <alignment horizontal="left" vertical="top" wrapText="1"/>
      <protection/>
    </xf>
    <xf numFmtId="0" fontId="3" fillId="39" borderId="0" xfId="0" applyFont="1" applyFill="1" applyAlignment="1">
      <alignment/>
    </xf>
    <xf numFmtId="49" fontId="3" fillId="39" borderId="11" xfId="0" applyNumberFormat="1" applyFont="1" applyFill="1" applyBorder="1" applyAlignment="1" applyProtection="1">
      <alignment horizontal="center" vertical="center"/>
      <protection/>
    </xf>
    <xf numFmtId="49" fontId="3" fillId="39" borderId="14" xfId="0" applyNumberFormat="1" applyFont="1" applyFill="1" applyBorder="1" applyAlignment="1">
      <alignment horizontal="center" vertical="center"/>
    </xf>
    <xf numFmtId="165" fontId="3" fillId="39" borderId="11" xfId="0" applyNumberFormat="1" applyFont="1" applyFill="1" applyBorder="1" applyAlignment="1" applyProtection="1">
      <alignment horizontal="center"/>
      <protection/>
    </xf>
    <xf numFmtId="0" fontId="8" fillId="39" borderId="0" xfId="0" applyFont="1" applyFill="1" applyAlignment="1">
      <alignment/>
    </xf>
    <xf numFmtId="49" fontId="3" fillId="38" borderId="11" xfId="0" applyNumberFormat="1" applyFont="1" applyFill="1" applyBorder="1" applyAlignment="1">
      <alignment horizontal="left" vertical="center" wrapText="1"/>
    </xf>
    <xf numFmtId="49" fontId="3" fillId="38" borderId="11" xfId="0" applyNumberFormat="1" applyFont="1" applyFill="1" applyBorder="1" applyAlignment="1" applyProtection="1">
      <alignment horizontal="center" vertical="center"/>
      <protection/>
    </xf>
    <xf numFmtId="49" fontId="3" fillId="38" borderId="11" xfId="0" applyNumberFormat="1" applyFont="1" applyFill="1" applyBorder="1" applyAlignment="1" applyProtection="1">
      <alignment horizontal="center" vertical="center"/>
      <protection locked="0"/>
    </xf>
    <xf numFmtId="49" fontId="3" fillId="38" borderId="14" xfId="0" applyNumberFormat="1" applyFont="1" applyFill="1" applyBorder="1" applyAlignment="1" applyProtection="1">
      <alignment horizontal="center" vertical="center"/>
      <protection locked="0"/>
    </xf>
    <xf numFmtId="165" fontId="3" fillId="38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39" borderId="11" xfId="0" applyNumberFormat="1" applyFont="1" applyFill="1" applyBorder="1" applyAlignment="1" applyProtection="1">
      <alignment horizontal="center" vertical="center"/>
      <protection locked="0"/>
    </xf>
    <xf numFmtId="49" fontId="3" fillId="39" borderId="14" xfId="0" applyNumberFormat="1" applyFont="1" applyFill="1" applyBorder="1" applyAlignment="1" applyProtection="1">
      <alignment horizontal="center" vertical="center"/>
      <protection locked="0"/>
    </xf>
    <xf numFmtId="165" fontId="3" fillId="40" borderId="11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2" fillId="34" borderId="11" xfId="0" applyNumberFormat="1" applyFont="1" applyFill="1" applyBorder="1" applyAlignment="1">
      <alignment horizontal="left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3" fillId="34" borderId="11" xfId="0" applyNumberFormat="1" applyFont="1" applyFill="1" applyBorder="1" applyAlignment="1">
      <alignment horizontal="center"/>
    </xf>
    <xf numFmtId="49" fontId="2" fillId="38" borderId="12" xfId="0" applyNumberFormat="1" applyFont="1" applyFill="1" applyBorder="1" applyAlignment="1" applyProtection="1">
      <alignment horizontal="center" vertical="center"/>
      <protection/>
    </xf>
    <xf numFmtId="165" fontId="2" fillId="34" borderId="11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39" borderId="11" xfId="0" applyFont="1" applyFill="1" applyBorder="1" applyAlignment="1">
      <alignment wrapText="1"/>
    </xf>
    <xf numFmtId="49" fontId="3" fillId="39" borderId="11" xfId="0" applyNumberFormat="1" applyFont="1" applyFill="1" applyBorder="1" applyAlignment="1">
      <alignment horizontal="center" vertical="center"/>
    </xf>
    <xf numFmtId="49" fontId="3" fillId="39" borderId="14" xfId="0" applyNumberFormat="1" applyFont="1" applyFill="1" applyBorder="1" applyAlignment="1">
      <alignment horizontal="center" vertical="center"/>
    </xf>
    <xf numFmtId="165" fontId="3" fillId="39" borderId="11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 wrapText="1"/>
    </xf>
    <xf numFmtId="49" fontId="3" fillId="38" borderId="11" xfId="0" applyNumberFormat="1" applyFont="1" applyFill="1" applyBorder="1" applyAlignment="1">
      <alignment horizontal="center" vertical="center"/>
    </xf>
    <xf numFmtId="49" fontId="3" fillId="38" borderId="14" xfId="0" applyNumberFormat="1" applyFont="1" applyFill="1" applyBorder="1" applyAlignment="1">
      <alignment horizontal="center" vertical="center"/>
    </xf>
    <xf numFmtId="165" fontId="3" fillId="38" borderId="1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 applyProtection="1">
      <alignment horizontal="left" vertical="top" wrapText="1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 locked="0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165" fontId="2" fillId="34" borderId="12" xfId="0" applyNumberFormat="1" applyFont="1" applyFill="1" applyBorder="1" applyAlignment="1">
      <alignment horizontal="center"/>
    </xf>
    <xf numFmtId="0" fontId="3" fillId="38" borderId="15" xfId="33" applyNumberFormat="1" applyFont="1" applyFill="1" applyBorder="1" applyAlignment="1" applyProtection="1">
      <alignment/>
      <protection/>
    </xf>
    <xf numFmtId="49" fontId="3" fillId="38" borderId="15" xfId="0" applyNumberFormat="1" applyFont="1" applyFill="1" applyBorder="1" applyAlignment="1" applyProtection="1">
      <alignment horizontal="center" vertical="center"/>
      <protection/>
    </xf>
    <xf numFmtId="0" fontId="2" fillId="38" borderId="15" xfId="0" applyFont="1" applyFill="1" applyBorder="1" applyAlignment="1">
      <alignment/>
    </xf>
    <xf numFmtId="49" fontId="2" fillId="38" borderId="17" xfId="0" applyNumberFormat="1" applyFont="1" applyFill="1" applyBorder="1" applyAlignment="1">
      <alignment horizontal="center" vertical="center"/>
    </xf>
    <xf numFmtId="165" fontId="3" fillId="38" borderId="15" xfId="0" applyNumberFormat="1" applyFont="1" applyFill="1" applyBorder="1" applyAlignment="1">
      <alignment horizontal="center"/>
    </xf>
    <xf numFmtId="0" fontId="3" fillId="39" borderId="11" xfId="33" applyNumberFormat="1" applyFont="1" applyFill="1" applyBorder="1" applyAlignment="1" applyProtection="1">
      <alignment/>
      <protection/>
    </xf>
    <xf numFmtId="0" fontId="2" fillId="34" borderId="11" xfId="33" applyNumberFormat="1" applyFont="1" applyFill="1" applyBorder="1" applyAlignment="1" applyProtection="1">
      <alignment/>
      <protection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36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3" fillId="34" borderId="14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2" fillId="34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34" borderId="11" xfId="0" applyNumberFormat="1" applyFont="1" applyFill="1" applyBorder="1" applyAlignment="1">
      <alignment horizontal="center" wrapText="1"/>
    </xf>
    <xf numFmtId="0" fontId="5" fillId="34" borderId="11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 applyProtection="1">
      <alignment horizontal="center" vertical="top" wrapText="1"/>
      <protection/>
    </xf>
    <xf numFmtId="0" fontId="2" fillId="34" borderId="11" xfId="53" applyFont="1" applyFill="1" applyBorder="1" applyAlignment="1">
      <alignment horizontal="center" wrapText="1"/>
      <protection/>
    </xf>
    <xf numFmtId="0" fontId="2" fillId="34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5" fillId="34" borderId="11" xfId="0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34" borderId="11" xfId="0" applyNumberFormat="1" applyFont="1" applyFill="1" applyBorder="1" applyAlignment="1" applyProtection="1">
      <alignment horizontal="center" vertical="top" wrapText="1"/>
      <protection/>
    </xf>
    <xf numFmtId="0" fontId="11" fillId="34" borderId="14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4" borderId="11" xfId="0" applyNumberFormat="1" applyFont="1" applyFill="1" applyBorder="1" applyAlignment="1">
      <alignment horizontal="center" wrapText="1"/>
    </xf>
    <xf numFmtId="0" fontId="3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34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2" fillId="34" borderId="11" xfId="53" applyNumberFormat="1" applyFont="1" applyFill="1" applyBorder="1" applyAlignment="1">
      <alignment horizontal="center" wrapText="1"/>
      <protection/>
    </xf>
    <xf numFmtId="0" fontId="2" fillId="34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top" wrapText="1"/>
      <protection/>
    </xf>
    <xf numFmtId="49" fontId="3" fillId="39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34" borderId="11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 applyProtection="1">
      <alignment horizontal="center" vertical="top" wrapText="1"/>
      <protection/>
    </xf>
    <xf numFmtId="0" fontId="2" fillId="34" borderId="11" xfId="0" applyNumberFormat="1" applyFont="1" applyFill="1" applyBorder="1" applyAlignment="1" applyProtection="1">
      <alignment horizontal="center" vertical="top" wrapText="1"/>
      <protection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 applyProtection="1">
      <alignment horizontal="center" vertical="top" wrapText="1"/>
      <protection/>
    </xf>
    <xf numFmtId="0" fontId="2" fillId="34" borderId="14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2" fillId="35" borderId="1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2" fillId="34" borderId="11" xfId="33" applyNumberFormat="1" applyFont="1" applyFill="1" applyBorder="1" applyAlignment="1" applyProtection="1">
      <alignment horizont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6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2" fillId="0" borderId="11" xfId="53" applyFont="1" applyBorder="1" applyAlignment="1">
      <alignment horizontal="center" wrapText="1"/>
      <protection/>
    </xf>
    <xf numFmtId="0" fontId="6" fillId="34" borderId="15" xfId="0" applyNumberFormat="1" applyFont="1" applyFill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center" vertical="top" wrapText="1"/>
      <protection/>
    </xf>
    <xf numFmtId="0" fontId="3" fillId="38" borderId="15" xfId="33" applyNumberFormat="1" applyFont="1" applyFill="1" applyBorder="1" applyAlignment="1" applyProtection="1">
      <alignment horizontal="center"/>
      <protection/>
    </xf>
    <xf numFmtId="0" fontId="3" fillId="39" borderId="11" xfId="33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16" fillId="34" borderId="0" xfId="33" applyNumberFormat="1" applyFont="1" applyFill="1" applyBorder="1" applyAlignment="1" applyProtection="1">
      <alignment vertical="top" wrapText="1"/>
      <protection/>
    </xf>
    <xf numFmtId="49" fontId="16" fillId="34" borderId="0" xfId="33" applyNumberFormat="1" applyFont="1" applyFill="1" applyBorder="1" applyAlignment="1" applyProtection="1">
      <alignment/>
      <protection/>
    </xf>
    <xf numFmtId="49" fontId="16" fillId="34" borderId="0" xfId="33" applyNumberFormat="1" applyFont="1" applyFill="1" applyBorder="1" applyAlignment="1" applyProtection="1">
      <alignment horizontal="center"/>
      <protection/>
    </xf>
    <xf numFmtId="165" fontId="17" fillId="34" borderId="0" xfId="33" applyNumberFormat="1" applyFont="1" applyFill="1" applyBorder="1" applyAlignment="1" applyProtection="1">
      <alignment horizontal="center" vertical="top"/>
      <protection/>
    </xf>
    <xf numFmtId="0" fontId="16" fillId="34" borderId="0" xfId="33" applyNumberFormat="1" applyFont="1" applyFill="1" applyBorder="1" applyAlignment="1" applyProtection="1">
      <alignment/>
      <protection/>
    </xf>
    <xf numFmtId="0" fontId="16" fillId="34" borderId="0" xfId="33" applyNumberFormat="1" applyFont="1" applyFill="1" applyBorder="1" applyAlignment="1" applyProtection="1">
      <alignment horizontal="justify" vertical="top" wrapText="1"/>
      <protection/>
    </xf>
    <xf numFmtId="49" fontId="16" fillId="34" borderId="0" xfId="33" applyNumberFormat="1" applyFont="1" applyFill="1" applyBorder="1" applyAlignment="1" applyProtection="1">
      <alignment horizontal="justify"/>
      <protection/>
    </xf>
    <xf numFmtId="0" fontId="3" fillId="34" borderId="11" xfId="33" applyNumberFormat="1" applyFont="1" applyFill="1" applyBorder="1" applyAlignment="1" applyProtection="1">
      <alignment horizontal="center" vertical="top" wrapText="1"/>
      <protection/>
    </xf>
    <xf numFmtId="49" fontId="3" fillId="34" borderId="11" xfId="33" applyNumberFormat="1" applyFont="1" applyFill="1" applyBorder="1" applyAlignment="1" applyProtection="1">
      <alignment horizontal="center" vertical="top" wrapText="1"/>
      <protection/>
    </xf>
    <xf numFmtId="49" fontId="3" fillId="34" borderId="14" xfId="33" applyNumberFormat="1" applyFont="1" applyFill="1" applyBorder="1" applyAlignment="1" applyProtection="1">
      <alignment horizontal="center" vertical="top" wrapText="1"/>
      <protection/>
    </xf>
    <xf numFmtId="165" fontId="3" fillId="34" borderId="11" xfId="33" applyNumberFormat="1" applyFont="1" applyFill="1" applyBorder="1" applyAlignment="1" applyProtection="1">
      <alignment horizontal="center"/>
      <protection/>
    </xf>
    <xf numFmtId="0" fontId="18" fillId="34" borderId="0" xfId="33" applyNumberFormat="1" applyFont="1" applyFill="1" applyBorder="1" applyAlignment="1" applyProtection="1">
      <alignment/>
      <protection/>
    </xf>
    <xf numFmtId="0" fontId="13" fillId="34" borderId="11" xfId="0" applyNumberFormat="1" applyFont="1" applyFill="1" applyBorder="1" applyAlignment="1">
      <alignment horizontal="left" wrapText="1"/>
    </xf>
    <xf numFmtId="0" fontId="2" fillId="34" borderId="11" xfId="0" applyNumberFormat="1" applyFont="1" applyFill="1" applyBorder="1" applyAlignment="1">
      <alignment vertical="center" wrapText="1"/>
    </xf>
    <xf numFmtId="0" fontId="2" fillId="34" borderId="11" xfId="33" applyNumberFormat="1" applyFont="1" applyFill="1" applyBorder="1" applyAlignment="1" applyProtection="1">
      <alignment horizontal="left" vertical="top" wrapText="1"/>
      <protection/>
    </xf>
    <xf numFmtId="49" fontId="2" fillId="34" borderId="11" xfId="33" applyNumberFormat="1" applyFont="1" applyFill="1" applyBorder="1" applyAlignment="1" applyProtection="1">
      <alignment horizontal="center" vertical="top" wrapText="1"/>
      <protection/>
    </xf>
    <xf numFmtId="165" fontId="6" fillId="34" borderId="11" xfId="33" applyNumberFormat="1" applyFont="1" applyFill="1" applyBorder="1" applyAlignment="1" applyProtection="1">
      <alignment horizontal="center" vertical="top" wrapText="1"/>
      <protection/>
    </xf>
    <xf numFmtId="165" fontId="5" fillId="34" borderId="11" xfId="33" applyNumberFormat="1" applyFont="1" applyFill="1" applyBorder="1" applyAlignment="1" applyProtection="1">
      <alignment horizontal="center" vertical="top" wrapText="1"/>
      <protection/>
    </xf>
    <xf numFmtId="0" fontId="13" fillId="34" borderId="11" xfId="0" applyNumberFormat="1" applyFont="1" applyFill="1" applyBorder="1" applyAlignment="1">
      <alignment wrapText="1"/>
    </xf>
    <xf numFmtId="49" fontId="2" fillId="34" borderId="14" xfId="33" applyNumberFormat="1" applyFont="1" applyFill="1" applyBorder="1" applyAlignment="1" applyProtection="1">
      <alignment horizontal="center" vertical="top" wrapText="1"/>
      <protection/>
    </xf>
    <xf numFmtId="0" fontId="2" fillId="34" borderId="11" xfId="33" applyNumberFormat="1" applyFont="1" applyFill="1" applyBorder="1" applyAlignment="1" applyProtection="1">
      <alignment horizontal="center"/>
      <protection/>
    </xf>
    <xf numFmtId="0" fontId="2" fillId="34" borderId="14" xfId="33" applyNumberFormat="1" applyFont="1" applyFill="1" applyBorder="1" applyAlignment="1" applyProtection="1">
      <alignment horizontal="center"/>
      <protection/>
    </xf>
    <xf numFmtId="165" fontId="2" fillId="34" borderId="11" xfId="33" applyNumberFormat="1" applyFont="1" applyFill="1" applyBorder="1" applyAlignment="1" applyProtection="1">
      <alignment horizontal="center"/>
      <protection/>
    </xf>
    <xf numFmtId="0" fontId="19" fillId="34" borderId="11" xfId="0" applyNumberFormat="1" applyFont="1" applyFill="1" applyBorder="1" applyAlignment="1">
      <alignment horizontal="left" wrapText="1"/>
    </xf>
    <xf numFmtId="165" fontId="6" fillId="34" borderId="11" xfId="33" applyNumberFormat="1" applyFont="1" applyFill="1" applyBorder="1" applyAlignment="1" applyProtection="1">
      <alignment horizontal="center" vertical="top" wrapText="1"/>
      <protection/>
    </xf>
    <xf numFmtId="0" fontId="20" fillId="34" borderId="0" xfId="33" applyNumberFormat="1" applyFont="1" applyFill="1" applyBorder="1" applyAlignment="1" applyProtection="1">
      <alignment/>
      <protection/>
    </xf>
    <xf numFmtId="0" fontId="12" fillId="34" borderId="11" xfId="0" applyNumberFormat="1" applyFont="1" applyFill="1" applyBorder="1" applyAlignment="1">
      <alignment horizontal="left" wrapText="1"/>
    </xf>
    <xf numFmtId="165" fontId="3" fillId="34" borderId="11" xfId="33" applyNumberFormat="1" applyFont="1" applyFill="1" applyBorder="1" applyAlignment="1" applyProtection="1">
      <alignment horizontal="center" vertical="top" wrapText="1"/>
      <protection/>
    </xf>
    <xf numFmtId="0" fontId="21" fillId="34" borderId="0" xfId="33" applyNumberFormat="1" applyFont="1" applyFill="1" applyBorder="1" applyAlignment="1" applyProtection="1">
      <alignment/>
      <protection/>
    </xf>
    <xf numFmtId="0" fontId="22" fillId="34" borderId="0" xfId="33" applyNumberFormat="1" applyFont="1" applyFill="1" applyBorder="1" applyAlignment="1" applyProtection="1">
      <alignment/>
      <protection/>
    </xf>
    <xf numFmtId="0" fontId="14" fillId="34" borderId="11" xfId="0" applyNumberFormat="1" applyFont="1" applyFill="1" applyBorder="1" applyAlignment="1">
      <alignment wrapText="1"/>
    </xf>
    <xf numFmtId="49" fontId="14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165" fontId="14" fillId="34" borderId="11" xfId="0" applyNumberFormat="1" applyFont="1" applyFill="1" applyBorder="1" applyAlignment="1" applyProtection="1">
      <alignment horizontal="center"/>
      <protection locked="0"/>
    </xf>
    <xf numFmtId="0" fontId="11" fillId="34" borderId="11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left" vertical="top" wrapText="1"/>
      <protection/>
    </xf>
    <xf numFmtId="0" fontId="2" fillId="34" borderId="14" xfId="0" applyNumberFormat="1" applyFont="1" applyFill="1" applyBorder="1" applyAlignment="1">
      <alignment wrapText="1"/>
    </xf>
    <xf numFmtId="49" fontId="2" fillId="34" borderId="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wrapText="1"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>
      <alignment horizontal="center" vertical="center"/>
    </xf>
    <xf numFmtId="165" fontId="3" fillId="34" borderId="12" xfId="0" applyNumberFormat="1" applyFont="1" applyFill="1" applyBorder="1" applyAlignment="1" applyProtection="1">
      <alignment horizontal="center"/>
      <protection locked="0"/>
    </xf>
    <xf numFmtId="49" fontId="2" fillId="34" borderId="15" xfId="0" applyNumberFormat="1" applyFont="1" applyFill="1" applyBorder="1" applyAlignment="1" applyProtection="1">
      <alignment horizontal="center" vertical="center"/>
      <protection/>
    </xf>
    <xf numFmtId="49" fontId="2" fillId="34" borderId="17" xfId="0" applyNumberFormat="1" applyFont="1" applyFill="1" applyBorder="1" applyAlignment="1">
      <alignment horizontal="center" vertical="center"/>
    </xf>
    <xf numFmtId="165" fontId="2" fillId="34" borderId="15" xfId="0" applyNumberFormat="1" applyFont="1" applyFill="1" applyBorder="1" applyAlignment="1" applyProtection="1">
      <alignment horizontal="center"/>
      <protection locked="0"/>
    </xf>
    <xf numFmtId="0" fontId="14" fillId="34" borderId="11" xfId="0" applyNumberFormat="1" applyFont="1" applyFill="1" applyBorder="1" applyAlignment="1">
      <alignment wrapText="1"/>
    </xf>
    <xf numFmtId="49" fontId="14" fillId="34" borderId="11" xfId="0" applyNumberFormat="1" applyFont="1" applyFill="1" applyBorder="1" applyAlignment="1" applyProtection="1">
      <alignment horizontal="center" vertical="center"/>
      <protection/>
    </xf>
    <xf numFmtId="165" fontId="14" fillId="34" borderId="11" xfId="0" applyNumberFormat="1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49" fontId="23" fillId="34" borderId="11" xfId="0" applyNumberFormat="1" applyFont="1" applyFill="1" applyBorder="1" applyAlignment="1" applyProtection="1">
      <alignment horizontal="center" vertical="center"/>
      <protection/>
    </xf>
    <xf numFmtId="49" fontId="23" fillId="34" borderId="14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horizontal="left" vertical="top" wrapText="1"/>
      <protection/>
    </xf>
    <xf numFmtId="0" fontId="3" fillId="34" borderId="14" xfId="33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 vertical="center" wrapText="1"/>
    </xf>
    <xf numFmtId="0" fontId="14" fillId="34" borderId="11" xfId="33" applyNumberFormat="1" applyFont="1" applyFill="1" applyBorder="1" applyAlignment="1" applyProtection="1">
      <alignment horizontal="left" vertical="top" wrapText="1"/>
      <protection/>
    </xf>
    <xf numFmtId="49" fontId="2" fillId="34" borderId="11" xfId="33" applyNumberFormat="1" applyFont="1" applyFill="1" applyBorder="1" applyAlignment="1" applyProtection="1">
      <alignment horizontal="center" vertical="top" wrapText="1"/>
      <protection/>
    </xf>
    <xf numFmtId="49" fontId="5" fillId="34" borderId="14" xfId="33" applyNumberFormat="1" applyFont="1" applyFill="1" applyBorder="1" applyAlignment="1" applyProtection="1">
      <alignment horizontal="center" vertical="top" wrapText="1"/>
      <protection/>
    </xf>
    <xf numFmtId="165" fontId="14" fillId="34" borderId="11" xfId="33" applyNumberFormat="1" applyFont="1" applyFill="1" applyBorder="1" applyAlignment="1" applyProtection="1">
      <alignment horizontal="center" vertical="top" wrapText="1"/>
      <protection/>
    </xf>
    <xf numFmtId="0" fontId="2" fillId="34" borderId="0" xfId="33" applyNumberFormat="1" applyFont="1" applyFill="1" applyBorder="1" applyAlignment="1" applyProtection="1">
      <alignment/>
      <protection/>
    </xf>
    <xf numFmtId="0" fontId="3" fillId="34" borderId="0" xfId="33" applyNumberFormat="1" applyFont="1" applyFill="1" applyBorder="1" applyAlignment="1" applyProtection="1">
      <alignment/>
      <protection/>
    </xf>
    <xf numFmtId="0" fontId="11" fillId="34" borderId="11" xfId="0" applyNumberFormat="1" applyFont="1" applyFill="1" applyBorder="1" applyAlignment="1" applyProtection="1">
      <alignment horizontal="left" vertical="top" wrapText="1"/>
      <protection/>
    </xf>
    <xf numFmtId="49" fontId="11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>
      <alignment wrapText="1"/>
    </xf>
    <xf numFmtId="49" fontId="5" fillId="34" borderId="14" xfId="0" applyNumberFormat="1" applyFont="1" applyFill="1" applyBorder="1" applyAlignment="1">
      <alignment horizontal="center" vertical="center"/>
    </xf>
    <xf numFmtId="0" fontId="3" fillId="34" borderId="11" xfId="53" applyNumberFormat="1" applyFont="1" applyFill="1" applyBorder="1" applyAlignment="1">
      <alignment wrapText="1"/>
      <protection/>
    </xf>
    <xf numFmtId="0" fontId="3" fillId="34" borderId="11" xfId="33" applyNumberFormat="1" applyFont="1" applyFill="1" applyBorder="1" applyAlignment="1" applyProtection="1">
      <alignment/>
      <protection/>
    </xf>
    <xf numFmtId="49" fontId="23" fillId="34" borderId="11" xfId="33" applyNumberFormat="1" applyFont="1" applyFill="1" applyBorder="1" applyAlignment="1" applyProtection="1">
      <alignment horizontal="center" vertical="top" wrapText="1"/>
      <protection/>
    </xf>
    <xf numFmtId="49" fontId="24" fillId="34" borderId="14" xfId="33" applyNumberFormat="1" applyFont="1" applyFill="1" applyBorder="1" applyAlignment="1" applyProtection="1">
      <alignment horizontal="center" vertical="top" wrapText="1"/>
      <protection/>
    </xf>
    <xf numFmtId="165" fontId="25" fillId="34" borderId="11" xfId="33" applyNumberFormat="1" applyFont="1" applyFill="1" applyBorder="1" applyAlignment="1" applyProtection="1">
      <alignment horizontal="center" vertical="top" wrapText="1"/>
      <protection/>
    </xf>
    <xf numFmtId="0" fontId="3" fillId="34" borderId="11" xfId="33" applyNumberFormat="1" applyFont="1" applyFill="1" applyBorder="1" applyAlignment="1" applyProtection="1">
      <alignment vertical="top" wrapText="1"/>
      <protection/>
    </xf>
    <xf numFmtId="49" fontId="26" fillId="34" borderId="11" xfId="33" applyNumberFormat="1" applyFont="1" applyFill="1" applyBorder="1" applyAlignment="1" applyProtection="1">
      <alignment horizontal="center" vertical="top" wrapText="1"/>
      <protection/>
    </xf>
    <xf numFmtId="49" fontId="5" fillId="34" borderId="14" xfId="33" applyNumberFormat="1" applyFont="1" applyFill="1" applyBorder="1" applyAlignment="1" applyProtection="1">
      <alignment horizontal="center" vertical="top"/>
      <protection/>
    </xf>
    <xf numFmtId="165" fontId="2" fillId="34" borderId="0" xfId="0" applyNumberFormat="1" applyFont="1" applyFill="1" applyAlignment="1">
      <alignment wrapText="1"/>
    </xf>
    <xf numFmtId="0" fontId="2" fillId="0" borderId="0" xfId="53" applyFont="1" applyAlignment="1">
      <alignment horizontal="right" wrapText="1"/>
      <protection/>
    </xf>
    <xf numFmtId="165" fontId="2" fillId="34" borderId="0" xfId="53" applyNumberFormat="1" applyFont="1" applyFill="1" applyAlignment="1">
      <alignment horizontal="right" wrapText="1"/>
      <protection/>
    </xf>
    <xf numFmtId="0" fontId="2" fillId="0" borderId="0" xfId="53" applyFont="1" applyAlignment="1">
      <alignment wrapText="1"/>
      <protection/>
    </xf>
    <xf numFmtId="165" fontId="2" fillId="34" borderId="0" xfId="53" applyNumberFormat="1" applyFont="1" applyFill="1" applyAlignment="1">
      <alignment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165" fontId="3" fillId="34" borderId="11" xfId="53" applyNumberFormat="1" applyFont="1" applyFill="1" applyBorder="1" applyAlignment="1">
      <alignment horizontal="center" vertical="center" wrapText="1"/>
      <protection/>
    </xf>
    <xf numFmtId="0" fontId="2" fillId="0" borderId="12" xfId="53" applyFont="1" applyBorder="1" applyAlignment="1">
      <alignment horizontal="center" wrapText="1"/>
      <protection/>
    </xf>
    <xf numFmtId="165" fontId="2" fillId="34" borderId="11" xfId="53" applyNumberFormat="1" applyFont="1" applyFill="1" applyBorder="1" applyAlignment="1">
      <alignment horizontal="center" wrapText="1"/>
      <protection/>
    </xf>
    <xf numFmtId="165" fontId="2" fillId="34" borderId="11" xfId="53" applyNumberFormat="1" applyFont="1" applyFill="1" applyBorder="1" applyAlignment="1">
      <alignment horizontal="center" vertical="center" wrapText="1"/>
      <protection/>
    </xf>
    <xf numFmtId="165" fontId="2" fillId="34" borderId="11" xfId="0" applyNumberFormat="1" applyFont="1" applyFill="1" applyBorder="1" applyAlignment="1">
      <alignment horizontal="center" wrapText="1"/>
    </xf>
    <xf numFmtId="0" fontId="3" fillId="0" borderId="15" xfId="53" applyFont="1" applyBorder="1" applyAlignment="1">
      <alignment horizontal="left" wrapText="1"/>
      <protection/>
    </xf>
    <xf numFmtId="165" fontId="3" fillId="34" borderId="15" xfId="53" applyNumberFormat="1" applyFont="1" applyFill="1" applyBorder="1" applyAlignment="1">
      <alignment horizontal="center" vertical="center" wrapText="1"/>
      <protection/>
    </xf>
    <xf numFmtId="166" fontId="13" fillId="0" borderId="0" xfId="0" applyNumberFormat="1" applyFont="1" applyBorder="1" applyAlignment="1">
      <alignment wrapText="1"/>
    </xf>
    <xf numFmtId="165" fontId="13" fillId="0" borderId="0" xfId="0" applyNumberFormat="1" applyFont="1" applyBorder="1" applyAlignment="1">
      <alignment horizontal="right" wrapText="1"/>
    </xf>
    <xf numFmtId="168" fontId="13" fillId="0" borderId="0" xfId="0" applyNumberFormat="1" applyFont="1" applyBorder="1" applyAlignment="1">
      <alignment wrapText="1"/>
    </xf>
    <xf numFmtId="0" fontId="2" fillId="0" borderId="0" xfId="33" applyFont="1" applyBorder="1" applyAlignment="1" applyProtection="1">
      <alignment horizontal="right"/>
      <protection/>
    </xf>
    <xf numFmtId="166" fontId="3" fillId="0" borderId="0" xfId="0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right" wrapText="1"/>
    </xf>
    <xf numFmtId="166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166" fontId="3" fillId="0" borderId="11" xfId="0" applyNumberFormat="1" applyFont="1" applyBorder="1" applyAlignment="1">
      <alignment wrapText="1"/>
    </xf>
    <xf numFmtId="166" fontId="3" fillId="0" borderId="11" xfId="0" applyNumberFormat="1" applyFont="1" applyBorder="1" applyAlignment="1">
      <alignment horizontal="center" vertical="top" wrapText="1"/>
    </xf>
    <xf numFmtId="166" fontId="3" fillId="0" borderId="11" xfId="0" applyNumberFormat="1" applyFont="1" applyBorder="1" applyAlignment="1">
      <alignment vertical="top" wrapText="1"/>
    </xf>
    <xf numFmtId="165" fontId="3" fillId="34" borderId="15" xfId="0" applyNumberFormat="1" applyFont="1" applyFill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center" vertical="top" wrapText="1"/>
    </xf>
    <xf numFmtId="166" fontId="3" fillId="0" borderId="11" xfId="0" applyNumberFormat="1" applyFont="1" applyBorder="1" applyAlignment="1">
      <alignment horizontal="left" vertical="top" wrapText="1" indent="2"/>
    </xf>
    <xf numFmtId="165" fontId="3" fillId="34" borderId="11" xfId="0" applyNumberFormat="1" applyFont="1" applyFill="1" applyBorder="1" applyAlignment="1">
      <alignment horizontal="right" vertical="top" wrapText="1"/>
    </xf>
    <xf numFmtId="166" fontId="28" fillId="0" borderId="0" xfId="0" applyNumberFormat="1" applyFont="1" applyBorder="1" applyAlignment="1">
      <alignment wrapText="1"/>
    </xf>
    <xf numFmtId="168" fontId="28" fillId="0" borderId="0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vertical="top" wrapText="1"/>
    </xf>
    <xf numFmtId="165" fontId="3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left" vertical="top" wrapText="1"/>
    </xf>
    <xf numFmtId="165" fontId="2" fillId="0" borderId="11" xfId="0" applyNumberFormat="1" applyFont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right" vertical="top" wrapText="1"/>
    </xf>
    <xf numFmtId="166" fontId="2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vertical="top" wrapText="1"/>
    </xf>
    <xf numFmtId="165" fontId="2" fillId="34" borderId="11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left" wrapText="1"/>
    </xf>
    <xf numFmtId="165" fontId="31" fillId="34" borderId="0" xfId="0" applyNumberFormat="1" applyFont="1" applyFill="1" applyBorder="1" applyAlignment="1">
      <alignment horizontal="right" wrapText="1"/>
    </xf>
    <xf numFmtId="1" fontId="2" fillId="34" borderId="12" xfId="53" applyNumberFormat="1" applyFont="1" applyFill="1" applyBorder="1" applyAlignment="1">
      <alignment horizontal="center" wrapText="1"/>
      <protection/>
    </xf>
    <xf numFmtId="165" fontId="2" fillId="0" borderId="0" xfId="0" applyNumberFormat="1" applyFont="1" applyAlignment="1">
      <alignment/>
    </xf>
    <xf numFmtId="0" fontId="3" fillId="34" borderId="11" xfId="53" applyFont="1" applyFill="1" applyBorder="1" applyAlignment="1">
      <alignment wrapText="1"/>
      <protection/>
    </xf>
    <xf numFmtId="0" fontId="2" fillId="41" borderId="0" xfId="0" applyFont="1" applyFill="1" applyAlignment="1">
      <alignment wrapText="1"/>
    </xf>
    <xf numFmtId="0" fontId="3" fillId="41" borderId="0" xfId="0" applyFont="1" applyFill="1" applyAlignment="1">
      <alignment wrapText="1"/>
    </xf>
    <xf numFmtId="0" fontId="2" fillId="42" borderId="0" xfId="0" applyFont="1" applyFill="1" applyAlignment="1">
      <alignment/>
    </xf>
    <xf numFmtId="0" fontId="2" fillId="42" borderId="0" xfId="0" applyFont="1" applyFill="1" applyAlignment="1">
      <alignment wrapText="1"/>
    </xf>
    <xf numFmtId="165" fontId="2" fillId="42" borderId="11" xfId="0" applyNumberFormat="1" applyFont="1" applyFill="1" applyBorder="1" applyAlignment="1" applyProtection="1">
      <alignment horizontal="center"/>
      <protection locked="0"/>
    </xf>
    <xf numFmtId="0" fontId="2" fillId="38" borderId="12" xfId="0" applyFont="1" applyFill="1" applyBorder="1" applyAlignment="1" applyProtection="1">
      <alignment horizontal="left" vertical="top" wrapText="1"/>
      <protection/>
    </xf>
    <xf numFmtId="165" fontId="2" fillId="38" borderId="12" xfId="0" applyNumberFormat="1" applyFont="1" applyFill="1" applyBorder="1" applyAlignment="1" applyProtection="1">
      <alignment horizontal="center"/>
      <protection locked="0"/>
    </xf>
    <xf numFmtId="0" fontId="3" fillId="34" borderId="15" xfId="0" applyNumberFormat="1" applyFont="1" applyFill="1" applyBorder="1" applyAlignment="1" applyProtection="1">
      <alignment horizontal="left" vertical="top" wrapText="1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 locked="0"/>
    </xf>
    <xf numFmtId="49" fontId="3" fillId="34" borderId="17" xfId="0" applyNumberFormat="1" applyFont="1" applyFill="1" applyBorder="1" applyAlignment="1" applyProtection="1">
      <alignment horizontal="center" vertical="center"/>
      <protection locked="0"/>
    </xf>
    <xf numFmtId="165" fontId="3" fillId="34" borderId="15" xfId="0" applyNumberFormat="1" applyFont="1" applyFill="1" applyBorder="1" applyAlignment="1" applyProtection="1">
      <alignment horizontal="center"/>
      <protection locked="0"/>
    </xf>
    <xf numFmtId="0" fontId="2" fillId="39" borderId="23" xfId="0" applyFont="1" applyFill="1" applyBorder="1" applyAlignment="1" applyProtection="1">
      <alignment horizontal="left" vertical="top" wrapText="1"/>
      <protection/>
    </xf>
    <xf numFmtId="49" fontId="2" fillId="39" borderId="23" xfId="0" applyNumberFormat="1" applyFont="1" applyFill="1" applyBorder="1" applyAlignment="1" applyProtection="1">
      <alignment horizontal="center" vertical="center"/>
      <protection/>
    </xf>
    <xf numFmtId="165" fontId="2" fillId="39" borderId="23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Border="1" applyAlignment="1">
      <alignment wrapText="1"/>
    </xf>
    <xf numFmtId="49" fontId="2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165" fontId="3" fillId="34" borderId="23" xfId="0" applyNumberFormat="1" applyFont="1" applyFill="1" applyBorder="1" applyAlignment="1" applyProtection="1">
      <alignment horizontal="center"/>
      <protection/>
    </xf>
    <xf numFmtId="0" fontId="6" fillId="34" borderId="23" xfId="0" applyNumberFormat="1" applyFont="1" applyFill="1" applyBorder="1" applyAlignment="1">
      <alignment wrapText="1"/>
    </xf>
    <xf numFmtId="49" fontId="2" fillId="34" borderId="23" xfId="0" applyNumberFormat="1" applyFont="1" applyFill="1" applyBorder="1" applyAlignment="1" applyProtection="1">
      <alignment horizontal="center" vertical="center"/>
      <protection/>
    </xf>
    <xf numFmtId="49" fontId="2" fillId="34" borderId="23" xfId="0" applyNumberFormat="1" applyFont="1" applyFill="1" applyBorder="1" applyAlignment="1">
      <alignment horizontal="center" vertical="center"/>
    </xf>
    <xf numFmtId="165" fontId="2" fillId="34" borderId="23" xfId="0" applyNumberFormat="1" applyFont="1" applyFill="1" applyBorder="1" applyAlignment="1" applyProtection="1">
      <alignment horizontal="center"/>
      <protection/>
    </xf>
    <xf numFmtId="0" fontId="5" fillId="34" borderId="23" xfId="0" applyNumberFormat="1" applyFont="1" applyFill="1" applyBorder="1" applyAlignment="1">
      <alignment wrapText="1"/>
    </xf>
    <xf numFmtId="0" fontId="4" fillId="34" borderId="23" xfId="0" applyFont="1" applyFill="1" applyBorder="1" applyAlignment="1">
      <alignment vertical="center" wrapText="1"/>
    </xf>
    <xf numFmtId="0" fontId="2" fillId="34" borderId="23" xfId="0" applyNumberFormat="1" applyFont="1" applyFill="1" applyBorder="1" applyAlignment="1" applyProtection="1">
      <alignment horizontal="left" vertical="top" wrapText="1"/>
      <protection/>
    </xf>
    <xf numFmtId="165" fontId="3" fillId="34" borderId="23" xfId="0" applyNumberFormat="1" applyFont="1" applyFill="1" applyBorder="1" applyAlignment="1" applyProtection="1">
      <alignment horizontal="center"/>
      <protection locked="0"/>
    </xf>
    <xf numFmtId="165" fontId="4" fillId="43" borderId="0" xfId="0" applyNumberFormat="1" applyFont="1" applyFill="1" applyBorder="1" applyAlignment="1">
      <alignment horizontal="center" vertical="top" wrapText="1"/>
    </xf>
    <xf numFmtId="165" fontId="2" fillId="41" borderId="0" xfId="0" applyNumberFormat="1" applyFont="1" applyFill="1" applyAlignment="1">
      <alignment horizontal="center"/>
    </xf>
    <xf numFmtId="165" fontId="2" fillId="41" borderId="11" xfId="0" applyNumberFormat="1" applyFont="1" applyFill="1" applyBorder="1" applyAlignment="1">
      <alignment horizontal="center" vertical="center" wrapText="1"/>
    </xf>
    <xf numFmtId="165" fontId="2" fillId="44" borderId="11" xfId="0" applyNumberFormat="1" applyFont="1" applyFill="1" applyBorder="1" applyAlignment="1">
      <alignment horizontal="center"/>
    </xf>
    <xf numFmtId="165" fontId="2" fillId="45" borderId="11" xfId="0" applyNumberFormat="1" applyFont="1" applyFill="1" applyBorder="1" applyAlignment="1">
      <alignment horizontal="center"/>
    </xf>
    <xf numFmtId="165" fontId="2" fillId="41" borderId="11" xfId="0" applyNumberFormat="1" applyFont="1" applyFill="1" applyBorder="1" applyAlignment="1">
      <alignment horizontal="center"/>
    </xf>
    <xf numFmtId="165" fontId="2" fillId="41" borderId="11" xfId="0" applyNumberFormat="1" applyFont="1" applyFill="1" applyBorder="1" applyAlignment="1" applyProtection="1">
      <alignment horizontal="center"/>
      <protection/>
    </xf>
    <xf numFmtId="165" fontId="2" fillId="43" borderId="11" xfId="0" applyNumberFormat="1" applyFont="1" applyFill="1" applyBorder="1" applyAlignment="1" applyProtection="1">
      <alignment horizontal="center"/>
      <protection/>
    </xf>
    <xf numFmtId="165" fontId="2" fillId="43" borderId="11" xfId="0" applyNumberFormat="1" applyFont="1" applyFill="1" applyBorder="1" applyAlignment="1" applyProtection="1">
      <alignment horizontal="center"/>
      <protection locked="0"/>
    </xf>
    <xf numFmtId="165" fontId="2" fillId="43" borderId="11" xfId="0" applyNumberFormat="1" applyFont="1" applyFill="1" applyBorder="1" applyAlignment="1">
      <alignment horizontal="center"/>
    </xf>
    <xf numFmtId="165" fontId="3" fillId="43" borderId="11" xfId="0" applyNumberFormat="1" applyFont="1" applyFill="1" applyBorder="1" applyAlignment="1">
      <alignment horizontal="center"/>
    </xf>
    <xf numFmtId="165" fontId="5" fillId="41" borderId="11" xfId="0" applyNumberFormat="1" applyFont="1" applyFill="1" applyBorder="1" applyAlignment="1">
      <alignment horizontal="center"/>
    </xf>
    <xf numFmtId="165" fontId="5" fillId="43" borderId="11" xfId="0" applyNumberFormat="1" applyFont="1" applyFill="1" applyBorder="1" applyAlignment="1">
      <alignment horizontal="center"/>
    </xf>
    <xf numFmtId="165" fontId="2" fillId="43" borderId="11" xfId="0" applyNumberFormat="1" applyFont="1" applyFill="1" applyBorder="1" applyAlignment="1" applyProtection="1">
      <alignment horizontal="center"/>
      <protection/>
    </xf>
    <xf numFmtId="165" fontId="3" fillId="46" borderId="11" xfId="0" applyNumberFormat="1" applyFont="1" applyFill="1" applyBorder="1" applyAlignment="1" applyProtection="1">
      <alignment horizontal="center"/>
      <protection locked="0"/>
    </xf>
    <xf numFmtId="165" fontId="3" fillId="41" borderId="11" xfId="0" applyNumberFormat="1" applyFont="1" applyFill="1" applyBorder="1" applyAlignment="1" applyProtection="1">
      <alignment horizontal="center"/>
      <protection locked="0"/>
    </xf>
    <xf numFmtId="165" fontId="2" fillId="41" borderId="11" xfId="0" applyNumberFormat="1" applyFont="1" applyFill="1" applyBorder="1" applyAlignment="1" applyProtection="1">
      <alignment horizontal="center"/>
      <protection locked="0"/>
    </xf>
    <xf numFmtId="165" fontId="3" fillId="43" borderId="11" xfId="0" applyNumberFormat="1" applyFont="1" applyFill="1" applyBorder="1" applyAlignment="1" applyProtection="1">
      <alignment horizontal="center"/>
      <protection/>
    </xf>
    <xf numFmtId="165" fontId="3" fillId="43" borderId="11" xfId="0" applyNumberFormat="1" applyFont="1" applyFill="1" applyBorder="1" applyAlignment="1" applyProtection="1">
      <alignment horizontal="center"/>
      <protection locked="0"/>
    </xf>
    <xf numFmtId="165" fontId="5" fillId="41" borderId="11" xfId="0" applyNumberFormat="1" applyFont="1" applyFill="1" applyBorder="1" applyAlignment="1" applyProtection="1">
      <alignment horizontal="center"/>
      <protection locked="0"/>
    </xf>
    <xf numFmtId="165" fontId="6" fillId="41" borderId="11" xfId="0" applyNumberFormat="1" applyFont="1" applyFill="1" applyBorder="1" applyAlignment="1" applyProtection="1">
      <alignment horizontal="center"/>
      <protection locked="0"/>
    </xf>
    <xf numFmtId="165" fontId="5" fillId="43" borderId="11" xfId="0" applyNumberFormat="1" applyFont="1" applyFill="1" applyBorder="1" applyAlignment="1" applyProtection="1">
      <alignment horizontal="center"/>
      <protection locked="0"/>
    </xf>
    <xf numFmtId="165" fontId="2" fillId="43" borderId="12" xfId="0" applyNumberFormat="1" applyFont="1" applyFill="1" applyBorder="1" applyAlignment="1" applyProtection="1">
      <alignment horizontal="center"/>
      <protection locked="0"/>
    </xf>
    <xf numFmtId="165" fontId="2" fillId="43" borderId="18" xfId="0" applyNumberFormat="1" applyFont="1" applyFill="1" applyBorder="1" applyAlignment="1" applyProtection="1">
      <alignment horizontal="center"/>
      <protection locked="0"/>
    </xf>
    <xf numFmtId="165" fontId="3" fillId="43" borderId="11" xfId="0" applyNumberFormat="1" applyFont="1" applyFill="1" applyBorder="1" applyAlignment="1" applyProtection="1">
      <alignment horizontal="center"/>
      <protection/>
    </xf>
    <xf numFmtId="165" fontId="3" fillId="41" borderId="11" xfId="0" applyNumberFormat="1" applyFont="1" applyFill="1" applyBorder="1" applyAlignment="1" applyProtection="1">
      <alignment horizontal="center"/>
      <protection/>
    </xf>
    <xf numFmtId="165" fontId="2" fillId="43" borderId="11" xfId="33" applyNumberFormat="1" applyFont="1" applyFill="1" applyBorder="1" applyAlignment="1" applyProtection="1">
      <alignment horizontal="center"/>
      <protection/>
    </xf>
    <xf numFmtId="165" fontId="3" fillId="43" borderId="11" xfId="33" applyNumberFormat="1" applyFont="1" applyFill="1" applyBorder="1" applyAlignment="1" applyProtection="1">
      <alignment horizontal="center"/>
      <protection/>
    </xf>
    <xf numFmtId="165" fontId="3" fillId="43" borderId="11" xfId="0" applyNumberFormat="1" applyFont="1" applyFill="1" applyBorder="1" applyAlignment="1" applyProtection="1">
      <alignment horizontal="center"/>
      <protection locked="0"/>
    </xf>
    <xf numFmtId="165" fontId="2" fillId="43" borderId="11" xfId="0" applyNumberFormat="1" applyFont="1" applyFill="1" applyBorder="1" applyAlignment="1" applyProtection="1">
      <alignment horizontal="center"/>
      <protection locked="0"/>
    </xf>
    <xf numFmtId="165" fontId="3" fillId="41" borderId="11" xfId="0" applyNumberFormat="1" applyFont="1" applyFill="1" applyBorder="1" applyAlignment="1" applyProtection="1">
      <alignment horizontal="center"/>
      <protection locked="0"/>
    </xf>
    <xf numFmtId="165" fontId="2" fillId="41" borderId="11" xfId="0" applyNumberFormat="1" applyFont="1" applyFill="1" applyBorder="1" applyAlignment="1" applyProtection="1">
      <alignment horizontal="center"/>
      <protection locked="0"/>
    </xf>
    <xf numFmtId="165" fontId="2" fillId="41" borderId="11" xfId="0" applyNumberFormat="1" applyFont="1" applyFill="1" applyBorder="1" applyAlignment="1">
      <alignment horizontal="center"/>
    </xf>
    <xf numFmtId="165" fontId="3" fillId="42" borderId="11" xfId="0" applyNumberFormat="1" applyFont="1" applyFill="1" applyBorder="1" applyAlignment="1" applyProtection="1">
      <alignment horizontal="center"/>
      <protection locked="0"/>
    </xf>
    <xf numFmtId="165" fontId="3" fillId="43" borderId="11" xfId="0" applyNumberFormat="1" applyFont="1" applyFill="1" applyBorder="1" applyAlignment="1">
      <alignment horizontal="center"/>
    </xf>
    <xf numFmtId="165" fontId="2" fillId="43" borderId="11" xfId="0" applyNumberFormat="1" applyFont="1" applyFill="1" applyBorder="1" applyAlignment="1">
      <alignment horizontal="center"/>
    </xf>
    <xf numFmtId="165" fontId="3" fillId="46" borderId="11" xfId="0" applyNumberFormat="1" applyFont="1" applyFill="1" applyBorder="1" applyAlignment="1">
      <alignment horizontal="center"/>
    </xf>
    <xf numFmtId="165" fontId="2" fillId="43" borderId="12" xfId="0" applyNumberFormat="1" applyFont="1" applyFill="1" applyBorder="1" applyAlignment="1">
      <alignment horizontal="center"/>
    </xf>
    <xf numFmtId="165" fontId="3" fillId="47" borderId="15" xfId="0" applyNumberFormat="1" applyFont="1" applyFill="1" applyBorder="1" applyAlignment="1">
      <alignment horizontal="center"/>
    </xf>
    <xf numFmtId="165" fontId="2" fillId="41" borderId="0" xfId="0" applyNumberFormat="1" applyFont="1" applyFill="1" applyBorder="1" applyAlignment="1">
      <alignment horizontal="center"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3" fillId="35" borderId="11" xfId="0" applyFont="1" applyFill="1" applyBorder="1" applyAlignment="1" applyProtection="1">
      <alignment horizontal="center" vertical="top" wrapText="1"/>
      <protection/>
    </xf>
    <xf numFmtId="49" fontId="3" fillId="48" borderId="11" xfId="0" applyNumberFormat="1" applyFont="1" applyFill="1" applyBorder="1" applyAlignment="1" applyProtection="1">
      <alignment horizontal="center" vertical="center"/>
      <protection/>
    </xf>
    <xf numFmtId="49" fontId="3" fillId="48" borderId="14" xfId="0" applyNumberFormat="1" applyFont="1" applyFill="1" applyBorder="1" applyAlignment="1" applyProtection="1">
      <alignment horizontal="center" vertical="center"/>
      <protection/>
    </xf>
    <xf numFmtId="165" fontId="3" fillId="48" borderId="11" xfId="0" applyNumberFormat="1" applyFont="1" applyFill="1" applyBorder="1" applyAlignment="1" applyProtection="1">
      <alignment horizontal="center"/>
      <protection/>
    </xf>
    <xf numFmtId="0" fontId="2" fillId="49" borderId="11" xfId="0" applyFont="1" applyFill="1" applyBorder="1" applyAlignment="1" applyProtection="1">
      <alignment horizontal="left" vertical="top" wrapText="1"/>
      <protection/>
    </xf>
    <xf numFmtId="0" fontId="2" fillId="49" borderId="11" xfId="0" applyFont="1" applyFill="1" applyBorder="1" applyAlignment="1" applyProtection="1">
      <alignment horizontal="center" vertical="top" wrapText="1"/>
      <protection/>
    </xf>
    <xf numFmtId="49" fontId="2" fillId="49" borderId="11" xfId="0" applyNumberFormat="1" applyFont="1" applyFill="1" applyBorder="1" applyAlignment="1" applyProtection="1">
      <alignment horizontal="center" vertical="center"/>
      <protection/>
    </xf>
    <xf numFmtId="49" fontId="2" fillId="49" borderId="14" xfId="0" applyNumberFormat="1" applyFont="1" applyFill="1" applyBorder="1" applyAlignment="1" applyProtection="1">
      <alignment horizontal="center" vertical="center"/>
      <protection/>
    </xf>
    <xf numFmtId="165" fontId="2" fillId="49" borderId="11" xfId="0" applyNumberFormat="1" applyFont="1" applyFill="1" applyBorder="1" applyAlignment="1" applyProtection="1">
      <alignment horizontal="center"/>
      <protection/>
    </xf>
    <xf numFmtId="165" fontId="5" fillId="49" borderId="11" xfId="0" applyNumberFormat="1" applyFont="1" applyFill="1" applyBorder="1" applyAlignment="1" applyProtection="1">
      <alignment horizontal="center"/>
      <protection locked="0"/>
    </xf>
    <xf numFmtId="165" fontId="2" fillId="49" borderId="11" xfId="0" applyNumberFormat="1" applyFont="1" applyFill="1" applyBorder="1" applyAlignment="1" applyProtection="1">
      <alignment horizontal="center"/>
      <protection locked="0"/>
    </xf>
    <xf numFmtId="49" fontId="2" fillId="49" borderId="11" xfId="0" applyNumberFormat="1" applyFont="1" applyFill="1" applyBorder="1" applyAlignment="1">
      <alignment horizontal="left" vertical="center" wrapText="1"/>
    </xf>
    <xf numFmtId="49" fontId="2" fillId="49" borderId="11" xfId="0" applyNumberFormat="1" applyFont="1" applyFill="1" applyBorder="1" applyAlignment="1">
      <alignment horizontal="center" vertical="center" wrapText="1"/>
    </xf>
    <xf numFmtId="49" fontId="2" fillId="49" borderId="21" xfId="0" applyNumberFormat="1" applyFont="1" applyFill="1" applyBorder="1" applyAlignment="1" applyProtection="1">
      <alignment horizontal="center" vertical="center"/>
      <protection/>
    </xf>
    <xf numFmtId="49" fontId="2" fillId="49" borderId="16" xfId="0" applyNumberFormat="1" applyFont="1" applyFill="1" applyBorder="1" applyAlignment="1" applyProtection="1">
      <alignment horizontal="center" vertical="center"/>
      <protection/>
    </xf>
    <xf numFmtId="49" fontId="3" fillId="49" borderId="11" xfId="0" applyNumberFormat="1" applyFont="1" applyFill="1" applyBorder="1" applyAlignment="1">
      <alignment horizontal="left" vertical="center" wrapText="1"/>
    </xf>
    <xf numFmtId="49" fontId="3" fillId="49" borderId="11" xfId="0" applyNumberFormat="1" applyFont="1" applyFill="1" applyBorder="1" applyAlignment="1">
      <alignment horizontal="center" vertical="center" wrapText="1"/>
    </xf>
    <xf numFmtId="49" fontId="3" fillId="49" borderId="11" xfId="0" applyNumberFormat="1" applyFont="1" applyFill="1" applyBorder="1" applyAlignment="1" applyProtection="1">
      <alignment horizontal="center" vertical="center"/>
      <protection/>
    </xf>
    <xf numFmtId="49" fontId="3" fillId="49" borderId="11" xfId="0" applyNumberFormat="1" applyFont="1" applyFill="1" applyBorder="1" applyAlignment="1" applyProtection="1">
      <alignment horizontal="center" vertical="center"/>
      <protection locked="0"/>
    </xf>
    <xf numFmtId="49" fontId="3" fillId="49" borderId="14" xfId="0" applyNumberFormat="1" applyFont="1" applyFill="1" applyBorder="1" applyAlignment="1" applyProtection="1">
      <alignment horizontal="center" vertical="center"/>
      <protection locked="0"/>
    </xf>
    <xf numFmtId="165" fontId="3" fillId="49" borderId="11" xfId="0" applyNumberFormat="1" applyFont="1" applyFill="1" applyBorder="1" applyAlignment="1" applyProtection="1">
      <alignment horizontal="center"/>
      <protection locked="0"/>
    </xf>
    <xf numFmtId="49" fontId="2" fillId="49" borderId="12" xfId="0" applyNumberFormat="1" applyFont="1" applyFill="1" applyBorder="1" applyAlignment="1" applyProtection="1">
      <alignment horizontal="center" vertical="center"/>
      <protection/>
    </xf>
    <xf numFmtId="0" fontId="3" fillId="49" borderId="11" xfId="0" applyFont="1" applyFill="1" applyBorder="1" applyAlignment="1">
      <alignment wrapText="1"/>
    </xf>
    <xf numFmtId="0" fontId="3" fillId="49" borderId="11" xfId="0" applyFont="1" applyFill="1" applyBorder="1" applyAlignment="1">
      <alignment horizontal="center" wrapText="1"/>
    </xf>
    <xf numFmtId="49" fontId="3" fillId="49" borderId="11" xfId="0" applyNumberFormat="1" applyFont="1" applyFill="1" applyBorder="1" applyAlignment="1">
      <alignment horizontal="center" vertical="center"/>
    </xf>
    <xf numFmtId="49" fontId="3" fillId="49" borderId="14" xfId="0" applyNumberFormat="1" applyFont="1" applyFill="1" applyBorder="1" applyAlignment="1">
      <alignment horizontal="center" vertical="center"/>
    </xf>
    <xf numFmtId="165" fontId="3" fillId="49" borderId="11" xfId="0" applyNumberFormat="1" applyFont="1" applyFill="1" applyBorder="1" applyAlignment="1">
      <alignment horizontal="center"/>
    </xf>
    <xf numFmtId="0" fontId="3" fillId="50" borderId="11" xfId="0" applyFont="1" applyFill="1" applyBorder="1" applyAlignment="1">
      <alignment wrapText="1"/>
    </xf>
    <xf numFmtId="0" fontId="3" fillId="50" borderId="11" xfId="0" applyFont="1" applyFill="1" applyBorder="1" applyAlignment="1">
      <alignment horizontal="center" wrapText="1"/>
    </xf>
    <xf numFmtId="49" fontId="3" fillId="50" borderId="11" xfId="0" applyNumberFormat="1" applyFont="1" applyFill="1" applyBorder="1" applyAlignment="1">
      <alignment horizontal="center" vertical="center"/>
    </xf>
    <xf numFmtId="49" fontId="3" fillId="50" borderId="14" xfId="0" applyNumberFormat="1" applyFont="1" applyFill="1" applyBorder="1" applyAlignment="1">
      <alignment horizontal="center" vertical="center"/>
    </xf>
    <xf numFmtId="165" fontId="3" fillId="50" borderId="11" xfId="0" applyNumberFormat="1" applyFont="1" applyFill="1" applyBorder="1" applyAlignment="1">
      <alignment horizontal="center"/>
    </xf>
    <xf numFmtId="49" fontId="3" fillId="50" borderId="11" xfId="0" applyNumberFormat="1" applyFont="1" applyFill="1" applyBorder="1" applyAlignment="1" applyProtection="1">
      <alignment horizontal="center" vertical="center"/>
      <protection/>
    </xf>
    <xf numFmtId="49" fontId="3" fillId="50" borderId="11" xfId="0" applyNumberFormat="1" applyFont="1" applyFill="1" applyBorder="1" applyAlignment="1" applyProtection="1">
      <alignment horizontal="center" vertical="center"/>
      <protection locked="0"/>
    </xf>
    <xf numFmtId="0" fontId="3" fillId="50" borderId="0" xfId="0" applyFont="1" applyFill="1" applyAlignment="1">
      <alignment/>
    </xf>
    <xf numFmtId="0" fontId="8" fillId="50" borderId="0" xfId="0" applyFont="1" applyFill="1" applyAlignment="1">
      <alignment/>
    </xf>
    <xf numFmtId="49" fontId="3" fillId="50" borderId="11" xfId="0" applyNumberFormat="1" applyFont="1" applyFill="1" applyBorder="1" applyAlignment="1">
      <alignment horizontal="left" vertical="center" wrapText="1"/>
    </xf>
    <xf numFmtId="49" fontId="3" fillId="50" borderId="11" xfId="0" applyNumberFormat="1" applyFont="1" applyFill="1" applyBorder="1" applyAlignment="1">
      <alignment horizontal="center" vertical="center" wrapText="1"/>
    </xf>
    <xf numFmtId="49" fontId="3" fillId="50" borderId="14" xfId="0" applyNumberFormat="1" applyFont="1" applyFill="1" applyBorder="1" applyAlignment="1" applyProtection="1">
      <alignment horizontal="center" vertical="center"/>
      <protection locked="0"/>
    </xf>
    <xf numFmtId="165" fontId="3" fillId="50" borderId="11" xfId="0" applyNumberFormat="1" applyFont="1" applyFill="1" applyBorder="1" applyAlignment="1" applyProtection="1">
      <alignment horizontal="center"/>
      <protection locked="0"/>
    </xf>
    <xf numFmtId="165" fontId="3" fillId="51" borderId="11" xfId="0" applyNumberFormat="1" applyFont="1" applyFill="1" applyBorder="1" applyAlignment="1" applyProtection="1">
      <alignment horizontal="center"/>
      <protection locked="0"/>
    </xf>
    <xf numFmtId="0" fontId="3" fillId="50" borderId="0" xfId="0" applyFont="1" applyFill="1" applyAlignment="1">
      <alignment horizontal="center"/>
    </xf>
    <xf numFmtId="49" fontId="3" fillId="50" borderId="11" xfId="0" applyNumberFormat="1" applyFont="1" applyFill="1" applyBorder="1" applyAlignment="1" applyProtection="1">
      <alignment horizontal="center" vertical="center"/>
      <protection/>
    </xf>
    <xf numFmtId="49" fontId="3" fillId="50" borderId="14" xfId="0" applyNumberFormat="1" applyFont="1" applyFill="1" applyBorder="1" applyAlignment="1">
      <alignment horizontal="center" vertical="center"/>
    </xf>
    <xf numFmtId="165" fontId="3" fillId="50" borderId="11" xfId="0" applyNumberFormat="1" applyFont="1" applyFill="1" applyBorder="1" applyAlignment="1" applyProtection="1">
      <alignment horizontal="center"/>
      <protection/>
    </xf>
    <xf numFmtId="0" fontId="2" fillId="50" borderId="12" xfId="0" applyFont="1" applyFill="1" applyBorder="1" applyAlignment="1" applyProtection="1">
      <alignment horizontal="left" vertical="top" wrapText="1"/>
      <protection/>
    </xf>
    <xf numFmtId="0" fontId="2" fillId="50" borderId="12" xfId="0" applyFont="1" applyFill="1" applyBorder="1" applyAlignment="1" applyProtection="1">
      <alignment horizontal="center" vertical="top" wrapText="1"/>
      <protection/>
    </xf>
    <xf numFmtId="49" fontId="2" fillId="50" borderId="12" xfId="0" applyNumberFormat="1" applyFont="1" applyFill="1" applyBorder="1" applyAlignment="1" applyProtection="1">
      <alignment horizontal="center" vertical="center"/>
      <protection/>
    </xf>
    <xf numFmtId="49" fontId="2" fillId="50" borderId="16" xfId="0" applyNumberFormat="1" applyFont="1" applyFill="1" applyBorder="1" applyAlignment="1" applyProtection="1">
      <alignment horizontal="center" vertical="center"/>
      <protection/>
    </xf>
    <xf numFmtId="165" fontId="2" fillId="50" borderId="11" xfId="0" applyNumberFormat="1" applyFont="1" applyFill="1" applyBorder="1" applyAlignment="1" applyProtection="1">
      <alignment horizontal="center"/>
      <protection locked="0"/>
    </xf>
    <xf numFmtId="0" fontId="6" fillId="52" borderId="11" xfId="0" applyNumberFormat="1" applyFont="1" applyFill="1" applyBorder="1" applyAlignment="1">
      <alignment wrapText="1"/>
    </xf>
    <xf numFmtId="0" fontId="6" fillId="52" borderId="11" xfId="0" applyNumberFormat="1" applyFont="1" applyFill="1" applyBorder="1" applyAlignment="1">
      <alignment horizontal="center" wrapText="1"/>
    </xf>
    <xf numFmtId="49" fontId="2" fillId="53" borderId="11" xfId="0" applyNumberFormat="1" applyFont="1" applyFill="1" applyBorder="1" applyAlignment="1" applyProtection="1">
      <alignment horizontal="center" vertical="center"/>
      <protection/>
    </xf>
    <xf numFmtId="49" fontId="3" fillId="53" borderId="11" xfId="0" applyNumberFormat="1" applyFont="1" applyFill="1" applyBorder="1" applyAlignment="1" applyProtection="1">
      <alignment horizontal="center" vertical="center"/>
      <protection/>
    </xf>
    <xf numFmtId="49" fontId="3" fillId="53" borderId="14" xfId="0" applyNumberFormat="1" applyFont="1" applyFill="1" applyBorder="1" applyAlignment="1" applyProtection="1">
      <alignment horizontal="center" vertical="center"/>
      <protection/>
    </xf>
    <xf numFmtId="165" fontId="3" fillId="53" borderId="11" xfId="0" applyNumberFormat="1" applyFont="1" applyFill="1" applyBorder="1" applyAlignment="1" applyProtection="1">
      <alignment horizontal="center"/>
      <protection/>
    </xf>
    <xf numFmtId="49" fontId="3" fillId="51" borderId="0" xfId="0" applyNumberFormat="1" applyFont="1" applyFill="1" applyBorder="1" applyAlignment="1">
      <alignment horizontal="left" vertical="center" wrapText="1"/>
    </xf>
    <xf numFmtId="49" fontId="3" fillId="51" borderId="0" xfId="0" applyNumberFormat="1" applyFont="1" applyFill="1" applyBorder="1" applyAlignment="1">
      <alignment horizontal="center" vertical="center" wrapText="1"/>
    </xf>
    <xf numFmtId="49" fontId="3" fillId="51" borderId="11" xfId="0" applyNumberFormat="1" applyFont="1" applyFill="1" applyBorder="1" applyAlignment="1" applyProtection="1">
      <alignment horizontal="center" vertical="center"/>
      <protection/>
    </xf>
    <xf numFmtId="49" fontId="3" fillId="51" borderId="14" xfId="0" applyNumberFormat="1" applyFont="1" applyFill="1" applyBorder="1" applyAlignment="1" applyProtection="1">
      <alignment horizontal="center" vertical="center"/>
      <protection/>
    </xf>
    <xf numFmtId="165" fontId="3" fillId="51" borderId="11" xfId="0" applyNumberFormat="1" applyFont="1" applyFill="1" applyBorder="1" applyAlignment="1" applyProtection="1">
      <alignment horizontal="center"/>
      <protection/>
    </xf>
    <xf numFmtId="0" fontId="3" fillId="51" borderId="11" xfId="0" applyFont="1" applyFill="1" applyBorder="1" applyAlignment="1" applyProtection="1">
      <alignment horizontal="left" vertical="top" wrapText="1"/>
      <protection/>
    </xf>
    <xf numFmtId="0" fontId="3" fillId="51" borderId="11" xfId="0" applyFont="1" applyFill="1" applyBorder="1" applyAlignment="1" applyProtection="1">
      <alignment horizontal="center" vertical="top" wrapText="1"/>
      <protection/>
    </xf>
    <xf numFmtId="49" fontId="3" fillId="51" borderId="15" xfId="0" applyNumberFormat="1" applyFont="1" applyFill="1" applyBorder="1" applyAlignment="1" applyProtection="1">
      <alignment horizontal="center" vertical="center"/>
      <protection/>
    </xf>
    <xf numFmtId="49" fontId="3" fillId="51" borderId="17" xfId="0" applyNumberFormat="1" applyFont="1" applyFill="1" applyBorder="1" applyAlignment="1" applyProtection="1">
      <alignment horizontal="center" vertical="center"/>
      <protection/>
    </xf>
    <xf numFmtId="0" fontId="3" fillId="50" borderId="11" xfId="0" applyFont="1" applyFill="1" applyBorder="1" applyAlignment="1" applyProtection="1">
      <alignment horizontal="left" vertical="top" wrapText="1"/>
      <protection/>
    </xf>
    <xf numFmtId="0" fontId="3" fillId="50" borderId="11" xfId="0" applyFont="1" applyFill="1" applyBorder="1" applyAlignment="1" applyProtection="1">
      <alignment horizontal="center" vertical="top" wrapText="1"/>
      <protection/>
    </xf>
    <xf numFmtId="49" fontId="3" fillId="50" borderId="14" xfId="0" applyNumberFormat="1" applyFont="1" applyFill="1" applyBorder="1" applyAlignment="1" applyProtection="1">
      <alignment horizontal="center" vertical="center"/>
      <protection/>
    </xf>
    <xf numFmtId="165" fontId="3" fillId="50" borderId="11" xfId="0" applyNumberFormat="1" applyFont="1" applyFill="1" applyBorder="1" applyAlignment="1" applyProtection="1">
      <alignment horizontal="center"/>
      <protection/>
    </xf>
    <xf numFmtId="0" fontId="3" fillId="50" borderId="11" xfId="0" applyNumberFormat="1" applyFont="1" applyFill="1" applyBorder="1" applyAlignment="1">
      <alignment horizontal="center" wrapText="1"/>
    </xf>
    <xf numFmtId="0" fontId="2" fillId="50" borderId="11" xfId="0" applyNumberFormat="1" applyFont="1" applyFill="1" applyBorder="1" applyAlignment="1">
      <alignment horizontal="center" wrapText="1"/>
    </xf>
    <xf numFmtId="0" fontId="2" fillId="50" borderId="11" xfId="0" applyFont="1" applyFill="1" applyBorder="1" applyAlignment="1" applyProtection="1">
      <alignment horizontal="left" vertical="top" wrapText="1"/>
      <protection/>
    </xf>
    <xf numFmtId="0" fontId="2" fillId="50" borderId="11" xfId="0" applyFont="1" applyFill="1" applyBorder="1" applyAlignment="1" applyProtection="1">
      <alignment horizontal="center" vertical="top" wrapText="1"/>
      <protection/>
    </xf>
    <xf numFmtId="49" fontId="2" fillId="50" borderId="11" xfId="0" applyNumberFormat="1" applyFont="1" applyFill="1" applyBorder="1" applyAlignment="1" applyProtection="1">
      <alignment horizontal="center" vertical="center"/>
      <protection/>
    </xf>
    <xf numFmtId="49" fontId="2" fillId="50" borderId="14" xfId="0" applyNumberFormat="1" applyFont="1" applyFill="1" applyBorder="1" applyAlignment="1" applyProtection="1">
      <alignment horizontal="center" vertical="center"/>
      <protection/>
    </xf>
    <xf numFmtId="0" fontId="6" fillId="51" borderId="11" xfId="0" applyFont="1" applyFill="1" applyBorder="1" applyAlignment="1" applyProtection="1">
      <alignment horizontal="left" vertical="top" wrapText="1"/>
      <protection/>
    </xf>
    <xf numFmtId="0" fontId="6" fillId="51" borderId="11" xfId="0" applyFont="1" applyFill="1" applyBorder="1" applyAlignment="1" applyProtection="1">
      <alignment horizontal="center" vertical="top" wrapText="1"/>
      <protection/>
    </xf>
    <xf numFmtId="49" fontId="6" fillId="51" borderId="11" xfId="0" applyNumberFormat="1" applyFont="1" applyFill="1" applyBorder="1" applyAlignment="1" applyProtection="1">
      <alignment horizontal="center" vertical="center"/>
      <protection/>
    </xf>
    <xf numFmtId="49" fontId="6" fillId="51" borderId="14" xfId="0" applyNumberFormat="1" applyFont="1" applyFill="1" applyBorder="1" applyAlignment="1" applyProtection="1">
      <alignment horizontal="center" vertical="center"/>
      <protection/>
    </xf>
    <xf numFmtId="165" fontId="6" fillId="51" borderId="11" xfId="0" applyNumberFormat="1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right" vertical="top" wrapText="1"/>
    </xf>
    <xf numFmtId="166" fontId="2" fillId="34" borderId="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wrapText="1"/>
    </xf>
    <xf numFmtId="0" fontId="2" fillId="41" borderId="0" xfId="0" applyFont="1" applyFill="1" applyAlignment="1">
      <alignment horizontal="right"/>
    </xf>
    <xf numFmtId="166" fontId="2" fillId="34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7" fillId="41" borderId="0" xfId="0" applyFont="1" applyFill="1" applyAlignment="1">
      <alignment horizontal="right"/>
    </xf>
    <xf numFmtId="0" fontId="27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41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5" fillId="0" borderId="11" xfId="33" applyFont="1" applyBorder="1" applyAlignment="1" applyProtection="1">
      <alignment horizontal="center" vertical="center" wrapText="1"/>
      <protection/>
    </xf>
    <xf numFmtId="0" fontId="6" fillId="0" borderId="11" xfId="33" applyFont="1" applyBorder="1" applyAlignment="1" applyProtection="1">
      <alignment horizontal="center" vertical="center" wrapText="1"/>
      <protection/>
    </xf>
    <xf numFmtId="49" fontId="2" fillId="34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0" fontId="14" fillId="34" borderId="0" xfId="33" applyNumberFormat="1" applyFont="1" applyFill="1" applyBorder="1" applyAlignment="1" applyProtection="1">
      <alignment horizontal="center" wrapText="1"/>
      <protection/>
    </xf>
    <xf numFmtId="166" fontId="2" fillId="34" borderId="0" xfId="0" applyNumberFormat="1" applyFont="1" applyFill="1" applyBorder="1" applyAlignment="1">
      <alignment horizontal="right"/>
    </xf>
    <xf numFmtId="0" fontId="3" fillId="0" borderId="0" xfId="53" applyFont="1" applyBorder="1" applyAlignment="1">
      <alignment horizontal="center" wrapText="1"/>
      <protection/>
    </xf>
    <xf numFmtId="167" fontId="2" fillId="34" borderId="0" xfId="0" applyNumberFormat="1" applyFont="1" applyFill="1" applyBorder="1" applyAlignment="1">
      <alignment horizontal="right" wrapText="1"/>
    </xf>
    <xf numFmtId="16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49" fontId="27" fillId="34" borderId="0" xfId="0" applyNumberFormat="1" applyFont="1" applyFill="1" applyBorder="1" applyAlignment="1">
      <alignment horizontal="right" vertical="top" wrapText="1"/>
    </xf>
    <xf numFmtId="0" fontId="2" fillId="0" borderId="0" xfId="33" applyFont="1" applyBorder="1" applyAlignment="1" applyProtection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" xfId="63"/>
    <cellStyle name="Финансовый 5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">
      <selection activeCell="B6" sqref="B6"/>
    </sheetView>
  </sheetViews>
  <sheetFormatPr defaultColWidth="9.140625" defaultRowHeight="12.75"/>
  <cols>
    <col min="1" max="1" width="24.00390625" style="1" customWidth="1"/>
    <col min="2" max="2" width="70.421875" style="1" customWidth="1"/>
    <col min="3" max="3" width="15.57421875" style="2" customWidth="1"/>
    <col min="4" max="4" width="11.00390625" style="494" customWidth="1"/>
    <col min="5" max="7" width="9.140625" style="494" customWidth="1"/>
    <col min="8" max="10" width="9.140625" style="1" customWidth="1"/>
    <col min="11" max="11" width="40.140625" style="1" customWidth="1"/>
    <col min="12" max="16384" width="9.140625" style="1" customWidth="1"/>
  </cols>
  <sheetData>
    <row r="1" spans="1:3" ht="15" customHeight="1">
      <c r="A1" s="648" t="s">
        <v>0</v>
      </c>
      <c r="B1" s="648"/>
      <c r="C1" s="648"/>
    </row>
    <row r="2" spans="1:3" ht="12.75" customHeight="1">
      <c r="A2" s="648" t="s">
        <v>1079</v>
      </c>
      <c r="B2" s="648"/>
      <c r="C2" s="648"/>
    </row>
    <row r="3" spans="1:3" ht="12.75" customHeight="1">
      <c r="A3" s="648" t="s">
        <v>1078</v>
      </c>
      <c r="B3" s="648"/>
      <c r="C3" s="648"/>
    </row>
    <row r="4" spans="1:3" ht="12.75" customHeight="1">
      <c r="A4" s="3"/>
      <c r="B4" s="648" t="s">
        <v>1067</v>
      </c>
      <c r="C4" s="648"/>
    </row>
    <row r="5" spans="1:3" ht="12.75" customHeight="1">
      <c r="A5" s="648" t="s">
        <v>1080</v>
      </c>
      <c r="B5" s="648"/>
      <c r="C5" s="648"/>
    </row>
    <row r="6" spans="1:3" ht="12.75" customHeight="1">
      <c r="A6" s="3"/>
      <c r="B6" s="3"/>
      <c r="C6" s="3"/>
    </row>
    <row r="7" spans="1:3" ht="12.75" customHeight="1">
      <c r="A7" s="3"/>
      <c r="B7" s="3"/>
      <c r="C7" s="3" t="s">
        <v>0</v>
      </c>
    </row>
    <row r="8" spans="1:3" ht="12.75">
      <c r="A8" s="3"/>
      <c r="B8" s="648" t="s">
        <v>1070</v>
      </c>
      <c r="C8" s="648"/>
    </row>
    <row r="9" spans="1:3" ht="12.75">
      <c r="A9" s="3"/>
      <c r="B9" s="648" t="s">
        <v>1068</v>
      </c>
      <c r="C9" s="648"/>
    </row>
    <row r="10" spans="1:11" ht="12.75">
      <c r="A10" s="648" t="s">
        <v>1</v>
      </c>
      <c r="B10" s="648"/>
      <c r="C10" s="648"/>
      <c r="H10" s="643"/>
      <c r="I10" s="651"/>
      <c r="J10" s="651"/>
      <c r="K10" s="651"/>
    </row>
    <row r="11" spans="1:11" ht="12.75">
      <c r="A11" s="648" t="s">
        <v>2</v>
      </c>
      <c r="B11" s="648"/>
      <c r="C11" s="648"/>
      <c r="H11" s="643"/>
      <c r="I11" s="652"/>
      <c r="J11" s="652"/>
      <c r="K11" s="652"/>
    </row>
    <row r="12" spans="1:11" ht="12.75">
      <c r="A12" s="3"/>
      <c r="B12" s="3"/>
      <c r="C12" s="3"/>
      <c r="H12" s="643"/>
      <c r="I12" s="644"/>
      <c r="J12" s="644"/>
      <c r="K12" s="644"/>
    </row>
    <row r="13" spans="1:11" ht="12.75">
      <c r="A13" s="3"/>
      <c r="B13" s="3"/>
      <c r="C13" s="3"/>
      <c r="H13" s="643"/>
      <c r="I13" s="644"/>
      <c r="J13" s="644"/>
      <c r="K13" s="644"/>
    </row>
    <row r="14" spans="8:11" ht="12.75">
      <c r="H14" s="643"/>
      <c r="I14" s="644"/>
      <c r="J14" s="652"/>
      <c r="K14" s="652"/>
    </row>
    <row r="15" spans="1:11" ht="12.75">
      <c r="A15" s="647" t="s">
        <v>3</v>
      </c>
      <c r="B15" s="647"/>
      <c r="C15" s="647"/>
      <c r="H15" s="643"/>
      <c r="I15" s="653"/>
      <c r="J15" s="653"/>
      <c r="K15" s="653"/>
    </row>
    <row r="16" spans="8:11" ht="12.75">
      <c r="H16" s="643"/>
      <c r="I16" s="645"/>
      <c r="J16" s="645"/>
      <c r="K16" s="645"/>
    </row>
    <row r="17" spans="1:11" ht="26.25">
      <c r="A17" s="5" t="s">
        <v>4</v>
      </c>
      <c r="B17" s="5" t="s">
        <v>5</v>
      </c>
      <c r="C17" s="6" t="s">
        <v>6</v>
      </c>
      <c r="H17" s="654"/>
      <c r="I17" s="654"/>
      <c r="J17" s="654"/>
      <c r="K17" s="654"/>
    </row>
    <row r="18" spans="1:11" ht="15">
      <c r="A18" s="7">
        <v>1</v>
      </c>
      <c r="B18" s="7">
        <v>2</v>
      </c>
      <c r="C18" s="8">
        <v>3</v>
      </c>
      <c r="H18" s="650"/>
      <c r="I18" s="654"/>
      <c r="J18" s="654"/>
      <c r="K18" s="654"/>
    </row>
    <row r="19" spans="1:11" s="9" customFormat="1" ht="18" customHeight="1">
      <c r="A19" s="5" t="s">
        <v>7</v>
      </c>
      <c r="B19" s="5" t="s">
        <v>8</v>
      </c>
      <c r="C19" s="6">
        <f>SUM(C20+C22+C27+C35+C37+C43+C48)</f>
        <v>197385.23705</v>
      </c>
      <c r="D19" s="495"/>
      <c r="E19" s="495"/>
      <c r="F19" s="495"/>
      <c r="G19" s="495"/>
      <c r="H19" s="649"/>
      <c r="I19" s="649"/>
      <c r="J19" s="649"/>
      <c r="K19" s="649"/>
    </row>
    <row r="20" spans="1:11" s="9" customFormat="1" ht="49.5" customHeight="1">
      <c r="A20" s="5" t="s">
        <v>9</v>
      </c>
      <c r="B20" s="5" t="s">
        <v>10</v>
      </c>
      <c r="C20" s="6">
        <f>SUM(C21)</f>
        <v>97253.53041</v>
      </c>
      <c r="D20" s="495"/>
      <c r="E20" s="495"/>
      <c r="F20" s="495"/>
      <c r="G20" s="495"/>
      <c r="H20" s="650"/>
      <c r="I20" s="650"/>
      <c r="J20" s="650"/>
      <c r="K20" s="650"/>
    </row>
    <row r="21" spans="1:3" ht="12.75">
      <c r="A21" s="10" t="s">
        <v>11</v>
      </c>
      <c r="B21" s="10" t="s">
        <v>12</v>
      </c>
      <c r="C21" s="11">
        <v>97253.53041</v>
      </c>
    </row>
    <row r="22" spans="1:7" s="9" customFormat="1" ht="25.5">
      <c r="A22" s="5" t="s">
        <v>13</v>
      </c>
      <c r="B22" s="5" t="s">
        <v>14</v>
      </c>
      <c r="C22" s="6">
        <f>SUM(C23:C26)</f>
        <v>6490</v>
      </c>
      <c r="D22" s="495"/>
      <c r="E22" s="495"/>
      <c r="F22" s="495"/>
      <c r="G22" s="495"/>
    </row>
    <row r="23" spans="1:3" ht="25.5">
      <c r="A23" s="10" t="s">
        <v>15</v>
      </c>
      <c r="B23" s="10" t="s">
        <v>16</v>
      </c>
      <c r="C23" s="11">
        <v>2718</v>
      </c>
    </row>
    <row r="24" spans="1:3" ht="38.25">
      <c r="A24" s="10" t="s">
        <v>17</v>
      </c>
      <c r="B24" s="10" t="s">
        <v>18</v>
      </c>
      <c r="C24" s="11">
        <v>40</v>
      </c>
    </row>
    <row r="25" spans="1:3" ht="38.25">
      <c r="A25" s="10" t="s">
        <v>19</v>
      </c>
      <c r="B25" s="10" t="s">
        <v>20</v>
      </c>
      <c r="C25" s="11">
        <v>4520</v>
      </c>
    </row>
    <row r="26" spans="1:3" ht="38.25">
      <c r="A26" s="10" t="s">
        <v>21</v>
      </c>
      <c r="B26" s="10" t="s">
        <v>22</v>
      </c>
      <c r="C26" s="11">
        <v>-788</v>
      </c>
    </row>
    <row r="27" spans="1:7" s="9" customFormat="1" ht="19.5" customHeight="1">
      <c r="A27" s="5" t="s">
        <v>23</v>
      </c>
      <c r="B27" s="5" t="s">
        <v>24</v>
      </c>
      <c r="C27" s="6">
        <f>SUM(C28+C30)</f>
        <v>70039</v>
      </c>
      <c r="D27" s="495"/>
      <c r="E27" s="495"/>
      <c r="F27" s="495"/>
      <c r="G27" s="495"/>
    </row>
    <row r="28" spans="1:7" s="9" customFormat="1" ht="19.5" customHeight="1">
      <c r="A28" s="10" t="s">
        <v>25</v>
      </c>
      <c r="B28" s="10" t="s">
        <v>26</v>
      </c>
      <c r="C28" s="11">
        <f>C29</f>
        <v>7209</v>
      </c>
      <c r="D28" s="495"/>
      <c r="E28" s="495"/>
      <c r="F28" s="495"/>
      <c r="G28" s="495"/>
    </row>
    <row r="29" spans="1:3" ht="25.5">
      <c r="A29" s="10" t="s">
        <v>27</v>
      </c>
      <c r="B29" s="10" t="s">
        <v>28</v>
      </c>
      <c r="C29" s="11">
        <v>7209</v>
      </c>
    </row>
    <row r="30" spans="1:3" ht="12.75">
      <c r="A30" s="10" t="s">
        <v>29</v>
      </c>
      <c r="B30" s="10" t="s">
        <v>30</v>
      </c>
      <c r="C30" s="11">
        <f>SUM(C31+C33)</f>
        <v>62830</v>
      </c>
    </row>
    <row r="31" spans="1:3" ht="12.75">
      <c r="A31" s="10" t="s">
        <v>31</v>
      </c>
      <c r="B31" s="10" t="s">
        <v>32</v>
      </c>
      <c r="C31" s="11">
        <f>C32</f>
        <v>45830</v>
      </c>
    </row>
    <row r="32" spans="1:3" ht="25.5">
      <c r="A32" s="10" t="s">
        <v>33</v>
      </c>
      <c r="B32" s="10" t="s">
        <v>34</v>
      </c>
      <c r="C32" s="11">
        <v>45830</v>
      </c>
    </row>
    <row r="33" spans="1:3" ht="12.75">
      <c r="A33" s="10" t="s">
        <v>35</v>
      </c>
      <c r="B33" s="10" t="s">
        <v>36</v>
      </c>
      <c r="C33" s="11">
        <f>C34</f>
        <v>17000</v>
      </c>
    </row>
    <row r="34" spans="1:3" ht="25.5">
      <c r="A34" s="10" t="s">
        <v>37</v>
      </c>
      <c r="B34" s="10" t="s">
        <v>38</v>
      </c>
      <c r="C34" s="11">
        <v>17000</v>
      </c>
    </row>
    <row r="35" spans="1:7" s="9" customFormat="1" ht="25.5">
      <c r="A35" s="5" t="s">
        <v>39</v>
      </c>
      <c r="B35" s="5" t="s">
        <v>40</v>
      </c>
      <c r="C35" s="6">
        <f>SUM(C36)</f>
        <v>4.15797</v>
      </c>
      <c r="D35" s="495"/>
      <c r="E35" s="495"/>
      <c r="F35" s="495"/>
      <c r="G35" s="495"/>
    </row>
    <row r="36" spans="1:3" ht="25.5">
      <c r="A36" s="10" t="s">
        <v>41</v>
      </c>
      <c r="B36" s="10" t="s">
        <v>42</v>
      </c>
      <c r="C36" s="11">
        <v>4.15797</v>
      </c>
    </row>
    <row r="37" spans="1:7" s="9" customFormat="1" ht="25.5">
      <c r="A37" s="5" t="s">
        <v>43</v>
      </c>
      <c r="B37" s="5" t="s">
        <v>44</v>
      </c>
      <c r="C37" s="6">
        <f>SUM(C38+C41)</f>
        <v>19032.4</v>
      </c>
      <c r="D37" s="495"/>
      <c r="E37" s="495"/>
      <c r="F37" s="495"/>
      <c r="G37" s="495"/>
    </row>
    <row r="38" spans="1:3" ht="51">
      <c r="A38" s="10" t="s">
        <v>45</v>
      </c>
      <c r="B38" s="12" t="s">
        <v>46</v>
      </c>
      <c r="C38" s="11">
        <f>SUM(C39:C40)</f>
        <v>14932.4</v>
      </c>
    </row>
    <row r="39" spans="1:3" ht="51">
      <c r="A39" s="10" t="s">
        <v>47</v>
      </c>
      <c r="B39" s="10" t="s">
        <v>48</v>
      </c>
      <c r="C39" s="11">
        <v>14260.5</v>
      </c>
    </row>
    <row r="40" spans="1:3" ht="38.25">
      <c r="A40" s="10" t="s">
        <v>49</v>
      </c>
      <c r="B40" s="10" t="s">
        <v>50</v>
      </c>
      <c r="C40" s="11">
        <v>671.9</v>
      </c>
    </row>
    <row r="41" spans="1:3" ht="51">
      <c r="A41" s="10" t="s">
        <v>51</v>
      </c>
      <c r="B41" s="12" t="s">
        <v>52</v>
      </c>
      <c r="C41" s="11">
        <f>C42</f>
        <v>4100</v>
      </c>
    </row>
    <row r="42" spans="1:3" ht="51">
      <c r="A42" s="10" t="s">
        <v>53</v>
      </c>
      <c r="B42" s="10" t="s">
        <v>54</v>
      </c>
      <c r="C42" s="11">
        <v>4100</v>
      </c>
    </row>
    <row r="43" spans="1:7" s="9" customFormat="1" ht="25.5">
      <c r="A43" s="5" t="s">
        <v>55</v>
      </c>
      <c r="B43" s="5" t="s">
        <v>56</v>
      </c>
      <c r="C43" s="6">
        <f>SUM(C44+C46)</f>
        <v>418.54867</v>
      </c>
      <c r="D43" s="495"/>
      <c r="E43" s="495"/>
      <c r="F43" s="495"/>
      <c r="G43" s="495"/>
    </row>
    <row r="44" spans="1:7" s="9" customFormat="1" ht="12.75">
      <c r="A44" s="10" t="s">
        <v>57</v>
      </c>
      <c r="B44" s="12" t="s">
        <v>58</v>
      </c>
      <c r="C44" s="11">
        <f>C45</f>
        <v>270</v>
      </c>
      <c r="D44" s="495"/>
      <c r="E44" s="495"/>
      <c r="F44" s="495"/>
      <c r="G44" s="495"/>
    </row>
    <row r="45" spans="1:3" ht="25.5">
      <c r="A45" s="10" t="s">
        <v>59</v>
      </c>
      <c r="B45" s="10" t="s">
        <v>60</v>
      </c>
      <c r="C45" s="11">
        <v>270</v>
      </c>
    </row>
    <row r="46" spans="1:3" ht="12.75">
      <c r="A46" s="10" t="s">
        <v>61</v>
      </c>
      <c r="B46" s="12" t="s">
        <v>62</v>
      </c>
      <c r="C46" s="11">
        <f>C47</f>
        <v>148.54867</v>
      </c>
    </row>
    <row r="47" spans="1:3" ht="12.75">
      <c r="A47" s="10" t="s">
        <v>63</v>
      </c>
      <c r="B47" s="10" t="s">
        <v>64</v>
      </c>
      <c r="C47" s="11">
        <v>148.54867</v>
      </c>
    </row>
    <row r="48" spans="1:7" s="9" customFormat="1" ht="12.75">
      <c r="A48" s="5" t="s">
        <v>65</v>
      </c>
      <c r="B48" s="5" t="s">
        <v>66</v>
      </c>
      <c r="C48" s="6">
        <f>SUM(C49+C51)</f>
        <v>4147.6</v>
      </c>
      <c r="D48" s="495"/>
      <c r="E48" s="495"/>
      <c r="F48" s="495"/>
      <c r="G48" s="495"/>
    </row>
    <row r="49" spans="1:7" s="9" customFormat="1" ht="51">
      <c r="A49" s="10" t="s">
        <v>67</v>
      </c>
      <c r="B49" s="12" t="s">
        <v>68</v>
      </c>
      <c r="C49" s="11">
        <f>C50</f>
        <v>2147.6</v>
      </c>
      <c r="D49" s="495"/>
      <c r="E49" s="495"/>
      <c r="F49" s="495"/>
      <c r="G49" s="495"/>
    </row>
    <row r="50" spans="1:3" ht="51">
      <c r="A50" s="10" t="s">
        <v>69</v>
      </c>
      <c r="B50" s="10" t="s">
        <v>70</v>
      </c>
      <c r="C50" s="11">
        <v>2147.6</v>
      </c>
    </row>
    <row r="51" spans="1:3" ht="25.5">
      <c r="A51" s="10" t="s">
        <v>71</v>
      </c>
      <c r="B51" s="12" t="s">
        <v>72</v>
      </c>
      <c r="C51" s="11">
        <f>C52</f>
        <v>2000</v>
      </c>
    </row>
    <row r="52" spans="1:3" ht="25.5">
      <c r="A52" s="10" t="s">
        <v>73</v>
      </c>
      <c r="B52" s="12" t="s">
        <v>74</v>
      </c>
      <c r="C52" s="11">
        <f>C53</f>
        <v>2000</v>
      </c>
    </row>
    <row r="53" spans="1:3" ht="25.5">
      <c r="A53" s="10" t="s">
        <v>75</v>
      </c>
      <c r="B53" s="10" t="s">
        <v>76</v>
      </c>
      <c r="C53" s="11">
        <v>2000</v>
      </c>
    </row>
    <row r="54" spans="1:7" s="9" customFormat="1" ht="19.5" customHeight="1">
      <c r="A54" s="5" t="s">
        <v>77</v>
      </c>
      <c r="B54" s="5" t="s">
        <v>78</v>
      </c>
      <c r="C54" s="6">
        <f>SUM(C55+C69+C76)</f>
        <v>205475.73271</v>
      </c>
      <c r="D54" s="495"/>
      <c r="E54" s="495"/>
      <c r="F54" s="495"/>
      <c r="G54" s="495"/>
    </row>
    <row r="55" spans="1:7" s="9" customFormat="1" ht="25.5">
      <c r="A55" s="5" t="s">
        <v>79</v>
      </c>
      <c r="B55" s="5" t="s">
        <v>80</v>
      </c>
      <c r="C55" s="6">
        <f>SUM(C56+C66+C59)</f>
        <v>205093.5002</v>
      </c>
      <c r="D55" s="495"/>
      <c r="E55" s="495"/>
      <c r="F55" s="495"/>
      <c r="G55" s="495"/>
    </row>
    <row r="56" spans="1:3" ht="12.75">
      <c r="A56" s="10" t="s">
        <v>81</v>
      </c>
      <c r="B56" s="10" t="s">
        <v>82</v>
      </c>
      <c r="C56" s="11">
        <f>SUM(C57)</f>
        <v>95</v>
      </c>
    </row>
    <row r="57" spans="1:3" ht="12.75">
      <c r="A57" s="10" t="s">
        <v>83</v>
      </c>
      <c r="B57" s="10" t="s">
        <v>84</v>
      </c>
      <c r="C57" s="11">
        <f>SUM(C58)</f>
        <v>95</v>
      </c>
    </row>
    <row r="58" spans="1:3" ht="25.5">
      <c r="A58" s="10" t="s">
        <v>85</v>
      </c>
      <c r="B58" s="10" t="s">
        <v>86</v>
      </c>
      <c r="C58" s="11">
        <v>95</v>
      </c>
    </row>
    <row r="59" spans="1:3" ht="25.5" customHeight="1" hidden="1">
      <c r="A59" s="10" t="s">
        <v>87</v>
      </c>
      <c r="B59" s="10" t="s">
        <v>88</v>
      </c>
      <c r="C59" s="11">
        <f>SUM(C62+C60+C64)</f>
        <v>203931.5002</v>
      </c>
    </row>
    <row r="60" spans="1:3" ht="52.5" customHeight="1" hidden="1">
      <c r="A60" s="10" t="s">
        <v>89</v>
      </c>
      <c r="B60" s="13" t="s">
        <v>90</v>
      </c>
      <c r="C60" s="11">
        <f>C61</f>
        <v>15374</v>
      </c>
    </row>
    <row r="61" spans="1:3" ht="52.5" customHeight="1">
      <c r="A61" s="10" t="s">
        <v>91</v>
      </c>
      <c r="B61" s="13" t="s">
        <v>92</v>
      </c>
      <c r="C61" s="11">
        <v>15374</v>
      </c>
    </row>
    <row r="62" spans="1:3" ht="24.75" customHeight="1">
      <c r="A62" s="10" t="s">
        <v>93</v>
      </c>
      <c r="B62" s="10" t="s">
        <v>94</v>
      </c>
      <c r="C62" s="11">
        <f>SUM(C63)</f>
        <v>88934.5002</v>
      </c>
    </row>
    <row r="63" spans="1:3" ht="31.5" customHeight="1">
      <c r="A63" s="10" t="s">
        <v>95</v>
      </c>
      <c r="B63" s="10" t="s">
        <v>96</v>
      </c>
      <c r="C63" s="11">
        <v>88934.5002</v>
      </c>
    </row>
    <row r="64" spans="1:3" ht="19.5" customHeight="1">
      <c r="A64" s="10" t="s">
        <v>97</v>
      </c>
      <c r="B64" s="10" t="s">
        <v>98</v>
      </c>
      <c r="C64" s="11">
        <f>SUM(C65)</f>
        <v>99623</v>
      </c>
    </row>
    <row r="65" spans="1:7" ht="18.75" customHeight="1">
      <c r="A65" s="10" t="s">
        <v>99</v>
      </c>
      <c r="B65" s="10" t="s">
        <v>100</v>
      </c>
      <c r="C65" s="11">
        <v>99623</v>
      </c>
      <c r="E65" s="496"/>
      <c r="F65" s="497"/>
      <c r="G65" s="497"/>
    </row>
    <row r="66" spans="1:3" ht="18.75" customHeight="1">
      <c r="A66" s="10" t="s">
        <v>101</v>
      </c>
      <c r="B66" s="12" t="s">
        <v>102</v>
      </c>
      <c r="C66" s="11">
        <f>C67</f>
        <v>1067</v>
      </c>
    </row>
    <row r="67" spans="1:3" ht="25.5" customHeight="1">
      <c r="A67" s="10" t="s">
        <v>103</v>
      </c>
      <c r="B67" s="12" t="s">
        <v>104</v>
      </c>
      <c r="C67" s="11">
        <f>C68</f>
        <v>1067</v>
      </c>
    </row>
    <row r="68" spans="1:3" ht="25.5">
      <c r="A68" s="10" t="s">
        <v>105</v>
      </c>
      <c r="B68" s="10" t="s">
        <v>106</v>
      </c>
      <c r="C68" s="11">
        <v>1067</v>
      </c>
    </row>
    <row r="69" spans="1:3" ht="65.25" customHeight="1">
      <c r="A69" s="14" t="s">
        <v>107</v>
      </c>
      <c r="B69" s="5" t="s">
        <v>108</v>
      </c>
      <c r="C69" s="11">
        <f>SUM(C70+C73)</f>
        <v>382.23251</v>
      </c>
    </row>
    <row r="70" spans="1:3" ht="38.25" customHeight="1" hidden="1">
      <c r="A70" s="10" t="s">
        <v>109</v>
      </c>
      <c r="B70" s="12" t="s">
        <v>110</v>
      </c>
      <c r="C70" s="11">
        <f>C71</f>
        <v>2.17488</v>
      </c>
    </row>
    <row r="71" spans="1:3" ht="38.25" customHeight="1" hidden="1">
      <c r="A71" s="10" t="s">
        <v>111</v>
      </c>
      <c r="B71" s="12" t="s">
        <v>112</v>
      </c>
      <c r="C71" s="11">
        <f>C72</f>
        <v>2.17488</v>
      </c>
    </row>
    <row r="72" spans="1:3" ht="40.5" customHeight="1" hidden="1">
      <c r="A72" s="10" t="s">
        <v>113</v>
      </c>
      <c r="B72" s="12" t="s">
        <v>114</v>
      </c>
      <c r="C72" s="11">
        <v>2.17488</v>
      </c>
    </row>
    <row r="73" spans="1:3" ht="26.25" customHeight="1" hidden="1">
      <c r="A73" s="10" t="s">
        <v>115</v>
      </c>
      <c r="B73" s="12" t="s">
        <v>116</v>
      </c>
      <c r="C73" s="11">
        <f>C74</f>
        <v>380.05763</v>
      </c>
    </row>
    <row r="74" spans="1:3" ht="28.5" customHeight="1">
      <c r="A74" s="10" t="s">
        <v>117</v>
      </c>
      <c r="B74" s="12" t="s">
        <v>118</v>
      </c>
      <c r="C74" s="11">
        <f>SUM(C75)</f>
        <v>380.05763</v>
      </c>
    </row>
    <row r="75" spans="1:3" ht="24.75" customHeight="1">
      <c r="A75" s="10" t="s">
        <v>119</v>
      </c>
      <c r="B75" s="12" t="s">
        <v>120</v>
      </c>
      <c r="C75" s="11">
        <v>380.05763</v>
      </c>
    </row>
    <row r="76" spans="1:3" ht="25.5" hidden="1">
      <c r="A76" s="10" t="s">
        <v>121</v>
      </c>
      <c r="B76" s="10" t="s">
        <v>122</v>
      </c>
      <c r="C76" s="11">
        <f>SUM(C77)</f>
        <v>0</v>
      </c>
    </row>
    <row r="77" spans="1:3" ht="25.5" hidden="1">
      <c r="A77" s="10" t="s">
        <v>123</v>
      </c>
      <c r="B77" s="10" t="s">
        <v>124</v>
      </c>
      <c r="C77" s="11">
        <f>SUM(C78)</f>
        <v>0</v>
      </c>
    </row>
    <row r="78" spans="1:3" ht="25.5" hidden="1">
      <c r="A78" s="10" t="s">
        <v>125</v>
      </c>
      <c r="B78" s="10" t="s">
        <v>126</v>
      </c>
      <c r="C78" s="11"/>
    </row>
    <row r="79" spans="1:7" s="9" customFormat="1" ht="12.75">
      <c r="A79" s="5"/>
      <c r="B79" s="5" t="s">
        <v>127</v>
      </c>
      <c r="C79" s="6">
        <f>SUM(C19+C54)</f>
        <v>402860.96976</v>
      </c>
      <c r="D79" s="495"/>
      <c r="E79" s="495"/>
      <c r="F79" s="495"/>
      <c r="G79" s="495"/>
    </row>
  </sheetData>
  <sheetProtection selectLockedCells="1" selectUnlockedCells="1"/>
  <mergeCells count="18">
    <mergeCell ref="H19:K19"/>
    <mergeCell ref="H20:K20"/>
    <mergeCell ref="B4:C4"/>
    <mergeCell ref="B9:C9"/>
    <mergeCell ref="I10:K10"/>
    <mergeCell ref="I11:K11"/>
    <mergeCell ref="J14:K14"/>
    <mergeCell ref="I15:K15"/>
    <mergeCell ref="H17:K17"/>
    <mergeCell ref="H18:K18"/>
    <mergeCell ref="A15:C15"/>
    <mergeCell ref="A1:C1"/>
    <mergeCell ref="A2:C2"/>
    <mergeCell ref="A5:C5"/>
    <mergeCell ref="B8:C8"/>
    <mergeCell ref="A10:C10"/>
    <mergeCell ref="A11:C11"/>
    <mergeCell ref="A3:C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8515625" style="0" customWidth="1"/>
    <col min="3" max="3" width="22.00390625" style="0" customWidth="1"/>
    <col min="4" max="4" width="75.8515625" style="0" customWidth="1"/>
  </cols>
  <sheetData>
    <row r="1" spans="1:5" ht="12.75" customHeight="1">
      <c r="A1" s="657" t="s">
        <v>128</v>
      </c>
      <c r="B1" s="657"/>
      <c r="C1" s="657"/>
      <c r="D1" s="657"/>
      <c r="E1" s="15"/>
    </row>
    <row r="2" spans="1:5" ht="12.75" customHeight="1">
      <c r="A2" s="657" t="s">
        <v>1079</v>
      </c>
      <c r="B2" s="657"/>
      <c r="C2" s="657"/>
      <c r="D2" s="657"/>
      <c r="E2" s="15"/>
    </row>
    <row r="3" spans="1:5" ht="12.75" customHeight="1">
      <c r="A3" s="641"/>
      <c r="B3" s="641"/>
      <c r="C3" s="641"/>
      <c r="D3" s="641" t="s">
        <v>1078</v>
      </c>
      <c r="E3" s="15"/>
    </row>
    <row r="4" spans="1:5" ht="12.75" customHeight="1">
      <c r="A4" s="641"/>
      <c r="B4" s="641"/>
      <c r="C4" s="641"/>
      <c r="D4" s="641" t="s">
        <v>1067</v>
      </c>
      <c r="E4" s="15"/>
    </row>
    <row r="5" spans="1:5" ht="12.75" customHeight="1">
      <c r="A5" s="658" t="s">
        <v>1081</v>
      </c>
      <c r="B5" s="658"/>
      <c r="C5" s="658"/>
      <c r="D5" s="658"/>
      <c r="E5" s="17"/>
    </row>
    <row r="6" spans="1:5" ht="12.75" customHeight="1">
      <c r="A6" s="16"/>
      <c r="B6" s="16"/>
      <c r="C6" s="16"/>
      <c r="D6" s="16"/>
      <c r="E6" s="17"/>
    </row>
    <row r="7" spans="1:5" ht="12.75">
      <c r="A7" s="16"/>
      <c r="B7" s="16"/>
      <c r="C7" s="16"/>
      <c r="D7" s="16" t="s">
        <v>1069</v>
      </c>
      <c r="E7" s="17"/>
    </row>
    <row r="8" spans="1:5" ht="12.75">
      <c r="A8" s="16"/>
      <c r="B8" s="16"/>
      <c r="C8" s="16"/>
      <c r="D8" s="16" t="s">
        <v>1070</v>
      </c>
      <c r="E8" s="17"/>
    </row>
    <row r="9" spans="1:5" ht="12.75">
      <c r="A9" s="16"/>
      <c r="B9" s="16"/>
      <c r="C9" s="16"/>
      <c r="D9" s="16" t="s">
        <v>1068</v>
      </c>
      <c r="E9" s="17"/>
    </row>
    <row r="10" spans="1:5" ht="12.75" customHeight="1">
      <c r="A10" s="657" t="s">
        <v>1</v>
      </c>
      <c r="B10" s="657"/>
      <c r="C10" s="657"/>
      <c r="D10" s="657"/>
      <c r="E10" s="15"/>
    </row>
    <row r="11" spans="1:5" ht="12.75" customHeight="1">
      <c r="A11" s="657" t="s">
        <v>2</v>
      </c>
      <c r="B11" s="657"/>
      <c r="C11" s="657"/>
      <c r="D11" s="657"/>
      <c r="E11" s="15"/>
    </row>
    <row r="12" spans="1:11" ht="12.75">
      <c r="A12" s="18"/>
      <c r="B12" s="18"/>
      <c r="C12" s="18"/>
      <c r="D12" s="18"/>
      <c r="E12" s="19"/>
      <c r="I12" s="648"/>
      <c r="J12" s="648"/>
      <c r="K12" s="648"/>
    </row>
    <row r="13" spans="1:11" ht="32.25" customHeight="1">
      <c r="A13" s="647" t="s">
        <v>129</v>
      </c>
      <c r="B13" s="647"/>
      <c r="C13" s="647"/>
      <c r="D13" s="647"/>
      <c r="E13" s="20"/>
      <c r="I13" s="648"/>
      <c r="J13" s="648"/>
      <c r="K13" s="648"/>
    </row>
    <row r="14" spans="9:11" ht="12.75">
      <c r="I14" s="3"/>
      <c r="J14" s="648"/>
      <c r="K14" s="648"/>
    </row>
    <row r="15" spans="1:11" ht="12.75">
      <c r="A15" s="21"/>
      <c r="B15" s="21"/>
      <c r="C15" s="22"/>
      <c r="D15" s="22"/>
      <c r="I15" s="648"/>
      <c r="J15" s="648"/>
      <c r="K15" s="648"/>
    </row>
    <row r="16" spans="1:11" ht="12.75" customHeight="1">
      <c r="A16" s="655" t="s">
        <v>130</v>
      </c>
      <c r="B16" s="655" t="s">
        <v>131</v>
      </c>
      <c r="C16" s="655" t="s">
        <v>132</v>
      </c>
      <c r="D16" s="655" t="s">
        <v>133</v>
      </c>
      <c r="I16" s="3"/>
      <c r="J16" s="3"/>
      <c r="K16" s="3"/>
    </row>
    <row r="17" spans="1:11" ht="12.75">
      <c r="A17" s="655"/>
      <c r="B17" s="655"/>
      <c r="C17" s="655"/>
      <c r="D17" s="655"/>
      <c r="I17" s="3"/>
      <c r="J17" s="648"/>
      <c r="K17" s="648"/>
    </row>
    <row r="18" spans="1:11" ht="12.75" customHeight="1">
      <c r="A18" s="656" t="s">
        <v>134</v>
      </c>
      <c r="B18" s="656"/>
      <c r="C18" s="656"/>
      <c r="D18" s="656"/>
      <c r="I18" s="3"/>
      <c r="J18" s="648"/>
      <c r="K18" s="648"/>
    </row>
    <row r="19" spans="1:11" ht="12.75" customHeight="1">
      <c r="A19" s="24" t="s">
        <v>135</v>
      </c>
      <c r="B19" s="24" t="s">
        <v>136</v>
      </c>
      <c r="C19" s="23" t="s">
        <v>137</v>
      </c>
      <c r="D19" s="25" t="s">
        <v>138</v>
      </c>
      <c r="I19" s="648"/>
      <c r="J19" s="648"/>
      <c r="K19" s="648"/>
    </row>
    <row r="20" spans="1:11" ht="12.75" customHeight="1">
      <c r="A20" s="24" t="s">
        <v>139</v>
      </c>
      <c r="B20" s="24" t="s">
        <v>136</v>
      </c>
      <c r="C20" s="23" t="s">
        <v>140</v>
      </c>
      <c r="D20" s="25" t="s">
        <v>141</v>
      </c>
      <c r="I20" s="648"/>
      <c r="J20" s="648"/>
      <c r="K20" s="648"/>
    </row>
    <row r="21" spans="1:4" ht="51">
      <c r="A21" s="24" t="s">
        <v>142</v>
      </c>
      <c r="B21" s="24" t="s">
        <v>143</v>
      </c>
      <c r="C21" s="23" t="s">
        <v>144</v>
      </c>
      <c r="D21" s="25" t="s">
        <v>145</v>
      </c>
    </row>
    <row r="22" spans="1:4" ht="38.25">
      <c r="A22" s="24" t="s">
        <v>146</v>
      </c>
      <c r="B22" s="24" t="s">
        <v>143</v>
      </c>
      <c r="C22" s="23" t="s">
        <v>147</v>
      </c>
      <c r="D22" s="25" t="s">
        <v>50</v>
      </c>
    </row>
    <row r="23" spans="1:4" ht="25.5">
      <c r="A23" s="24" t="s">
        <v>148</v>
      </c>
      <c r="B23" s="24" t="s">
        <v>143</v>
      </c>
      <c r="C23" s="23" t="s">
        <v>149</v>
      </c>
      <c r="D23" s="25" t="s">
        <v>150</v>
      </c>
    </row>
    <row r="24" spans="1:4" ht="51">
      <c r="A24" s="24" t="s">
        <v>151</v>
      </c>
      <c r="B24" s="24" t="s">
        <v>143</v>
      </c>
      <c r="C24" s="23" t="s">
        <v>152</v>
      </c>
      <c r="D24" s="25" t="s">
        <v>54</v>
      </c>
    </row>
    <row r="25" spans="1:4" ht="25.5">
      <c r="A25" s="24" t="s">
        <v>153</v>
      </c>
      <c r="B25" s="24" t="s">
        <v>143</v>
      </c>
      <c r="C25" s="23" t="s">
        <v>154</v>
      </c>
      <c r="D25" s="25" t="s">
        <v>155</v>
      </c>
    </row>
    <row r="26" spans="1:4" ht="12.75">
      <c r="A26" s="24" t="s">
        <v>156</v>
      </c>
      <c r="B26" s="24" t="s">
        <v>143</v>
      </c>
      <c r="C26" s="23" t="s">
        <v>157</v>
      </c>
      <c r="D26" s="25" t="s">
        <v>64</v>
      </c>
    </row>
    <row r="27" spans="1:4" ht="51">
      <c r="A27" s="24" t="s">
        <v>158</v>
      </c>
      <c r="B27" s="24" t="s">
        <v>143</v>
      </c>
      <c r="C27" s="23" t="s">
        <v>159</v>
      </c>
      <c r="D27" s="25" t="s">
        <v>70</v>
      </c>
    </row>
    <row r="28" spans="1:4" ht="51">
      <c r="A28" s="24" t="s">
        <v>160</v>
      </c>
      <c r="B28" s="24" t="s">
        <v>143</v>
      </c>
      <c r="C28" s="23" t="s">
        <v>161</v>
      </c>
      <c r="D28" s="25" t="s">
        <v>162</v>
      </c>
    </row>
    <row r="29" spans="1:4" ht="38.25">
      <c r="A29" s="24" t="s">
        <v>163</v>
      </c>
      <c r="B29" s="24" t="s">
        <v>143</v>
      </c>
      <c r="C29" s="23" t="s">
        <v>164</v>
      </c>
      <c r="D29" s="25" t="s">
        <v>165</v>
      </c>
    </row>
    <row r="30" spans="1:4" ht="38.25">
      <c r="A30" s="24" t="s">
        <v>166</v>
      </c>
      <c r="B30" s="24" t="s">
        <v>143</v>
      </c>
      <c r="C30" s="23" t="s">
        <v>167</v>
      </c>
      <c r="D30" s="25" t="s">
        <v>168</v>
      </c>
    </row>
    <row r="31" spans="1:4" ht="25.5">
      <c r="A31" s="24" t="s">
        <v>169</v>
      </c>
      <c r="B31" s="24" t="s">
        <v>143</v>
      </c>
      <c r="C31" s="23" t="s">
        <v>170</v>
      </c>
      <c r="D31" s="25" t="s">
        <v>171</v>
      </c>
    </row>
    <row r="32" spans="1:4" ht="12.75">
      <c r="A32" s="24" t="s">
        <v>172</v>
      </c>
      <c r="B32" s="24" t="s">
        <v>143</v>
      </c>
      <c r="C32" s="23" t="s">
        <v>137</v>
      </c>
      <c r="D32" s="25" t="s">
        <v>138</v>
      </c>
    </row>
    <row r="33" spans="1:4" ht="12.75">
      <c r="A33" s="24" t="s">
        <v>173</v>
      </c>
      <c r="B33" s="24" t="s">
        <v>143</v>
      </c>
      <c r="C33" s="23" t="s">
        <v>174</v>
      </c>
      <c r="D33" s="25" t="s">
        <v>175</v>
      </c>
    </row>
    <row r="34" spans="1:4" ht="25.5">
      <c r="A34" s="24" t="s">
        <v>176</v>
      </c>
      <c r="B34" s="24" t="s">
        <v>143</v>
      </c>
      <c r="C34" s="23" t="s">
        <v>177</v>
      </c>
      <c r="D34" s="25" t="s">
        <v>178</v>
      </c>
    </row>
    <row r="35" spans="1:4" ht="38.25">
      <c r="A35" s="24" t="s">
        <v>179</v>
      </c>
      <c r="B35" s="24" t="s">
        <v>143</v>
      </c>
      <c r="C35" s="23" t="s">
        <v>180</v>
      </c>
      <c r="D35" s="25" t="s">
        <v>181</v>
      </c>
    </row>
    <row r="36" spans="1:4" ht="12.75">
      <c r="A36" s="24" t="s">
        <v>182</v>
      </c>
      <c r="B36" s="24" t="s">
        <v>143</v>
      </c>
      <c r="C36" s="23" t="s">
        <v>183</v>
      </c>
      <c r="D36" s="25" t="s">
        <v>184</v>
      </c>
    </row>
    <row r="37" spans="1:4" ht="25.5">
      <c r="A37" s="24" t="s">
        <v>185</v>
      </c>
      <c r="B37" s="24" t="s">
        <v>143</v>
      </c>
      <c r="C37" s="23" t="s">
        <v>186</v>
      </c>
      <c r="D37" s="25" t="s">
        <v>187</v>
      </c>
    </row>
    <row r="38" spans="1:4" ht="25.5">
      <c r="A38" s="24" t="s">
        <v>188</v>
      </c>
      <c r="B38" s="24" t="s">
        <v>143</v>
      </c>
      <c r="C38" s="23" t="s">
        <v>189</v>
      </c>
      <c r="D38" s="25" t="s">
        <v>190</v>
      </c>
    </row>
    <row r="39" spans="1:4" ht="12.75">
      <c r="A39" s="24" t="s">
        <v>191</v>
      </c>
      <c r="B39" s="24" t="s">
        <v>143</v>
      </c>
      <c r="C39" s="23" t="s">
        <v>192</v>
      </c>
      <c r="D39" s="25" t="s">
        <v>193</v>
      </c>
    </row>
    <row r="40" spans="1:4" ht="25.5">
      <c r="A40" s="24" t="s">
        <v>194</v>
      </c>
      <c r="B40" s="24" t="s">
        <v>143</v>
      </c>
      <c r="C40" s="23" t="s">
        <v>195</v>
      </c>
      <c r="D40" s="25" t="s">
        <v>196</v>
      </c>
    </row>
    <row r="41" spans="1:4" ht="25.5">
      <c r="A41" s="24" t="s">
        <v>197</v>
      </c>
      <c r="B41" s="24" t="s">
        <v>143</v>
      </c>
      <c r="C41" s="23" t="s">
        <v>198</v>
      </c>
      <c r="D41" s="25" t="s">
        <v>199</v>
      </c>
    </row>
    <row r="42" spans="1:4" ht="12.75">
      <c r="A42" s="24" t="s">
        <v>200</v>
      </c>
      <c r="B42" s="24" t="s">
        <v>143</v>
      </c>
      <c r="C42" s="23" t="s">
        <v>201</v>
      </c>
      <c r="D42" s="25" t="s">
        <v>202</v>
      </c>
    </row>
    <row r="43" spans="1:4" ht="12.75">
      <c r="A43" s="24" t="s">
        <v>203</v>
      </c>
      <c r="B43" s="24" t="s">
        <v>143</v>
      </c>
      <c r="C43" s="23" t="s">
        <v>204</v>
      </c>
      <c r="D43" s="25" t="s">
        <v>205</v>
      </c>
    </row>
    <row r="44" spans="1:4" ht="25.5">
      <c r="A44" s="24" t="s">
        <v>206</v>
      </c>
      <c r="B44" s="24" t="s">
        <v>143</v>
      </c>
      <c r="C44" s="23" t="s">
        <v>207</v>
      </c>
      <c r="D44" s="25" t="s">
        <v>208</v>
      </c>
    </row>
    <row r="45" spans="1:4" ht="25.5">
      <c r="A45" s="24" t="s">
        <v>209</v>
      </c>
      <c r="B45" s="24" t="s">
        <v>143</v>
      </c>
      <c r="C45" s="23" t="s">
        <v>210</v>
      </c>
      <c r="D45" s="25" t="s">
        <v>211</v>
      </c>
    </row>
    <row r="46" spans="1:4" ht="51">
      <c r="A46" s="24" t="s">
        <v>212</v>
      </c>
      <c r="B46" s="24" t="s">
        <v>143</v>
      </c>
      <c r="C46" s="23" t="s">
        <v>213</v>
      </c>
      <c r="D46" s="25" t="s">
        <v>214</v>
      </c>
    </row>
    <row r="47" spans="1:4" ht="12.75">
      <c r="A47" s="24" t="s">
        <v>215</v>
      </c>
      <c r="B47" s="24" t="s">
        <v>143</v>
      </c>
      <c r="C47" s="23" t="s">
        <v>216</v>
      </c>
      <c r="D47" s="25" t="s">
        <v>217</v>
      </c>
    </row>
    <row r="48" spans="1:4" ht="25.5">
      <c r="A48" s="24" t="s">
        <v>218</v>
      </c>
      <c r="B48" s="24" t="s">
        <v>143</v>
      </c>
      <c r="C48" s="23" t="s">
        <v>219</v>
      </c>
      <c r="D48" s="25" t="s">
        <v>220</v>
      </c>
    </row>
    <row r="49" spans="1:4" ht="25.5">
      <c r="A49" s="24" t="s">
        <v>221</v>
      </c>
      <c r="B49" s="24" t="s">
        <v>143</v>
      </c>
      <c r="C49" s="23" t="s">
        <v>222</v>
      </c>
      <c r="D49" s="25" t="s">
        <v>223</v>
      </c>
    </row>
    <row r="50" spans="1:4" ht="25.5">
      <c r="A50" s="24" t="s">
        <v>224</v>
      </c>
      <c r="B50" s="24" t="s">
        <v>143</v>
      </c>
      <c r="C50" s="23" t="s">
        <v>225</v>
      </c>
      <c r="D50" s="25" t="s">
        <v>226</v>
      </c>
    </row>
    <row r="51" spans="1:4" ht="38.25">
      <c r="A51" s="24" t="s">
        <v>227</v>
      </c>
      <c r="B51" s="24" t="s">
        <v>143</v>
      </c>
      <c r="C51" s="23" t="s">
        <v>228</v>
      </c>
      <c r="D51" s="25" t="s">
        <v>229</v>
      </c>
    </row>
    <row r="52" spans="1:4" ht="25.5">
      <c r="A52" s="24" t="s">
        <v>230</v>
      </c>
      <c r="B52" s="24" t="s">
        <v>143</v>
      </c>
      <c r="C52" s="23" t="s">
        <v>231</v>
      </c>
      <c r="D52" s="25" t="s">
        <v>232</v>
      </c>
    </row>
    <row r="53" spans="1:4" ht="25.5">
      <c r="A53" s="24" t="s">
        <v>233</v>
      </c>
      <c r="B53" s="24" t="s">
        <v>143</v>
      </c>
      <c r="C53" s="23" t="s">
        <v>234</v>
      </c>
      <c r="D53" s="25" t="s">
        <v>235</v>
      </c>
    </row>
    <row r="54" spans="1:4" ht="38.25">
      <c r="A54" s="24" t="s">
        <v>236</v>
      </c>
      <c r="B54" s="24" t="s">
        <v>143</v>
      </c>
      <c r="C54" s="23" t="s">
        <v>237</v>
      </c>
      <c r="D54" s="25" t="s">
        <v>238</v>
      </c>
    </row>
    <row r="55" spans="1:4" ht="38.25">
      <c r="A55" s="24" t="s">
        <v>239</v>
      </c>
      <c r="B55" s="24" t="s">
        <v>143</v>
      </c>
      <c r="C55" s="23" t="s">
        <v>240</v>
      </c>
      <c r="D55" s="25" t="s">
        <v>241</v>
      </c>
    </row>
    <row r="56" spans="1:4" ht="25.5">
      <c r="A56" s="24" t="s">
        <v>242</v>
      </c>
      <c r="B56" s="24" t="s">
        <v>143</v>
      </c>
      <c r="C56" s="23" t="s">
        <v>243</v>
      </c>
      <c r="D56" s="25" t="s">
        <v>244</v>
      </c>
    </row>
    <row r="57" spans="1:4" ht="25.5">
      <c r="A57" s="24" t="s">
        <v>245</v>
      </c>
      <c r="B57" s="24" t="s">
        <v>143</v>
      </c>
      <c r="C57" s="23" t="s">
        <v>246</v>
      </c>
      <c r="D57" s="25" t="s">
        <v>247</v>
      </c>
    </row>
    <row r="58" spans="1:4" ht="25.5">
      <c r="A58" s="24" t="s">
        <v>248</v>
      </c>
      <c r="B58" s="24" t="s">
        <v>143</v>
      </c>
      <c r="C58" s="23" t="s">
        <v>249</v>
      </c>
      <c r="D58" s="25" t="s">
        <v>250</v>
      </c>
    </row>
    <row r="59" spans="1:4" ht="38.25">
      <c r="A59" s="24" t="s">
        <v>251</v>
      </c>
      <c r="B59" s="24" t="s">
        <v>143</v>
      </c>
      <c r="C59" s="23" t="s">
        <v>252</v>
      </c>
      <c r="D59" s="25" t="s">
        <v>253</v>
      </c>
    </row>
    <row r="60" spans="1:4" ht="25.5">
      <c r="A60" s="24" t="s">
        <v>254</v>
      </c>
      <c r="B60" s="24" t="s">
        <v>143</v>
      </c>
      <c r="C60" s="23" t="s">
        <v>255</v>
      </c>
      <c r="D60" s="25" t="s">
        <v>256</v>
      </c>
    </row>
    <row r="61" spans="1:4" ht="25.5">
      <c r="A61" s="24" t="s">
        <v>257</v>
      </c>
      <c r="B61" s="24" t="s">
        <v>143</v>
      </c>
      <c r="C61" s="23" t="s">
        <v>258</v>
      </c>
      <c r="D61" s="25" t="s">
        <v>259</v>
      </c>
    </row>
    <row r="62" spans="1:4" ht="25.5">
      <c r="A62" s="24" t="s">
        <v>260</v>
      </c>
      <c r="B62" s="24" t="s">
        <v>143</v>
      </c>
      <c r="C62" s="23" t="s">
        <v>261</v>
      </c>
      <c r="D62" s="25" t="s">
        <v>262</v>
      </c>
    </row>
    <row r="63" spans="1:4" ht="25.5">
      <c r="A63" s="24" t="s">
        <v>263</v>
      </c>
      <c r="B63" s="24" t="s">
        <v>143</v>
      </c>
      <c r="C63" s="23" t="s">
        <v>264</v>
      </c>
      <c r="D63" s="25" t="s">
        <v>265</v>
      </c>
    </row>
    <row r="64" spans="1:4" ht="25.5">
      <c r="A64" s="24" t="s">
        <v>266</v>
      </c>
      <c r="B64" s="24" t="s">
        <v>143</v>
      </c>
      <c r="C64" s="23" t="s">
        <v>267</v>
      </c>
      <c r="D64" s="25" t="s">
        <v>268</v>
      </c>
    </row>
    <row r="65" spans="1:4" ht="12.75">
      <c r="A65" s="24" t="s">
        <v>269</v>
      </c>
      <c r="B65" s="24" t="s">
        <v>143</v>
      </c>
      <c r="C65" s="23" t="s">
        <v>270</v>
      </c>
      <c r="D65" s="25" t="s">
        <v>271</v>
      </c>
    </row>
    <row r="66" spans="1:4" ht="38.25">
      <c r="A66" s="24" t="s">
        <v>272</v>
      </c>
      <c r="B66" s="24" t="s">
        <v>143</v>
      </c>
      <c r="C66" s="23" t="s">
        <v>273</v>
      </c>
      <c r="D66" s="25" t="s">
        <v>274</v>
      </c>
    </row>
    <row r="67" spans="1:4" ht="38.25">
      <c r="A67" s="24" t="s">
        <v>275</v>
      </c>
      <c r="B67" s="24" t="s">
        <v>143</v>
      </c>
      <c r="C67" s="23" t="s">
        <v>276</v>
      </c>
      <c r="D67" s="25" t="s">
        <v>277</v>
      </c>
    </row>
    <row r="68" spans="1:4" ht="25.5">
      <c r="A68" s="24" t="s">
        <v>278</v>
      </c>
      <c r="B68" s="24" t="s">
        <v>143</v>
      </c>
      <c r="C68" s="23" t="s">
        <v>279</v>
      </c>
      <c r="D68" s="25" t="s">
        <v>280</v>
      </c>
    </row>
    <row r="69" spans="1:4" ht="25.5">
      <c r="A69" s="24" t="s">
        <v>281</v>
      </c>
      <c r="B69" s="24" t="s">
        <v>143</v>
      </c>
      <c r="C69" s="23" t="s">
        <v>282</v>
      </c>
      <c r="D69" s="25" t="s">
        <v>283</v>
      </c>
    </row>
    <row r="70" spans="1:4" ht="38.25">
      <c r="A70" s="24" t="s">
        <v>284</v>
      </c>
      <c r="B70" s="24" t="s">
        <v>143</v>
      </c>
      <c r="C70" s="23" t="s">
        <v>285</v>
      </c>
      <c r="D70" s="25" t="s">
        <v>286</v>
      </c>
    </row>
    <row r="71" spans="1:4" ht="51">
      <c r="A71" s="24" t="s">
        <v>287</v>
      </c>
      <c r="B71" s="24" t="s">
        <v>143</v>
      </c>
      <c r="C71" s="23" t="s">
        <v>288</v>
      </c>
      <c r="D71" s="25" t="s">
        <v>289</v>
      </c>
    </row>
    <row r="72" spans="1:4" ht="38.25">
      <c r="A72" s="24" t="s">
        <v>290</v>
      </c>
      <c r="B72" s="24" t="s">
        <v>143</v>
      </c>
      <c r="C72" s="23" t="s">
        <v>291</v>
      </c>
      <c r="D72" s="25" t="s">
        <v>292</v>
      </c>
    </row>
    <row r="73" spans="1:4" ht="38.25">
      <c r="A73" s="24" t="s">
        <v>293</v>
      </c>
      <c r="B73" s="24" t="s">
        <v>143</v>
      </c>
      <c r="C73" s="23" t="s">
        <v>294</v>
      </c>
      <c r="D73" s="25" t="s">
        <v>295</v>
      </c>
    </row>
    <row r="74" spans="1:4" ht="38.25">
      <c r="A74" s="24" t="s">
        <v>296</v>
      </c>
      <c r="B74" s="24" t="s">
        <v>143</v>
      </c>
      <c r="C74" s="23" t="s">
        <v>297</v>
      </c>
      <c r="D74" s="25" t="s">
        <v>298</v>
      </c>
    </row>
    <row r="75" spans="1:4" ht="38.25">
      <c r="A75" s="24" t="s">
        <v>299</v>
      </c>
      <c r="B75" s="24" t="s">
        <v>143</v>
      </c>
      <c r="C75" s="23" t="s">
        <v>300</v>
      </c>
      <c r="D75" s="25" t="s">
        <v>301</v>
      </c>
    </row>
    <row r="76" spans="1:4" ht="25.5">
      <c r="A76" s="24" t="s">
        <v>302</v>
      </c>
      <c r="B76" s="24" t="s">
        <v>143</v>
      </c>
      <c r="C76" s="23" t="s">
        <v>303</v>
      </c>
      <c r="D76" s="25" t="s">
        <v>304</v>
      </c>
    </row>
    <row r="77" spans="1:4" ht="25.5">
      <c r="A77" s="24" t="s">
        <v>305</v>
      </c>
      <c r="B77" s="24" t="s">
        <v>143</v>
      </c>
      <c r="C77" s="23" t="s">
        <v>306</v>
      </c>
      <c r="D77" s="25" t="s">
        <v>307</v>
      </c>
    </row>
    <row r="78" spans="1:4" ht="25.5">
      <c r="A78" s="24" t="s">
        <v>308</v>
      </c>
      <c r="B78" s="24" t="s">
        <v>143</v>
      </c>
      <c r="C78" s="23" t="s">
        <v>309</v>
      </c>
      <c r="D78" s="25" t="s">
        <v>310</v>
      </c>
    </row>
    <row r="79" spans="1:4" ht="25.5">
      <c r="A79" s="24" t="s">
        <v>311</v>
      </c>
      <c r="B79" s="24" t="s">
        <v>143</v>
      </c>
      <c r="C79" s="23" t="s">
        <v>312</v>
      </c>
      <c r="D79" s="25" t="s">
        <v>313</v>
      </c>
    </row>
    <row r="80" spans="1:4" ht="12.75">
      <c r="A80" s="24" t="s">
        <v>314</v>
      </c>
      <c r="B80" s="24" t="s">
        <v>143</v>
      </c>
      <c r="C80" s="23" t="s">
        <v>315</v>
      </c>
      <c r="D80" s="25" t="s">
        <v>86</v>
      </c>
    </row>
    <row r="81" spans="1:4" ht="12.75">
      <c r="A81" s="24" t="s">
        <v>316</v>
      </c>
      <c r="B81" s="24" t="s">
        <v>143</v>
      </c>
      <c r="C81" s="23" t="s">
        <v>317</v>
      </c>
      <c r="D81" s="25" t="s">
        <v>318</v>
      </c>
    </row>
    <row r="82" spans="1:4" ht="38.25">
      <c r="A82" s="24" t="s">
        <v>319</v>
      </c>
      <c r="B82" s="24" t="s">
        <v>143</v>
      </c>
      <c r="C82" s="23" t="s">
        <v>320</v>
      </c>
      <c r="D82" s="25" t="s">
        <v>321</v>
      </c>
    </row>
    <row r="83" spans="1:4" ht="51">
      <c r="A83" s="24" t="s">
        <v>322</v>
      </c>
      <c r="B83" s="24" t="s">
        <v>143</v>
      </c>
      <c r="C83" s="23" t="s">
        <v>323</v>
      </c>
      <c r="D83" s="25" t="s">
        <v>324</v>
      </c>
    </row>
    <row r="84" spans="1:4" ht="38.25">
      <c r="A84" s="24" t="s">
        <v>325</v>
      </c>
      <c r="B84" s="24" t="s">
        <v>143</v>
      </c>
      <c r="C84" s="23" t="s">
        <v>326</v>
      </c>
      <c r="D84" s="25" t="s">
        <v>327</v>
      </c>
    </row>
    <row r="85" spans="1:4" ht="51">
      <c r="A85" s="24" t="s">
        <v>328</v>
      </c>
      <c r="B85" s="24" t="s">
        <v>143</v>
      </c>
      <c r="C85" s="23" t="s">
        <v>329</v>
      </c>
      <c r="D85" s="25" t="s">
        <v>330</v>
      </c>
    </row>
    <row r="86" spans="1:4" ht="25.5">
      <c r="A86" s="24" t="s">
        <v>331</v>
      </c>
      <c r="B86" s="24" t="s">
        <v>143</v>
      </c>
      <c r="C86" s="23" t="s">
        <v>332</v>
      </c>
      <c r="D86" s="25" t="s">
        <v>333</v>
      </c>
    </row>
    <row r="87" spans="1:4" ht="25.5">
      <c r="A87" s="24" t="s">
        <v>334</v>
      </c>
      <c r="B87" s="24" t="s">
        <v>143</v>
      </c>
      <c r="C87" s="23" t="s">
        <v>335</v>
      </c>
      <c r="D87" s="25" t="s">
        <v>96</v>
      </c>
    </row>
    <row r="88" spans="1:4" ht="12.75">
      <c r="A88" s="24" t="s">
        <v>336</v>
      </c>
      <c r="B88" s="24" t="s">
        <v>143</v>
      </c>
      <c r="C88" s="23" t="s">
        <v>337</v>
      </c>
      <c r="D88" s="25" t="s">
        <v>100</v>
      </c>
    </row>
    <row r="89" spans="1:4" ht="25.5">
      <c r="A89" s="24" t="s">
        <v>338</v>
      </c>
      <c r="B89" s="24" t="s">
        <v>143</v>
      </c>
      <c r="C89" s="23" t="s">
        <v>339</v>
      </c>
      <c r="D89" s="25" t="s">
        <v>106</v>
      </c>
    </row>
    <row r="90" spans="1:4" ht="12.75">
      <c r="A90" s="24" t="s">
        <v>340</v>
      </c>
      <c r="B90" s="24" t="s">
        <v>143</v>
      </c>
      <c r="C90" s="23" t="s">
        <v>341</v>
      </c>
      <c r="D90" s="25" t="s">
        <v>342</v>
      </c>
    </row>
    <row r="91" spans="1:4" ht="12.75">
      <c r="A91" s="24" t="s">
        <v>343</v>
      </c>
      <c r="B91" s="24" t="s">
        <v>143</v>
      </c>
      <c r="C91" s="23" t="s">
        <v>344</v>
      </c>
      <c r="D91" s="25" t="s">
        <v>345</v>
      </c>
    </row>
    <row r="92" spans="1:4" ht="38.25">
      <c r="A92" s="24" t="s">
        <v>346</v>
      </c>
      <c r="B92" s="24" t="s">
        <v>143</v>
      </c>
      <c r="C92" s="23" t="s">
        <v>347</v>
      </c>
      <c r="D92" s="25" t="s">
        <v>348</v>
      </c>
    </row>
    <row r="93" spans="1:4" ht="38.25">
      <c r="A93" s="24" t="s">
        <v>349</v>
      </c>
      <c r="B93" s="24" t="s">
        <v>143</v>
      </c>
      <c r="C93" s="23" t="s">
        <v>350</v>
      </c>
      <c r="D93" s="25" t="s">
        <v>351</v>
      </c>
    </row>
    <row r="94" spans="1:4" ht="38.25">
      <c r="A94" s="24" t="s">
        <v>352</v>
      </c>
      <c r="B94" s="24" t="s">
        <v>143</v>
      </c>
      <c r="C94" s="23" t="s">
        <v>353</v>
      </c>
      <c r="D94" s="25" t="s">
        <v>354</v>
      </c>
    </row>
    <row r="95" spans="1:4" ht="25.5">
      <c r="A95" s="24" t="s">
        <v>355</v>
      </c>
      <c r="B95" s="24" t="s">
        <v>143</v>
      </c>
      <c r="C95" s="23" t="s">
        <v>356</v>
      </c>
      <c r="D95" s="25" t="s">
        <v>357</v>
      </c>
    </row>
    <row r="96" spans="1:4" ht="25.5">
      <c r="A96" s="24" t="s">
        <v>358</v>
      </c>
      <c r="B96" s="24" t="s">
        <v>143</v>
      </c>
      <c r="C96" s="23" t="s">
        <v>359</v>
      </c>
      <c r="D96" s="25" t="s">
        <v>360</v>
      </c>
    </row>
    <row r="97" spans="1:4" ht="25.5">
      <c r="A97" s="24" t="s">
        <v>361</v>
      </c>
      <c r="B97" s="24" t="s">
        <v>143</v>
      </c>
      <c r="C97" s="23" t="s">
        <v>362</v>
      </c>
      <c r="D97" s="25" t="s">
        <v>363</v>
      </c>
    </row>
    <row r="98" spans="1:4" ht="12.75">
      <c r="A98" s="24" t="s">
        <v>364</v>
      </c>
      <c r="B98" s="24" t="s">
        <v>143</v>
      </c>
      <c r="C98" s="23" t="s">
        <v>365</v>
      </c>
      <c r="D98" s="25" t="s">
        <v>366</v>
      </c>
    </row>
    <row r="99" spans="1:4" ht="51">
      <c r="A99" s="24" t="s">
        <v>367</v>
      </c>
      <c r="B99" s="24" t="s">
        <v>143</v>
      </c>
      <c r="C99" s="23" t="s">
        <v>140</v>
      </c>
      <c r="D99" s="25" t="s">
        <v>141</v>
      </c>
    </row>
    <row r="100" spans="1:4" ht="25.5">
      <c r="A100" s="24" t="s">
        <v>368</v>
      </c>
      <c r="B100" s="24" t="s">
        <v>143</v>
      </c>
      <c r="C100" s="23" t="s">
        <v>369</v>
      </c>
      <c r="D100" s="25" t="s">
        <v>120</v>
      </c>
    </row>
    <row r="101" spans="1:4" ht="25.5">
      <c r="A101" s="26" t="s">
        <v>370</v>
      </c>
      <c r="B101" s="24" t="s">
        <v>143</v>
      </c>
      <c r="C101" s="23" t="s">
        <v>371</v>
      </c>
      <c r="D101" s="25" t="s">
        <v>372</v>
      </c>
    </row>
    <row r="102" spans="1:4" ht="25.5">
      <c r="A102" s="24" t="s">
        <v>373</v>
      </c>
      <c r="B102" s="27" t="s">
        <v>143</v>
      </c>
      <c r="C102" s="23" t="s">
        <v>374</v>
      </c>
      <c r="D102" s="25" t="s">
        <v>375</v>
      </c>
    </row>
    <row r="103" spans="1:4" ht="38.25">
      <c r="A103" s="24" t="s">
        <v>376</v>
      </c>
      <c r="B103" s="27" t="s">
        <v>143</v>
      </c>
      <c r="C103" s="23" t="s">
        <v>377</v>
      </c>
      <c r="D103" s="25" t="s">
        <v>114</v>
      </c>
    </row>
    <row r="104" spans="1:4" ht="38.25">
      <c r="A104" s="28">
        <v>86</v>
      </c>
      <c r="B104" s="27" t="s">
        <v>143</v>
      </c>
      <c r="C104" s="23" t="s">
        <v>378</v>
      </c>
      <c r="D104" s="25" t="s">
        <v>379</v>
      </c>
    </row>
    <row r="105" spans="1:4" ht="25.5">
      <c r="A105" s="28">
        <v>87</v>
      </c>
      <c r="B105" s="27" t="s">
        <v>143</v>
      </c>
      <c r="C105" s="23" t="s">
        <v>380</v>
      </c>
      <c r="D105" s="25" t="s">
        <v>124</v>
      </c>
    </row>
  </sheetData>
  <sheetProtection selectLockedCells="1" selectUnlockedCells="1"/>
  <mergeCells count="19">
    <mergeCell ref="J18:K18"/>
    <mergeCell ref="I19:K19"/>
    <mergeCell ref="I20:K20"/>
    <mergeCell ref="A13:D13"/>
    <mergeCell ref="I12:K12"/>
    <mergeCell ref="I13:K13"/>
    <mergeCell ref="J14:K14"/>
    <mergeCell ref="I15:K15"/>
    <mergeCell ref="J17:K17"/>
    <mergeCell ref="A16:A17"/>
    <mergeCell ref="B16:B17"/>
    <mergeCell ref="C16:C17"/>
    <mergeCell ref="D16:D17"/>
    <mergeCell ref="A18:D18"/>
    <mergeCell ref="A1:D1"/>
    <mergeCell ref="A2:D2"/>
    <mergeCell ref="A5:D5"/>
    <mergeCell ref="A10:D10"/>
    <mergeCell ref="A11:D11"/>
  </mergeCells>
  <printOptions/>
  <pageMargins left="0.4826388888888889" right="0.2361111111111111" top="0.7479166666666667" bottom="0.7479166666666667" header="0.5118055555555555" footer="0.511805555555555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56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68.57421875" style="29" customWidth="1"/>
    <col min="2" max="2" width="3.00390625" style="29" customWidth="1"/>
    <col min="3" max="3" width="3.28125" style="29" customWidth="1"/>
    <col min="4" max="4" width="13.421875" style="30" customWidth="1"/>
    <col min="5" max="5" width="5.28125" style="31" customWidth="1"/>
    <col min="6" max="6" width="12.421875" style="32" customWidth="1"/>
    <col min="7" max="80" width="9.140625" style="29" customWidth="1"/>
  </cols>
  <sheetData>
    <row r="1" spans="1:6" ht="13.5" customHeight="1">
      <c r="A1" s="657" t="s">
        <v>381</v>
      </c>
      <c r="B1" s="657"/>
      <c r="C1" s="657"/>
      <c r="D1" s="657"/>
      <c r="E1" s="657"/>
      <c r="F1" s="657"/>
    </row>
    <row r="2" spans="1:6" ht="13.5" customHeight="1">
      <c r="A2" s="657" t="s">
        <v>1079</v>
      </c>
      <c r="B2" s="657"/>
      <c r="C2" s="657"/>
      <c r="D2" s="657"/>
      <c r="E2" s="657"/>
      <c r="F2" s="657"/>
    </row>
    <row r="3" spans="1:6" ht="13.5" customHeight="1">
      <c r="A3" s="641"/>
      <c r="B3" s="641"/>
      <c r="C3" s="657" t="s">
        <v>1078</v>
      </c>
      <c r="D3" s="657"/>
      <c r="E3" s="657"/>
      <c r="F3" s="657"/>
    </row>
    <row r="4" spans="1:6" ht="13.5" customHeight="1">
      <c r="A4" s="641"/>
      <c r="B4" s="641"/>
      <c r="C4" s="641"/>
      <c r="D4" s="641"/>
      <c r="E4" s="657" t="s">
        <v>1067</v>
      </c>
      <c r="F4" s="657"/>
    </row>
    <row r="5" spans="1:6" ht="15" customHeight="1">
      <c r="A5" s="658" t="s">
        <v>1080</v>
      </c>
      <c r="B5" s="658"/>
      <c r="C5" s="658"/>
      <c r="D5" s="658"/>
      <c r="E5" s="658"/>
      <c r="F5" s="658"/>
    </row>
    <row r="6" spans="1:6" ht="15" customHeight="1">
      <c r="A6" s="16"/>
      <c r="B6" s="16"/>
      <c r="C6" s="16"/>
      <c r="D6" s="16"/>
      <c r="E6" s="16"/>
      <c r="F6" s="16"/>
    </row>
    <row r="7" spans="1:6" ht="15" customHeight="1">
      <c r="A7" s="16"/>
      <c r="B7" s="16"/>
      <c r="C7" s="16"/>
      <c r="D7" s="16"/>
      <c r="E7" s="16"/>
      <c r="F7" s="16" t="s">
        <v>1071</v>
      </c>
    </row>
    <row r="8" spans="1:6" ht="15" customHeight="1">
      <c r="A8" s="658" t="s">
        <v>1070</v>
      </c>
      <c r="B8" s="658"/>
      <c r="C8" s="658"/>
      <c r="D8" s="658"/>
      <c r="E8" s="658"/>
      <c r="F8" s="658"/>
    </row>
    <row r="9" spans="1:6" ht="15" customHeight="1">
      <c r="A9" s="16"/>
      <c r="B9" s="16"/>
      <c r="C9" s="16"/>
      <c r="D9" s="16"/>
      <c r="E9" s="659" t="s">
        <v>1072</v>
      </c>
      <c r="F9" s="659"/>
    </row>
    <row r="10" spans="1:6" ht="13.5" customHeight="1">
      <c r="A10" s="657" t="s">
        <v>1</v>
      </c>
      <c r="B10" s="657"/>
      <c r="C10" s="657"/>
      <c r="D10" s="657"/>
      <c r="E10" s="657"/>
      <c r="F10" s="657"/>
    </row>
    <row r="11" spans="1:6" ht="12.75" customHeight="1">
      <c r="A11" s="657" t="s">
        <v>2</v>
      </c>
      <c r="B11" s="657"/>
      <c r="C11" s="657"/>
      <c r="D11" s="657"/>
      <c r="E11" s="657"/>
      <c r="F11" s="657"/>
    </row>
    <row r="12" spans="1:6" ht="12.75">
      <c r="A12" s="19"/>
      <c r="B12" s="19"/>
      <c r="C12" s="19"/>
      <c r="D12" s="33"/>
      <c r="E12" s="19"/>
      <c r="F12" s="34"/>
    </row>
    <row r="13" spans="1:6" ht="39" customHeight="1">
      <c r="A13" s="647" t="s">
        <v>382</v>
      </c>
      <c r="B13" s="647"/>
      <c r="C13" s="647"/>
      <c r="D13" s="647"/>
      <c r="E13" s="647"/>
      <c r="F13" s="647"/>
    </row>
    <row r="14" ht="12.75">
      <c r="A14" s="35"/>
    </row>
    <row r="15" spans="1:6" ht="12.75">
      <c r="A15" s="36"/>
      <c r="B15" s="36" t="s">
        <v>383</v>
      </c>
      <c r="C15" s="36" t="s">
        <v>384</v>
      </c>
      <c r="D15" s="37" t="s">
        <v>385</v>
      </c>
      <c r="E15" s="38" t="s">
        <v>386</v>
      </c>
      <c r="F15" s="39" t="s">
        <v>387</v>
      </c>
    </row>
    <row r="16" spans="1:80" ht="17.25" customHeight="1">
      <c r="A16" s="40" t="s">
        <v>388</v>
      </c>
      <c r="B16" s="41"/>
      <c r="C16" s="41"/>
      <c r="D16" s="41"/>
      <c r="E16" s="42"/>
      <c r="F16" s="43">
        <f>F22+F108+F116+F146+F235+F405+F422+F500+F514+F555+F562</f>
        <v>452982.58282999997</v>
      </c>
      <c r="CB16"/>
    </row>
    <row r="17" spans="1:80" ht="12.75" hidden="1">
      <c r="A17" s="44" t="s">
        <v>389</v>
      </c>
      <c r="B17" s="45" t="s">
        <v>169</v>
      </c>
      <c r="C17" s="45"/>
      <c r="D17" s="45"/>
      <c r="E17" s="46"/>
      <c r="F17" s="47">
        <f>F18</f>
        <v>0</v>
      </c>
      <c r="CB17"/>
    </row>
    <row r="18" spans="1:80" ht="12.75" hidden="1">
      <c r="A18" s="48" t="s">
        <v>390</v>
      </c>
      <c r="B18" s="49" t="s">
        <v>169</v>
      </c>
      <c r="C18" s="49" t="s">
        <v>391</v>
      </c>
      <c r="D18" s="49"/>
      <c r="E18" s="50"/>
      <c r="F18" s="51">
        <f>F19</f>
        <v>0</v>
      </c>
      <c r="CB18"/>
    </row>
    <row r="19" spans="1:80" ht="12.75" hidden="1">
      <c r="A19" s="52" t="s">
        <v>392</v>
      </c>
      <c r="B19" s="53" t="s">
        <v>169</v>
      </c>
      <c r="C19" s="53" t="s">
        <v>391</v>
      </c>
      <c r="D19" s="54"/>
      <c r="E19" s="55"/>
      <c r="F19" s="56">
        <f>F20</f>
        <v>0</v>
      </c>
      <c r="CB19"/>
    </row>
    <row r="20" spans="1:80" ht="12.75" hidden="1">
      <c r="A20" s="52" t="s">
        <v>393</v>
      </c>
      <c r="B20" s="53" t="s">
        <v>169</v>
      </c>
      <c r="C20" s="53" t="s">
        <v>391</v>
      </c>
      <c r="D20" s="54"/>
      <c r="E20" s="55"/>
      <c r="F20" s="56">
        <f>F21</f>
        <v>0</v>
      </c>
      <c r="CB20"/>
    </row>
    <row r="21" spans="1:80" ht="12.75" hidden="1">
      <c r="A21" s="52" t="s">
        <v>394</v>
      </c>
      <c r="B21" s="53" t="s">
        <v>169</v>
      </c>
      <c r="C21" s="53" t="s">
        <v>391</v>
      </c>
      <c r="D21" s="54"/>
      <c r="E21" s="55" t="s">
        <v>395</v>
      </c>
      <c r="F21" s="56"/>
      <c r="CB21"/>
    </row>
    <row r="22" spans="1:80" ht="19.5" customHeight="1">
      <c r="A22" s="57" t="s">
        <v>396</v>
      </c>
      <c r="B22" s="58" t="s">
        <v>391</v>
      </c>
      <c r="C22" s="58"/>
      <c r="D22" s="58"/>
      <c r="E22" s="59"/>
      <c r="F22" s="60">
        <f>F23+F29+F51+F59+F65</f>
        <v>34224.01919</v>
      </c>
      <c r="CB22"/>
    </row>
    <row r="23" spans="1:149" s="65" customFormat="1" ht="25.5">
      <c r="A23" s="61" t="s">
        <v>397</v>
      </c>
      <c r="B23" s="62" t="s">
        <v>391</v>
      </c>
      <c r="C23" s="62" t="s">
        <v>398</v>
      </c>
      <c r="D23" s="62"/>
      <c r="E23" s="63"/>
      <c r="F23" s="64">
        <f>F24</f>
        <v>541.86913</v>
      </c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</row>
    <row r="24" spans="1:80" ht="25.5">
      <c r="A24" s="67" t="s">
        <v>399</v>
      </c>
      <c r="B24" s="54" t="s">
        <v>391</v>
      </c>
      <c r="C24" s="54" t="s">
        <v>398</v>
      </c>
      <c r="D24" s="68" t="s">
        <v>400</v>
      </c>
      <c r="E24" s="55"/>
      <c r="F24" s="69">
        <f>SUM(F25)</f>
        <v>541.86913</v>
      </c>
      <c r="CB24"/>
    </row>
    <row r="25" spans="1:80" ht="12.75">
      <c r="A25" s="52" t="s">
        <v>401</v>
      </c>
      <c r="B25" s="54" t="s">
        <v>391</v>
      </c>
      <c r="C25" s="54" t="s">
        <v>398</v>
      </c>
      <c r="D25" s="70" t="s">
        <v>402</v>
      </c>
      <c r="E25" s="55"/>
      <c r="F25" s="69">
        <f>SUM(F26)</f>
        <v>541.86913</v>
      </c>
      <c r="CB25"/>
    </row>
    <row r="26" spans="1:80" ht="12.75">
      <c r="A26" s="52" t="s">
        <v>403</v>
      </c>
      <c r="B26" s="54" t="s">
        <v>391</v>
      </c>
      <c r="C26" s="54" t="s">
        <v>398</v>
      </c>
      <c r="D26" s="70" t="s">
        <v>404</v>
      </c>
      <c r="E26" s="55"/>
      <c r="F26" s="69">
        <f>SUM(F27)</f>
        <v>541.86913</v>
      </c>
      <c r="CB26"/>
    </row>
    <row r="27" spans="1:80" ht="38.25">
      <c r="A27" s="71" t="s">
        <v>405</v>
      </c>
      <c r="B27" s="54" t="s">
        <v>391</v>
      </c>
      <c r="C27" s="54" t="s">
        <v>398</v>
      </c>
      <c r="D27" s="70" t="s">
        <v>404</v>
      </c>
      <c r="E27" s="55" t="s">
        <v>406</v>
      </c>
      <c r="F27" s="69">
        <f>SUM(F28)</f>
        <v>541.86913</v>
      </c>
      <c r="CB27"/>
    </row>
    <row r="28" spans="1:80" ht="12.75">
      <c r="A28" s="52" t="s">
        <v>407</v>
      </c>
      <c r="B28" s="54" t="s">
        <v>391</v>
      </c>
      <c r="C28" s="54" t="s">
        <v>398</v>
      </c>
      <c r="D28" s="70" t="s">
        <v>404</v>
      </c>
      <c r="E28" s="55" t="s">
        <v>408</v>
      </c>
      <c r="F28" s="72">
        <v>541.86913</v>
      </c>
      <c r="CB28"/>
    </row>
    <row r="29" spans="1:149" s="65" customFormat="1" ht="25.5">
      <c r="A29" s="61" t="s">
        <v>409</v>
      </c>
      <c r="B29" s="62" t="s">
        <v>391</v>
      </c>
      <c r="C29" s="62" t="s">
        <v>410</v>
      </c>
      <c r="D29" s="62"/>
      <c r="E29" s="63"/>
      <c r="F29" s="64">
        <f>SUM(F30+F42+F47)</f>
        <v>18301.13087</v>
      </c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</row>
    <row r="30" spans="1:80" ht="12.75">
      <c r="A30" s="73" t="s">
        <v>411</v>
      </c>
      <c r="B30" s="54" t="s">
        <v>391</v>
      </c>
      <c r="C30" s="54" t="s">
        <v>410</v>
      </c>
      <c r="D30" s="54" t="s">
        <v>412</v>
      </c>
      <c r="E30" s="55"/>
      <c r="F30" s="69">
        <f>SUM(F31)</f>
        <v>13801.13087</v>
      </c>
      <c r="CB30"/>
    </row>
    <row r="31" spans="1:80" ht="12.75">
      <c r="A31" s="74" t="s">
        <v>413</v>
      </c>
      <c r="B31" s="54" t="s">
        <v>391</v>
      </c>
      <c r="C31" s="54" t="s">
        <v>410</v>
      </c>
      <c r="D31" s="54" t="s">
        <v>414</v>
      </c>
      <c r="E31" s="55"/>
      <c r="F31" s="69">
        <f>SUM(F32)</f>
        <v>13801.13087</v>
      </c>
      <c r="CB31"/>
    </row>
    <row r="32" spans="1:80" ht="25.5">
      <c r="A32" s="74" t="s">
        <v>415</v>
      </c>
      <c r="B32" s="54" t="s">
        <v>391</v>
      </c>
      <c r="C32" s="54" t="s">
        <v>410</v>
      </c>
      <c r="D32" s="75" t="s">
        <v>416</v>
      </c>
      <c r="E32" s="55"/>
      <c r="F32" s="69">
        <f>F33+F36</f>
        <v>13801.13087</v>
      </c>
      <c r="CB32"/>
    </row>
    <row r="33" spans="1:80" ht="53.25" customHeight="1">
      <c r="A33" s="76" t="s">
        <v>417</v>
      </c>
      <c r="B33" s="54" t="s">
        <v>391</v>
      </c>
      <c r="C33" s="54" t="s">
        <v>410</v>
      </c>
      <c r="D33" s="77" t="s">
        <v>418</v>
      </c>
      <c r="E33" s="55"/>
      <c r="F33" s="69">
        <f>SUM(F34)</f>
        <v>11676.13087</v>
      </c>
      <c r="CB33"/>
    </row>
    <row r="34" spans="1:80" ht="38.25">
      <c r="A34" s="76" t="s">
        <v>405</v>
      </c>
      <c r="B34" s="54" t="s">
        <v>391</v>
      </c>
      <c r="C34" s="54" t="s">
        <v>410</v>
      </c>
      <c r="D34" s="77" t="s">
        <v>418</v>
      </c>
      <c r="E34" s="55" t="s">
        <v>406</v>
      </c>
      <c r="F34" s="69">
        <f>SUM(F35)</f>
        <v>11676.13087</v>
      </c>
      <c r="CB34"/>
    </row>
    <row r="35" spans="1:80" ht="12.75">
      <c r="A35" s="52" t="s">
        <v>419</v>
      </c>
      <c r="B35" s="54" t="s">
        <v>391</v>
      </c>
      <c r="C35" s="54" t="s">
        <v>410</v>
      </c>
      <c r="D35" s="77" t="s">
        <v>418</v>
      </c>
      <c r="E35" s="55" t="s">
        <v>408</v>
      </c>
      <c r="F35" s="72">
        <v>11676.13087</v>
      </c>
      <c r="CB35"/>
    </row>
    <row r="36" spans="1:80" ht="37.5" customHeight="1">
      <c r="A36" s="52" t="s">
        <v>420</v>
      </c>
      <c r="B36" s="54" t="s">
        <v>391</v>
      </c>
      <c r="C36" s="54" t="s">
        <v>410</v>
      </c>
      <c r="D36" s="77" t="s">
        <v>421</v>
      </c>
      <c r="E36" s="55"/>
      <c r="F36" s="72">
        <f>SUM(F37+F40)</f>
        <v>2125</v>
      </c>
      <c r="CB36"/>
    </row>
    <row r="37" spans="1:80" ht="25.5">
      <c r="A37" s="52" t="s">
        <v>422</v>
      </c>
      <c r="B37" s="54" t="s">
        <v>391</v>
      </c>
      <c r="C37" s="54" t="s">
        <v>410</v>
      </c>
      <c r="D37" s="77" t="s">
        <v>421</v>
      </c>
      <c r="E37" s="55" t="s">
        <v>423</v>
      </c>
      <c r="F37" s="69">
        <f>SUM(F38)</f>
        <v>2000</v>
      </c>
      <c r="CB37"/>
    </row>
    <row r="38" spans="1:80" ht="25.5">
      <c r="A38" s="10" t="s">
        <v>424</v>
      </c>
      <c r="B38" s="54" t="s">
        <v>391</v>
      </c>
      <c r="C38" s="54" t="s">
        <v>410</v>
      </c>
      <c r="D38" s="77" t="s">
        <v>421</v>
      </c>
      <c r="E38" s="55" t="s">
        <v>425</v>
      </c>
      <c r="F38" s="78">
        <v>2000</v>
      </c>
      <c r="CB38"/>
    </row>
    <row r="39" spans="1:80" ht="25.5">
      <c r="A39" s="10" t="s">
        <v>426</v>
      </c>
      <c r="B39" s="54" t="s">
        <v>391</v>
      </c>
      <c r="C39" s="54" t="s">
        <v>410</v>
      </c>
      <c r="D39" s="77" t="s">
        <v>427</v>
      </c>
      <c r="E39" s="55"/>
      <c r="F39" s="78">
        <f>SUM(F40)</f>
        <v>125</v>
      </c>
      <c r="CB39"/>
    </row>
    <row r="40" spans="1:80" ht="12.75">
      <c r="A40" s="10" t="s">
        <v>428</v>
      </c>
      <c r="B40" s="54" t="s">
        <v>391</v>
      </c>
      <c r="C40" s="54" t="s">
        <v>410</v>
      </c>
      <c r="D40" s="77" t="s">
        <v>427</v>
      </c>
      <c r="E40" s="55" t="s">
        <v>429</v>
      </c>
      <c r="F40" s="69">
        <f>SUM(F41)</f>
        <v>125</v>
      </c>
      <c r="CB40"/>
    </row>
    <row r="41" spans="1:80" ht="12" customHeight="1">
      <c r="A41" s="10" t="s">
        <v>430</v>
      </c>
      <c r="B41" s="54" t="s">
        <v>391</v>
      </c>
      <c r="C41" s="54" t="s">
        <v>410</v>
      </c>
      <c r="D41" s="77" t="s">
        <v>427</v>
      </c>
      <c r="E41" s="55" t="s">
        <v>431</v>
      </c>
      <c r="F41" s="79">
        <v>125</v>
      </c>
      <c r="CB41"/>
    </row>
    <row r="42" spans="1:149" s="65" customFormat="1" ht="25.5" hidden="1">
      <c r="A42" s="80" t="s">
        <v>432</v>
      </c>
      <c r="B42" s="81" t="s">
        <v>391</v>
      </c>
      <c r="C42" s="81" t="s">
        <v>410</v>
      </c>
      <c r="D42" s="81" t="s">
        <v>433</v>
      </c>
      <c r="E42" s="82"/>
      <c r="F42" s="83">
        <f>SUM(F43)</f>
        <v>0</v>
      </c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</row>
    <row r="43" spans="1:149" s="65" customFormat="1" ht="25.5" hidden="1">
      <c r="A43" s="84" t="s">
        <v>434</v>
      </c>
      <c r="B43" s="81" t="s">
        <v>391</v>
      </c>
      <c r="C43" s="81" t="s">
        <v>410</v>
      </c>
      <c r="D43" s="81" t="s">
        <v>435</v>
      </c>
      <c r="E43" s="82"/>
      <c r="F43" s="83">
        <f>SUM(F44)</f>
        <v>0</v>
      </c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</row>
    <row r="44" spans="1:80" ht="12.75" hidden="1">
      <c r="A44" s="85" t="s">
        <v>436</v>
      </c>
      <c r="B44" s="54" t="s">
        <v>391</v>
      </c>
      <c r="C44" s="54" t="s">
        <v>410</v>
      </c>
      <c r="D44" s="70" t="s">
        <v>437</v>
      </c>
      <c r="E44" s="55"/>
      <c r="F44" s="79">
        <f>SUM(F45)</f>
        <v>0</v>
      </c>
      <c r="CB44"/>
    </row>
    <row r="45" spans="1:80" ht="25.5" hidden="1">
      <c r="A45" s="86" t="s">
        <v>422</v>
      </c>
      <c r="B45" s="54" t="s">
        <v>391</v>
      </c>
      <c r="C45" s="54" t="s">
        <v>410</v>
      </c>
      <c r="D45" s="70" t="s">
        <v>437</v>
      </c>
      <c r="E45" s="55" t="s">
        <v>423</v>
      </c>
      <c r="F45" s="79">
        <f>SUM(F46)</f>
        <v>0</v>
      </c>
      <c r="CB45"/>
    </row>
    <row r="46" spans="1:80" ht="25.5" hidden="1">
      <c r="A46" s="10" t="s">
        <v>424</v>
      </c>
      <c r="B46" s="54" t="s">
        <v>391</v>
      </c>
      <c r="C46" s="54" t="s">
        <v>410</v>
      </c>
      <c r="D46" s="70" t="s">
        <v>437</v>
      </c>
      <c r="E46" s="55" t="s">
        <v>425</v>
      </c>
      <c r="F46" s="79"/>
      <c r="CB46"/>
    </row>
    <row r="47" spans="1:149" s="65" customFormat="1" ht="12.75">
      <c r="A47" s="87" t="s">
        <v>438</v>
      </c>
      <c r="B47" s="81" t="s">
        <v>391</v>
      </c>
      <c r="C47" s="81" t="s">
        <v>410</v>
      </c>
      <c r="D47" s="81" t="s">
        <v>439</v>
      </c>
      <c r="E47" s="82"/>
      <c r="F47" s="83">
        <f>SUM(F48)</f>
        <v>4500</v>
      </c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</row>
    <row r="48" spans="1:80" ht="38.25">
      <c r="A48" s="88" t="s">
        <v>440</v>
      </c>
      <c r="B48" s="54" t="s">
        <v>391</v>
      </c>
      <c r="C48" s="54" t="s">
        <v>410</v>
      </c>
      <c r="D48" s="77" t="s">
        <v>441</v>
      </c>
      <c r="E48" s="55"/>
      <c r="F48" s="79">
        <f>SUM(F49)</f>
        <v>4500</v>
      </c>
      <c r="CB48"/>
    </row>
    <row r="49" spans="1:80" ht="12.75">
      <c r="A49" s="89" t="s">
        <v>442</v>
      </c>
      <c r="B49" s="54" t="s">
        <v>391</v>
      </c>
      <c r="C49" s="54" t="s">
        <v>410</v>
      </c>
      <c r="D49" s="77" t="s">
        <v>441</v>
      </c>
      <c r="E49" s="55" t="s">
        <v>443</v>
      </c>
      <c r="F49" s="79">
        <f>SUM(F50)</f>
        <v>4500</v>
      </c>
      <c r="CB49"/>
    </row>
    <row r="50" spans="1:80" ht="12.75">
      <c r="A50" s="90" t="s">
        <v>444</v>
      </c>
      <c r="B50" s="54" t="s">
        <v>391</v>
      </c>
      <c r="C50" s="54" t="s">
        <v>410</v>
      </c>
      <c r="D50" s="77" t="s">
        <v>441</v>
      </c>
      <c r="E50" s="91" t="s">
        <v>445</v>
      </c>
      <c r="F50" s="79">
        <v>4500</v>
      </c>
      <c r="CB50"/>
    </row>
    <row r="51" spans="1:6" s="96" customFormat="1" ht="25.5">
      <c r="A51" s="92" t="s">
        <v>446</v>
      </c>
      <c r="B51" s="93" t="s">
        <v>391</v>
      </c>
      <c r="C51" s="93" t="s">
        <v>447</v>
      </c>
      <c r="D51" s="93"/>
      <c r="E51" s="94"/>
      <c r="F51" s="95">
        <f>F52</f>
        <v>532.748</v>
      </c>
    </row>
    <row r="52" spans="1:6" s="101" customFormat="1" ht="12.75">
      <c r="A52" s="97" t="s">
        <v>438</v>
      </c>
      <c r="B52" s="98" t="s">
        <v>391</v>
      </c>
      <c r="C52" s="98" t="s">
        <v>447</v>
      </c>
      <c r="D52" s="98" t="s">
        <v>439</v>
      </c>
      <c r="E52" s="99"/>
      <c r="F52" s="100">
        <f>SUM(F53+F56)</f>
        <v>532.748</v>
      </c>
    </row>
    <row r="53" spans="1:6" s="104" customFormat="1" ht="38.25">
      <c r="A53" s="88" t="s">
        <v>440</v>
      </c>
      <c r="B53" s="102" t="s">
        <v>391</v>
      </c>
      <c r="C53" s="102" t="s">
        <v>447</v>
      </c>
      <c r="D53" s="77" t="s">
        <v>441</v>
      </c>
      <c r="E53" s="103"/>
      <c r="F53" s="100">
        <f>SUM(F54)</f>
        <v>532.748</v>
      </c>
    </row>
    <row r="54" spans="1:6" s="104" customFormat="1" ht="12.75">
      <c r="A54" s="89" t="s">
        <v>442</v>
      </c>
      <c r="B54" s="105" t="s">
        <v>391</v>
      </c>
      <c r="C54" s="105" t="s">
        <v>447</v>
      </c>
      <c r="D54" s="77" t="s">
        <v>441</v>
      </c>
      <c r="E54" s="103" t="s">
        <v>443</v>
      </c>
      <c r="F54" s="100">
        <f>SUM(F55)</f>
        <v>532.748</v>
      </c>
    </row>
    <row r="55" spans="1:6" s="104" customFormat="1" ht="12.75">
      <c r="A55" s="10" t="s">
        <v>444</v>
      </c>
      <c r="B55" s="105" t="s">
        <v>391</v>
      </c>
      <c r="C55" s="105" t="s">
        <v>447</v>
      </c>
      <c r="D55" s="77" t="s">
        <v>441</v>
      </c>
      <c r="E55" s="55" t="s">
        <v>445</v>
      </c>
      <c r="F55" s="106">
        <v>532.748</v>
      </c>
    </row>
    <row r="56" spans="1:6" s="104" customFormat="1" ht="12.75" hidden="1">
      <c r="A56" s="107" t="s">
        <v>448</v>
      </c>
      <c r="B56" s="105" t="s">
        <v>391</v>
      </c>
      <c r="C56" s="105" t="s">
        <v>447</v>
      </c>
      <c r="D56" s="77" t="s">
        <v>449</v>
      </c>
      <c r="E56" s="108"/>
      <c r="F56" s="109">
        <f>SUM(F57)</f>
        <v>0</v>
      </c>
    </row>
    <row r="57" spans="1:6" s="104" customFormat="1" ht="12.75" hidden="1">
      <c r="A57" s="76" t="s">
        <v>428</v>
      </c>
      <c r="B57" s="105" t="s">
        <v>391</v>
      </c>
      <c r="C57" s="105" t="s">
        <v>447</v>
      </c>
      <c r="D57" s="77" t="s">
        <v>450</v>
      </c>
      <c r="E57" s="108" t="s">
        <v>429</v>
      </c>
      <c r="F57" s="109">
        <f>SUM(F58)</f>
        <v>0</v>
      </c>
    </row>
    <row r="58" spans="1:6" s="104" customFormat="1" ht="12.75" hidden="1">
      <c r="A58" s="52" t="s">
        <v>448</v>
      </c>
      <c r="B58" s="105" t="s">
        <v>391</v>
      </c>
      <c r="C58" s="105" t="s">
        <v>447</v>
      </c>
      <c r="D58" s="77" t="s">
        <v>450</v>
      </c>
      <c r="E58" s="108" t="s">
        <v>451</v>
      </c>
      <c r="F58" s="109">
        <v>0</v>
      </c>
    </row>
    <row r="59" spans="1:149" s="65" customFormat="1" ht="12.75" hidden="1">
      <c r="A59" s="61" t="s">
        <v>452</v>
      </c>
      <c r="B59" s="62" t="s">
        <v>391</v>
      </c>
      <c r="C59" s="62" t="s">
        <v>163</v>
      </c>
      <c r="D59" s="62"/>
      <c r="E59" s="63"/>
      <c r="F59" s="110">
        <f>SUM(F60)</f>
        <v>0</v>
      </c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</row>
    <row r="60" spans="1:79" s="66" customFormat="1" ht="12.75" hidden="1">
      <c r="A60" s="111" t="s">
        <v>453</v>
      </c>
      <c r="B60" s="81" t="s">
        <v>391</v>
      </c>
      <c r="C60" s="81" t="s">
        <v>163</v>
      </c>
      <c r="D60" s="81" t="s">
        <v>439</v>
      </c>
      <c r="E60" s="82"/>
      <c r="F60" s="112">
        <f>SUM(F62)</f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</row>
    <row r="61" spans="1:80" ht="12.75" hidden="1">
      <c r="A61" s="113" t="s">
        <v>454</v>
      </c>
      <c r="B61" s="54" t="s">
        <v>391</v>
      </c>
      <c r="C61" s="54" t="s">
        <v>163</v>
      </c>
      <c r="D61" s="54" t="s">
        <v>455</v>
      </c>
      <c r="E61" s="55"/>
      <c r="F61" s="114">
        <f>SUM(F62)</f>
        <v>0</v>
      </c>
      <c r="CB61"/>
    </row>
    <row r="62" spans="1:80" ht="12.75" hidden="1">
      <c r="A62" s="52" t="s">
        <v>456</v>
      </c>
      <c r="B62" s="54" t="s">
        <v>391</v>
      </c>
      <c r="C62" s="54" t="s">
        <v>163</v>
      </c>
      <c r="D62" s="54" t="s">
        <v>457</v>
      </c>
      <c r="E62" s="55"/>
      <c r="F62" s="114">
        <f>SUM(F63)</f>
        <v>0</v>
      </c>
      <c r="CB62"/>
    </row>
    <row r="63" spans="1:80" ht="12.75" hidden="1">
      <c r="A63" s="76" t="s">
        <v>428</v>
      </c>
      <c r="B63" s="54" t="s">
        <v>391</v>
      </c>
      <c r="C63" s="54" t="s">
        <v>163</v>
      </c>
      <c r="D63" s="70" t="s">
        <v>457</v>
      </c>
      <c r="E63" s="55" t="s">
        <v>429</v>
      </c>
      <c r="F63" s="114">
        <f>SUM(F64)</f>
        <v>0</v>
      </c>
      <c r="CB63"/>
    </row>
    <row r="64" spans="1:80" ht="12.75" hidden="1">
      <c r="A64" s="52" t="s">
        <v>448</v>
      </c>
      <c r="B64" s="54" t="s">
        <v>391</v>
      </c>
      <c r="C64" s="54" t="s">
        <v>163</v>
      </c>
      <c r="D64" s="70" t="s">
        <v>457</v>
      </c>
      <c r="E64" s="55" t="s">
        <v>451</v>
      </c>
      <c r="F64" s="114">
        <v>0</v>
      </c>
      <c r="CB64"/>
    </row>
    <row r="65" spans="1:80" ht="12.75">
      <c r="A65" s="115" t="s">
        <v>458</v>
      </c>
      <c r="B65" s="116" t="s">
        <v>391</v>
      </c>
      <c r="C65" s="116" t="s">
        <v>169</v>
      </c>
      <c r="D65" s="116"/>
      <c r="E65" s="117"/>
      <c r="F65" s="118">
        <f>F66+F95</f>
        <v>14848.27119</v>
      </c>
      <c r="CB65"/>
    </row>
    <row r="66" spans="1:80" ht="28.5">
      <c r="A66" s="119" t="s">
        <v>411</v>
      </c>
      <c r="B66" s="54" t="s">
        <v>391</v>
      </c>
      <c r="C66" s="54" t="s">
        <v>169</v>
      </c>
      <c r="D66" s="105" t="s">
        <v>412</v>
      </c>
      <c r="E66" s="120"/>
      <c r="F66" s="78">
        <f>SUM(F67)</f>
        <v>14247.84319</v>
      </c>
      <c r="CB66"/>
    </row>
    <row r="67" spans="1:80" ht="12.75">
      <c r="A67" s="74" t="s">
        <v>413</v>
      </c>
      <c r="B67" s="54" t="s">
        <v>391</v>
      </c>
      <c r="C67" s="54" t="s">
        <v>169</v>
      </c>
      <c r="D67" s="54" t="s">
        <v>414</v>
      </c>
      <c r="E67" s="55"/>
      <c r="F67" s="114">
        <f>F82+F78+F68+F87+F91</f>
        <v>14247.84319</v>
      </c>
      <c r="CB67"/>
    </row>
    <row r="68" spans="1:80" ht="25.5">
      <c r="A68" s="74" t="s">
        <v>459</v>
      </c>
      <c r="B68" s="54" t="s">
        <v>391</v>
      </c>
      <c r="C68" s="54" t="s">
        <v>169</v>
      </c>
      <c r="D68" s="81" t="s">
        <v>460</v>
      </c>
      <c r="E68" s="55"/>
      <c r="F68" s="114">
        <f>F69+F72+F75</f>
        <v>12690</v>
      </c>
      <c r="CB68"/>
    </row>
    <row r="69" spans="1:80" ht="51">
      <c r="A69" s="76" t="s">
        <v>461</v>
      </c>
      <c r="B69" s="54" t="s">
        <v>391</v>
      </c>
      <c r="C69" s="54" t="s">
        <v>169</v>
      </c>
      <c r="D69" s="77" t="s">
        <v>462</v>
      </c>
      <c r="E69" s="55"/>
      <c r="F69" s="114">
        <f>SUM(F70)</f>
        <v>11220</v>
      </c>
      <c r="CB69"/>
    </row>
    <row r="70" spans="1:80" ht="38.25">
      <c r="A70" s="76" t="s">
        <v>405</v>
      </c>
      <c r="B70" s="54" t="s">
        <v>391</v>
      </c>
      <c r="C70" s="54" t="s">
        <v>169</v>
      </c>
      <c r="D70" s="77" t="s">
        <v>462</v>
      </c>
      <c r="E70" s="55" t="s">
        <v>406</v>
      </c>
      <c r="F70" s="114">
        <f>SUM(F71)</f>
        <v>11220</v>
      </c>
      <c r="CB70"/>
    </row>
    <row r="71" spans="1:80" ht="12.75">
      <c r="A71" s="121" t="s">
        <v>463</v>
      </c>
      <c r="B71" s="54" t="s">
        <v>391</v>
      </c>
      <c r="C71" s="54" t="s">
        <v>169</v>
      </c>
      <c r="D71" s="77" t="s">
        <v>462</v>
      </c>
      <c r="E71" s="55" t="s">
        <v>464</v>
      </c>
      <c r="F71" s="114">
        <v>11220</v>
      </c>
      <c r="CB71"/>
    </row>
    <row r="72" spans="1:80" ht="25.5">
      <c r="A72" s="76" t="s">
        <v>465</v>
      </c>
      <c r="B72" s="54"/>
      <c r="C72" s="54"/>
      <c r="D72" s="77"/>
      <c r="E72" s="55"/>
      <c r="F72" s="114">
        <f>SUM(F73)</f>
        <v>1400</v>
      </c>
      <c r="CB72"/>
    </row>
    <row r="73" spans="1:80" ht="12.75">
      <c r="A73" s="76" t="s">
        <v>466</v>
      </c>
      <c r="B73" s="54" t="s">
        <v>391</v>
      </c>
      <c r="C73" s="54" t="s">
        <v>169</v>
      </c>
      <c r="D73" s="77" t="s">
        <v>467</v>
      </c>
      <c r="E73" s="55" t="s">
        <v>423</v>
      </c>
      <c r="F73" s="114">
        <f>SUM(F74)</f>
        <v>1400</v>
      </c>
      <c r="CB73"/>
    </row>
    <row r="74" spans="1:80" ht="25.5">
      <c r="A74" s="10" t="s">
        <v>424</v>
      </c>
      <c r="B74" s="54" t="s">
        <v>391</v>
      </c>
      <c r="C74" s="54" t="s">
        <v>169</v>
      </c>
      <c r="D74" s="77" t="s">
        <v>467</v>
      </c>
      <c r="E74" s="55" t="s">
        <v>425</v>
      </c>
      <c r="F74" s="114">
        <v>1400</v>
      </c>
      <c r="CB74"/>
    </row>
    <row r="75" spans="1:80" ht="25.5">
      <c r="A75" s="10" t="s">
        <v>468</v>
      </c>
      <c r="B75" s="54" t="s">
        <v>391</v>
      </c>
      <c r="C75" s="54" t="s">
        <v>169</v>
      </c>
      <c r="D75" s="77" t="s">
        <v>469</v>
      </c>
      <c r="E75" s="55"/>
      <c r="F75" s="114">
        <f>SUM(F76)</f>
        <v>70</v>
      </c>
      <c r="CB75"/>
    </row>
    <row r="76" spans="1:80" ht="12.75">
      <c r="A76" s="76" t="s">
        <v>428</v>
      </c>
      <c r="B76" s="54" t="s">
        <v>391</v>
      </c>
      <c r="C76" s="54" t="s">
        <v>169</v>
      </c>
      <c r="D76" s="77" t="s">
        <v>469</v>
      </c>
      <c r="E76" s="55" t="s">
        <v>429</v>
      </c>
      <c r="F76" s="114">
        <f>SUM(F77)</f>
        <v>70</v>
      </c>
      <c r="CB76"/>
    </row>
    <row r="77" spans="1:80" ht="12.75">
      <c r="A77" s="76" t="s">
        <v>430</v>
      </c>
      <c r="B77" s="54" t="s">
        <v>391</v>
      </c>
      <c r="C77" s="54" t="s">
        <v>169</v>
      </c>
      <c r="D77" s="77" t="s">
        <v>469</v>
      </c>
      <c r="E77" s="55" t="s">
        <v>431</v>
      </c>
      <c r="F77" s="114">
        <v>70</v>
      </c>
      <c r="CB77"/>
    </row>
    <row r="78" spans="1:80" ht="25.5">
      <c r="A78" s="74" t="s">
        <v>470</v>
      </c>
      <c r="B78" s="54" t="s">
        <v>391</v>
      </c>
      <c r="C78" s="54" t="s">
        <v>169</v>
      </c>
      <c r="D78" s="75" t="s">
        <v>471</v>
      </c>
      <c r="E78" s="55"/>
      <c r="F78" s="114">
        <f>F81</f>
        <v>633</v>
      </c>
      <c r="CB78"/>
    </row>
    <row r="79" spans="1:80" ht="25.5">
      <c r="A79" s="76" t="s">
        <v>472</v>
      </c>
      <c r="B79" s="54" t="s">
        <v>391</v>
      </c>
      <c r="C79" s="54" t="s">
        <v>169</v>
      </c>
      <c r="D79" s="77" t="s">
        <v>473</v>
      </c>
      <c r="E79" s="55"/>
      <c r="F79" s="114">
        <f>SUM(F80)</f>
        <v>633</v>
      </c>
      <c r="CB79"/>
    </row>
    <row r="80" spans="1:80" ht="12.75">
      <c r="A80" s="76" t="s">
        <v>466</v>
      </c>
      <c r="B80" s="54" t="s">
        <v>391</v>
      </c>
      <c r="C80" s="54" t="s">
        <v>169</v>
      </c>
      <c r="D80" s="77" t="s">
        <v>473</v>
      </c>
      <c r="E80" s="55" t="s">
        <v>423</v>
      </c>
      <c r="F80" s="114">
        <f>SUM(F81)</f>
        <v>633</v>
      </c>
      <c r="CB80"/>
    </row>
    <row r="81" spans="1:80" ht="25.5">
      <c r="A81" s="10" t="s">
        <v>424</v>
      </c>
      <c r="B81" s="54" t="s">
        <v>391</v>
      </c>
      <c r="C81" s="54" t="s">
        <v>169</v>
      </c>
      <c r="D81" s="77" t="s">
        <v>473</v>
      </c>
      <c r="E81" s="55" t="s">
        <v>425</v>
      </c>
      <c r="F81" s="498">
        <v>633</v>
      </c>
      <c r="CB81"/>
    </row>
    <row r="82" spans="1:80" ht="25.5">
      <c r="A82" s="74" t="s">
        <v>474</v>
      </c>
      <c r="B82" s="54" t="s">
        <v>391</v>
      </c>
      <c r="C82" s="54" t="s">
        <v>169</v>
      </c>
      <c r="D82" s="75" t="s">
        <v>475</v>
      </c>
      <c r="E82" s="55"/>
      <c r="F82" s="114">
        <f>F85</f>
        <v>20</v>
      </c>
      <c r="CB82"/>
    </row>
    <row r="83" spans="1:80" ht="25.5">
      <c r="A83" s="76" t="s">
        <v>476</v>
      </c>
      <c r="B83" s="54" t="s">
        <v>391</v>
      </c>
      <c r="C83" s="54" t="s">
        <v>169</v>
      </c>
      <c r="D83" s="77" t="s">
        <v>477</v>
      </c>
      <c r="E83" s="55"/>
      <c r="F83" s="114">
        <f>SUM(F84)</f>
        <v>20</v>
      </c>
      <c r="CB83"/>
    </row>
    <row r="84" spans="1:80" ht="12.75">
      <c r="A84" s="76" t="s">
        <v>428</v>
      </c>
      <c r="B84" s="54" t="s">
        <v>391</v>
      </c>
      <c r="C84" s="54" t="s">
        <v>169</v>
      </c>
      <c r="D84" s="77" t="s">
        <v>477</v>
      </c>
      <c r="E84" s="55" t="s">
        <v>429</v>
      </c>
      <c r="F84" s="78">
        <f>SUM(F85)</f>
        <v>20</v>
      </c>
      <c r="CB84"/>
    </row>
    <row r="85" spans="1:80" ht="12.75">
      <c r="A85" s="10" t="s">
        <v>430</v>
      </c>
      <c r="B85" s="54" t="s">
        <v>391</v>
      </c>
      <c r="C85" s="54" t="s">
        <v>169</v>
      </c>
      <c r="D85" s="77" t="s">
        <v>477</v>
      </c>
      <c r="E85" s="123" t="s">
        <v>431</v>
      </c>
      <c r="F85" s="78">
        <v>20</v>
      </c>
      <c r="CB85"/>
    </row>
    <row r="86" spans="1:174" s="65" customFormat="1" ht="12.75">
      <c r="A86" s="5" t="s">
        <v>478</v>
      </c>
      <c r="B86" s="54" t="s">
        <v>391</v>
      </c>
      <c r="C86" s="54" t="s">
        <v>169</v>
      </c>
      <c r="D86" s="75" t="s">
        <v>479</v>
      </c>
      <c r="E86" s="124"/>
      <c r="F86" s="125">
        <f>SUM(F87+F91)</f>
        <v>904.84319</v>
      </c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</row>
    <row r="87" spans="1:149" s="65" customFormat="1" ht="12.75">
      <c r="A87" s="126" t="s">
        <v>480</v>
      </c>
      <c r="B87" s="81" t="s">
        <v>391</v>
      </c>
      <c r="C87" s="81" t="s">
        <v>169</v>
      </c>
      <c r="D87" s="75" t="s">
        <v>481</v>
      </c>
      <c r="E87" s="124"/>
      <c r="F87" s="125">
        <f>SUM(F89)</f>
        <v>514.84319</v>
      </c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</row>
    <row r="88" spans="1:80" ht="12.75">
      <c r="A88" s="89" t="s">
        <v>482</v>
      </c>
      <c r="B88" s="54" t="s">
        <v>391</v>
      </c>
      <c r="C88" s="54" t="s">
        <v>169</v>
      </c>
      <c r="D88" s="77" t="s">
        <v>483</v>
      </c>
      <c r="E88" s="124"/>
      <c r="F88" s="109">
        <f>SUM(F89)</f>
        <v>514.84319</v>
      </c>
      <c r="CB88"/>
    </row>
    <row r="89" spans="1:80" ht="12.75">
      <c r="A89" s="89" t="s">
        <v>466</v>
      </c>
      <c r="B89" s="54" t="s">
        <v>391</v>
      </c>
      <c r="C89" s="54" t="s">
        <v>169</v>
      </c>
      <c r="D89" s="77" t="s">
        <v>483</v>
      </c>
      <c r="E89" s="123" t="s">
        <v>423</v>
      </c>
      <c r="F89" s="109">
        <f>SUM(F90)</f>
        <v>514.84319</v>
      </c>
      <c r="CB89"/>
    </row>
    <row r="90" spans="1:80" ht="25.5">
      <c r="A90" s="89" t="s">
        <v>484</v>
      </c>
      <c r="B90" s="54" t="s">
        <v>391</v>
      </c>
      <c r="C90" s="54" t="s">
        <v>169</v>
      </c>
      <c r="D90" s="77" t="s">
        <v>483</v>
      </c>
      <c r="E90" s="123" t="s">
        <v>425</v>
      </c>
      <c r="F90" s="109">
        <v>514.84319</v>
      </c>
      <c r="CB90"/>
    </row>
    <row r="91" spans="1:79" s="66" customFormat="1" ht="25.5">
      <c r="A91" s="127" t="s">
        <v>485</v>
      </c>
      <c r="B91" s="81" t="s">
        <v>391</v>
      </c>
      <c r="C91" s="81" t="s">
        <v>169</v>
      </c>
      <c r="D91" s="75" t="s">
        <v>486</v>
      </c>
      <c r="E91" s="124"/>
      <c r="F91" s="128">
        <f>SUM(F92)</f>
        <v>390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</row>
    <row r="92" spans="1:79" s="130" customFormat="1" ht="25.5">
      <c r="A92" s="71" t="s">
        <v>487</v>
      </c>
      <c r="B92" s="54" t="s">
        <v>391</v>
      </c>
      <c r="C92" s="54" t="s">
        <v>169</v>
      </c>
      <c r="D92" s="77" t="s">
        <v>488</v>
      </c>
      <c r="E92" s="129"/>
      <c r="F92" s="78">
        <f>SUM(F93)</f>
        <v>390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</row>
    <row r="93" spans="1:80" ht="25.5">
      <c r="A93" s="86" t="s">
        <v>422</v>
      </c>
      <c r="B93" s="54" t="s">
        <v>391</v>
      </c>
      <c r="C93" s="54" t="s">
        <v>169</v>
      </c>
      <c r="D93" s="77" t="s">
        <v>488</v>
      </c>
      <c r="E93" s="129" t="s">
        <v>423</v>
      </c>
      <c r="F93" s="114">
        <f>SUM(F94)</f>
        <v>390</v>
      </c>
      <c r="CB93"/>
    </row>
    <row r="94" spans="1:80" ht="25.5">
      <c r="A94" s="10" t="s">
        <v>489</v>
      </c>
      <c r="B94" s="54" t="s">
        <v>391</v>
      </c>
      <c r="C94" s="54" t="s">
        <v>169</v>
      </c>
      <c r="D94" s="77" t="s">
        <v>488</v>
      </c>
      <c r="E94" s="129" t="s">
        <v>425</v>
      </c>
      <c r="F94" s="78">
        <v>390</v>
      </c>
      <c r="CB94"/>
    </row>
    <row r="95" spans="1:79" s="66" customFormat="1" ht="11.25" customHeight="1">
      <c r="A95" s="127" t="s">
        <v>453</v>
      </c>
      <c r="B95" s="131" t="s">
        <v>391</v>
      </c>
      <c r="C95" s="131" t="s">
        <v>169</v>
      </c>
      <c r="D95" s="75" t="s">
        <v>439</v>
      </c>
      <c r="E95" s="132"/>
      <c r="F95" s="128">
        <f>F96+F99+F102+F105</f>
        <v>600.428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</row>
    <row r="96" spans="1:79" s="66" customFormat="1" ht="0.75" customHeight="1" hidden="1">
      <c r="A96" s="1" t="s">
        <v>490</v>
      </c>
      <c r="B96" s="54" t="s">
        <v>391</v>
      </c>
      <c r="C96" s="54" t="s">
        <v>169</v>
      </c>
      <c r="D96" s="77" t="s">
        <v>441</v>
      </c>
      <c r="E96" s="55"/>
      <c r="F96" s="128">
        <f>SUM(F97)</f>
        <v>0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</row>
    <row r="97" spans="1:79" s="66" customFormat="1" ht="12.75" hidden="1">
      <c r="A97" s="89" t="s">
        <v>442</v>
      </c>
      <c r="B97" s="54" t="s">
        <v>391</v>
      </c>
      <c r="C97" s="54" t="s">
        <v>169</v>
      </c>
      <c r="D97" s="77" t="s">
        <v>441</v>
      </c>
      <c r="E97" s="55" t="s">
        <v>443</v>
      </c>
      <c r="F97" s="78">
        <f>SUM(F98)</f>
        <v>0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</row>
    <row r="98" spans="1:79" s="66" customFormat="1" ht="12.75" hidden="1">
      <c r="A98" s="90" t="s">
        <v>444</v>
      </c>
      <c r="B98" s="54" t="s">
        <v>391</v>
      </c>
      <c r="C98" s="54" t="s">
        <v>169</v>
      </c>
      <c r="D98" s="77" t="s">
        <v>441</v>
      </c>
      <c r="E98" s="91" t="s">
        <v>445</v>
      </c>
      <c r="F98" s="78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</row>
    <row r="99" spans="1:79" s="130" customFormat="1" ht="63.75">
      <c r="A99" s="133" t="s">
        <v>491</v>
      </c>
      <c r="B99" s="54" t="s">
        <v>391</v>
      </c>
      <c r="C99" s="54" t="s">
        <v>169</v>
      </c>
      <c r="D99" s="77" t="s">
        <v>492</v>
      </c>
      <c r="E99" s="55"/>
      <c r="F99" s="78">
        <f>F100</f>
        <v>448.84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</row>
    <row r="100" spans="1:80" ht="12.75">
      <c r="A100" s="89" t="s">
        <v>442</v>
      </c>
      <c r="B100" s="54" t="s">
        <v>391</v>
      </c>
      <c r="C100" s="54" t="s">
        <v>169</v>
      </c>
      <c r="D100" s="77" t="s">
        <v>492</v>
      </c>
      <c r="E100" s="55" t="s">
        <v>443</v>
      </c>
      <c r="F100" s="78">
        <f>F101</f>
        <v>448.84</v>
      </c>
      <c r="CB100"/>
    </row>
    <row r="101" spans="1:80" ht="12.75">
      <c r="A101" s="90" t="s">
        <v>444</v>
      </c>
      <c r="B101" s="54" t="s">
        <v>391</v>
      </c>
      <c r="C101" s="54" t="s">
        <v>169</v>
      </c>
      <c r="D101" s="77" t="s">
        <v>492</v>
      </c>
      <c r="E101" s="91" t="s">
        <v>445</v>
      </c>
      <c r="F101" s="78">
        <v>448.84</v>
      </c>
      <c r="CB101"/>
    </row>
    <row r="102" spans="1:79" s="66" customFormat="1" ht="25.5">
      <c r="A102" s="5" t="s">
        <v>493</v>
      </c>
      <c r="B102" s="81" t="s">
        <v>391</v>
      </c>
      <c r="C102" s="81" t="s">
        <v>169</v>
      </c>
      <c r="D102" s="75" t="s">
        <v>494</v>
      </c>
      <c r="E102" s="132"/>
      <c r="F102" s="128">
        <f>F103</f>
        <v>141.588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</row>
    <row r="103" spans="1:80" ht="12.75">
      <c r="A103" s="89" t="s">
        <v>428</v>
      </c>
      <c r="B103" s="54" t="s">
        <v>391</v>
      </c>
      <c r="C103" s="54" t="s">
        <v>169</v>
      </c>
      <c r="D103" s="77" t="s">
        <v>494</v>
      </c>
      <c r="E103" s="129" t="s">
        <v>429</v>
      </c>
      <c r="F103" s="78">
        <f>F104</f>
        <v>141.588</v>
      </c>
      <c r="CB103"/>
    </row>
    <row r="104" spans="1:80" ht="12.75">
      <c r="A104" s="89" t="s">
        <v>495</v>
      </c>
      <c r="B104" s="54" t="s">
        <v>391</v>
      </c>
      <c r="C104" s="54" t="s">
        <v>169</v>
      </c>
      <c r="D104" s="77" t="s">
        <v>494</v>
      </c>
      <c r="E104" s="129" t="s">
        <v>496</v>
      </c>
      <c r="F104" s="78">
        <v>141.588</v>
      </c>
      <c r="CB104"/>
    </row>
    <row r="105" spans="1:80" ht="12.75">
      <c r="A105" s="65" t="s">
        <v>497</v>
      </c>
      <c r="B105" s="54" t="s">
        <v>391</v>
      </c>
      <c r="C105" s="54" t="s">
        <v>169</v>
      </c>
      <c r="D105" s="77" t="s">
        <v>498</v>
      </c>
      <c r="E105" s="129"/>
      <c r="F105" s="125">
        <f>F106</f>
        <v>10</v>
      </c>
      <c r="CB105"/>
    </row>
    <row r="106" spans="1:80" ht="12.75">
      <c r="A106" s="85" t="s">
        <v>428</v>
      </c>
      <c r="B106" s="54" t="s">
        <v>391</v>
      </c>
      <c r="C106" s="54" t="s">
        <v>169</v>
      </c>
      <c r="D106" s="77" t="s">
        <v>498</v>
      </c>
      <c r="E106" s="108" t="s">
        <v>429</v>
      </c>
      <c r="F106" s="109">
        <f>F107</f>
        <v>10</v>
      </c>
      <c r="CB106"/>
    </row>
    <row r="107" spans="1:80" ht="12.75">
      <c r="A107" s="134" t="s">
        <v>430</v>
      </c>
      <c r="B107" s="54" t="s">
        <v>391</v>
      </c>
      <c r="C107" s="54" t="s">
        <v>169</v>
      </c>
      <c r="D107" s="77" t="s">
        <v>498</v>
      </c>
      <c r="E107" s="108" t="s">
        <v>431</v>
      </c>
      <c r="F107" s="109">
        <v>10</v>
      </c>
      <c r="CB107"/>
    </row>
    <row r="108" spans="1:80" ht="12.75">
      <c r="A108" s="57" t="s">
        <v>499</v>
      </c>
      <c r="B108" s="58" t="s">
        <v>398</v>
      </c>
      <c r="C108" s="58"/>
      <c r="D108" s="58"/>
      <c r="E108" s="59"/>
      <c r="F108" s="135">
        <f>F109</f>
        <v>1067</v>
      </c>
      <c r="CB108"/>
    </row>
    <row r="109" spans="1:6" s="104" customFormat="1" ht="12.75" hidden="1">
      <c r="A109" s="136" t="s">
        <v>500</v>
      </c>
      <c r="B109" s="137" t="s">
        <v>398</v>
      </c>
      <c r="C109" s="137" t="s">
        <v>501</v>
      </c>
      <c r="D109" s="137"/>
      <c r="E109" s="138"/>
      <c r="F109" s="139">
        <f>F110</f>
        <v>1067</v>
      </c>
    </row>
    <row r="110" spans="1:6" s="104" customFormat="1" ht="12.75" hidden="1">
      <c r="A110" s="136" t="s">
        <v>502</v>
      </c>
      <c r="B110" s="137" t="s">
        <v>398</v>
      </c>
      <c r="C110" s="137" t="s">
        <v>501</v>
      </c>
      <c r="D110" s="137"/>
      <c r="E110" s="138"/>
      <c r="F110" s="139">
        <f>F111</f>
        <v>1067</v>
      </c>
    </row>
    <row r="111" spans="1:6" s="104" customFormat="1" ht="25.5">
      <c r="A111" s="127" t="s">
        <v>503</v>
      </c>
      <c r="B111" s="137" t="s">
        <v>398</v>
      </c>
      <c r="C111" s="137" t="s">
        <v>501</v>
      </c>
      <c r="D111" s="75" t="s">
        <v>504</v>
      </c>
      <c r="E111" s="140"/>
      <c r="F111" s="141">
        <f>F112+F114</f>
        <v>1067</v>
      </c>
    </row>
    <row r="112" spans="1:6" s="104" customFormat="1" ht="38.25">
      <c r="A112" s="76" t="s">
        <v>405</v>
      </c>
      <c r="B112" s="137" t="s">
        <v>398</v>
      </c>
      <c r="C112" s="137" t="s">
        <v>501</v>
      </c>
      <c r="D112" s="77" t="s">
        <v>505</v>
      </c>
      <c r="E112" s="138" t="s">
        <v>406</v>
      </c>
      <c r="F112" s="142">
        <f>SUM(F113)</f>
        <v>1008</v>
      </c>
    </row>
    <row r="113" spans="1:6" s="104" customFormat="1" ht="12.75">
      <c r="A113" s="136" t="s">
        <v>506</v>
      </c>
      <c r="B113" s="137" t="s">
        <v>398</v>
      </c>
      <c r="C113" s="137" t="s">
        <v>501</v>
      </c>
      <c r="D113" s="77" t="s">
        <v>505</v>
      </c>
      <c r="E113" s="138" t="s">
        <v>408</v>
      </c>
      <c r="F113" s="142">
        <v>1008</v>
      </c>
    </row>
    <row r="114" spans="1:6" s="104" customFormat="1" ht="25.5">
      <c r="A114" s="86" t="s">
        <v>422</v>
      </c>
      <c r="B114" s="137" t="s">
        <v>398</v>
      </c>
      <c r="C114" s="137" t="s">
        <v>501</v>
      </c>
      <c r="D114" s="77" t="s">
        <v>505</v>
      </c>
      <c r="E114" s="138" t="s">
        <v>423</v>
      </c>
      <c r="F114" s="142">
        <f>SUM(F115)</f>
        <v>59</v>
      </c>
    </row>
    <row r="115" spans="1:6" s="104" customFormat="1" ht="25.5">
      <c r="A115" s="107" t="s">
        <v>424</v>
      </c>
      <c r="B115" s="137" t="s">
        <v>398</v>
      </c>
      <c r="C115" s="137" t="s">
        <v>501</v>
      </c>
      <c r="D115" s="77" t="s">
        <v>505</v>
      </c>
      <c r="E115" s="138" t="s">
        <v>425</v>
      </c>
      <c r="F115" s="142">
        <v>59</v>
      </c>
    </row>
    <row r="116" spans="1:80" ht="25.5">
      <c r="A116" s="57" t="s">
        <v>507</v>
      </c>
      <c r="B116" s="58" t="s">
        <v>501</v>
      </c>
      <c r="C116" s="58"/>
      <c r="D116" s="58"/>
      <c r="E116" s="59"/>
      <c r="F116" s="143">
        <f>F117+F134</f>
        <v>2417</v>
      </c>
      <c r="CB116"/>
    </row>
    <row r="117" spans="1:149" s="65" customFormat="1" ht="25.5">
      <c r="A117" s="144" t="s">
        <v>508</v>
      </c>
      <c r="B117" s="62" t="s">
        <v>501</v>
      </c>
      <c r="C117" s="62" t="s">
        <v>509</v>
      </c>
      <c r="D117" s="62"/>
      <c r="E117" s="63"/>
      <c r="F117" s="110">
        <f>F118</f>
        <v>390</v>
      </c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</row>
    <row r="118" spans="1:80" ht="31.5">
      <c r="A118" s="145" t="s">
        <v>510</v>
      </c>
      <c r="B118" s="70" t="s">
        <v>501</v>
      </c>
      <c r="C118" s="70" t="s">
        <v>509</v>
      </c>
      <c r="D118" s="68" t="s">
        <v>511</v>
      </c>
      <c r="E118" s="124"/>
      <c r="F118" s="128">
        <f>SUM(F119)</f>
        <v>390</v>
      </c>
      <c r="CB118"/>
    </row>
    <row r="119" spans="1:80" ht="25.5">
      <c r="A119" s="113" t="s">
        <v>512</v>
      </c>
      <c r="B119" s="70" t="s">
        <v>501</v>
      </c>
      <c r="C119" s="70" t="s">
        <v>509</v>
      </c>
      <c r="D119" s="68" t="s">
        <v>513</v>
      </c>
      <c r="E119" s="123"/>
      <c r="F119" s="128">
        <f>SUM(F120+F124+F129)</f>
        <v>390</v>
      </c>
      <c r="CB119"/>
    </row>
    <row r="120" spans="1:80" ht="25.5">
      <c r="A120" s="113" t="s">
        <v>514</v>
      </c>
      <c r="B120" s="70" t="s">
        <v>501</v>
      </c>
      <c r="C120" s="70" t="s">
        <v>509</v>
      </c>
      <c r="D120" s="68" t="s">
        <v>515</v>
      </c>
      <c r="E120" s="55"/>
      <c r="F120" s="78">
        <f>SUM(F121)</f>
        <v>330</v>
      </c>
      <c r="CB120"/>
    </row>
    <row r="121" spans="1:80" ht="25.5">
      <c r="A121" s="107" t="s">
        <v>516</v>
      </c>
      <c r="B121" s="70" t="s">
        <v>501</v>
      </c>
      <c r="C121" s="70" t="s">
        <v>509</v>
      </c>
      <c r="D121" s="70" t="s">
        <v>517</v>
      </c>
      <c r="E121" s="146"/>
      <c r="F121" s="78">
        <f>SUM(F122)</f>
        <v>330</v>
      </c>
      <c r="CB121"/>
    </row>
    <row r="122" spans="1:80" ht="25.5">
      <c r="A122" s="86" t="s">
        <v>422</v>
      </c>
      <c r="B122" s="70" t="s">
        <v>501</v>
      </c>
      <c r="C122" s="70" t="s">
        <v>509</v>
      </c>
      <c r="D122" s="70" t="s">
        <v>517</v>
      </c>
      <c r="E122" s="146" t="s">
        <v>423</v>
      </c>
      <c r="F122" s="78">
        <f>SUM(F123)</f>
        <v>330</v>
      </c>
      <c r="CB122"/>
    </row>
    <row r="123" spans="1:80" ht="25.5">
      <c r="A123" s="89" t="s">
        <v>424</v>
      </c>
      <c r="B123" s="70" t="s">
        <v>501</v>
      </c>
      <c r="C123" s="70" t="s">
        <v>509</v>
      </c>
      <c r="D123" s="70" t="s">
        <v>517</v>
      </c>
      <c r="E123" s="146" t="s">
        <v>425</v>
      </c>
      <c r="F123" s="78">
        <v>330</v>
      </c>
      <c r="CB123"/>
    </row>
    <row r="124" spans="1:80" ht="25.5">
      <c r="A124" s="147" t="s">
        <v>518</v>
      </c>
      <c r="B124" s="70" t="s">
        <v>501</v>
      </c>
      <c r="C124" s="70" t="s">
        <v>509</v>
      </c>
      <c r="D124" s="68" t="s">
        <v>519</v>
      </c>
      <c r="E124" s="55"/>
      <c r="F124" s="128">
        <f>SUM(F125)</f>
        <v>10</v>
      </c>
      <c r="CB124"/>
    </row>
    <row r="125" spans="1:80" ht="25.5">
      <c r="A125" s="113" t="s">
        <v>520</v>
      </c>
      <c r="B125" s="70" t="s">
        <v>501</v>
      </c>
      <c r="C125" s="70" t="s">
        <v>509</v>
      </c>
      <c r="D125" s="70" t="s">
        <v>521</v>
      </c>
      <c r="E125" s="55"/>
      <c r="F125" s="78">
        <f>SUM(F126)</f>
        <v>10</v>
      </c>
      <c r="CB125"/>
    </row>
    <row r="126" spans="1:80" ht="25.5">
      <c r="A126" s="148" t="s">
        <v>522</v>
      </c>
      <c r="B126" s="70" t="s">
        <v>501</v>
      </c>
      <c r="C126" s="70" t="s">
        <v>509</v>
      </c>
      <c r="D126" s="149" t="s">
        <v>523</v>
      </c>
      <c r="E126" s="146"/>
      <c r="F126" s="78">
        <f>SUM(F127)</f>
        <v>10</v>
      </c>
      <c r="CB126"/>
    </row>
    <row r="127" spans="1:80" ht="25.5">
      <c r="A127" s="86" t="s">
        <v>422</v>
      </c>
      <c r="B127" s="70" t="s">
        <v>501</v>
      </c>
      <c r="C127" s="70" t="s">
        <v>509</v>
      </c>
      <c r="D127" s="149" t="s">
        <v>523</v>
      </c>
      <c r="E127" s="146" t="s">
        <v>423</v>
      </c>
      <c r="F127" s="78">
        <f>SUM(F128)</f>
        <v>10</v>
      </c>
      <c r="CB127"/>
    </row>
    <row r="128" spans="1:80" ht="25.5">
      <c r="A128" s="89" t="s">
        <v>424</v>
      </c>
      <c r="B128" s="70" t="s">
        <v>501</v>
      </c>
      <c r="C128" s="70" t="s">
        <v>509</v>
      </c>
      <c r="D128" s="149" t="s">
        <v>523</v>
      </c>
      <c r="E128" s="146" t="s">
        <v>425</v>
      </c>
      <c r="F128" s="79">
        <v>10</v>
      </c>
      <c r="CB128"/>
    </row>
    <row r="129" spans="1:80" ht="38.25">
      <c r="A129" s="113" t="s">
        <v>524</v>
      </c>
      <c r="B129" s="70" t="s">
        <v>501</v>
      </c>
      <c r="C129" s="70" t="s">
        <v>509</v>
      </c>
      <c r="D129" s="68" t="s">
        <v>525</v>
      </c>
      <c r="E129" s="55"/>
      <c r="F129" s="83">
        <f>SUM(F130)</f>
        <v>50</v>
      </c>
      <c r="CB129"/>
    </row>
    <row r="130" spans="1:80" ht="38.25">
      <c r="A130" s="113" t="s">
        <v>526</v>
      </c>
      <c r="B130" s="70" t="s">
        <v>501</v>
      </c>
      <c r="C130" s="70" t="s">
        <v>509</v>
      </c>
      <c r="D130" s="68" t="s">
        <v>527</v>
      </c>
      <c r="E130" s="146"/>
      <c r="F130" s="79">
        <f>SUM(F131)</f>
        <v>50</v>
      </c>
      <c r="CB130"/>
    </row>
    <row r="131" spans="1:80" ht="38.25">
      <c r="A131" s="148" t="s">
        <v>528</v>
      </c>
      <c r="B131" s="70" t="s">
        <v>501</v>
      </c>
      <c r="C131" s="70" t="s">
        <v>509</v>
      </c>
      <c r="D131" s="149" t="s">
        <v>529</v>
      </c>
      <c r="E131" s="146"/>
      <c r="F131" s="79">
        <f>SUM(F132)</f>
        <v>50</v>
      </c>
      <c r="CB131"/>
    </row>
    <row r="132" spans="1:80" ht="25.5">
      <c r="A132" s="86" t="s">
        <v>422</v>
      </c>
      <c r="B132" s="70" t="s">
        <v>501</v>
      </c>
      <c r="C132" s="70" t="s">
        <v>509</v>
      </c>
      <c r="D132" s="149" t="s">
        <v>529</v>
      </c>
      <c r="E132" s="146" t="s">
        <v>423</v>
      </c>
      <c r="F132" s="79">
        <f>SUM(F133)</f>
        <v>50</v>
      </c>
      <c r="CB132"/>
    </row>
    <row r="133" spans="1:80" ht="25.5">
      <c r="A133" s="89" t="s">
        <v>424</v>
      </c>
      <c r="B133" s="70" t="s">
        <v>501</v>
      </c>
      <c r="C133" s="70" t="s">
        <v>509</v>
      </c>
      <c r="D133" s="149" t="s">
        <v>529</v>
      </c>
      <c r="E133" s="146" t="s">
        <v>425</v>
      </c>
      <c r="F133" s="79">
        <v>50</v>
      </c>
      <c r="CB133"/>
    </row>
    <row r="134" spans="1:149" s="65" customFormat="1" ht="25.5">
      <c r="A134" s="61" t="s">
        <v>530</v>
      </c>
      <c r="B134" s="62" t="s">
        <v>501</v>
      </c>
      <c r="C134" s="62" t="s">
        <v>172</v>
      </c>
      <c r="D134" s="62"/>
      <c r="E134" s="63"/>
      <c r="F134" s="110">
        <f>F135</f>
        <v>2027</v>
      </c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</row>
    <row r="135" spans="1:80" ht="31.5">
      <c r="A135" s="145" t="s">
        <v>510</v>
      </c>
      <c r="B135" s="70" t="s">
        <v>501</v>
      </c>
      <c r="C135" s="70" t="s">
        <v>172</v>
      </c>
      <c r="D135" s="68" t="s">
        <v>511</v>
      </c>
      <c r="E135" s="124"/>
      <c r="F135" s="128">
        <f>SUM(F136+F141)</f>
        <v>2027</v>
      </c>
      <c r="CB135"/>
    </row>
    <row r="136" spans="1:80" ht="25.5">
      <c r="A136" s="113" t="s">
        <v>531</v>
      </c>
      <c r="B136" s="70" t="s">
        <v>501</v>
      </c>
      <c r="C136" s="70" t="s">
        <v>172</v>
      </c>
      <c r="D136" s="75" t="s">
        <v>532</v>
      </c>
      <c r="E136" s="55"/>
      <c r="F136" s="83">
        <f>SUM(F137)</f>
        <v>1867</v>
      </c>
      <c r="CB136"/>
    </row>
    <row r="137" spans="1:80" ht="25.5">
      <c r="A137" s="113" t="s">
        <v>533</v>
      </c>
      <c r="B137" s="70" t="s">
        <v>501</v>
      </c>
      <c r="C137" s="70" t="s">
        <v>172</v>
      </c>
      <c r="D137" s="75" t="s">
        <v>534</v>
      </c>
      <c r="E137" s="146"/>
      <c r="F137" s="79">
        <f>SUM(F138)</f>
        <v>1867</v>
      </c>
      <c r="CB137"/>
    </row>
    <row r="138" spans="1:80" ht="38.25">
      <c r="A138" s="148" t="s">
        <v>535</v>
      </c>
      <c r="B138" s="70" t="s">
        <v>501</v>
      </c>
      <c r="C138" s="70" t="s">
        <v>172</v>
      </c>
      <c r="D138" s="150" t="s">
        <v>536</v>
      </c>
      <c r="E138" s="146"/>
      <c r="F138" s="79">
        <f>SUM(F139)</f>
        <v>1867</v>
      </c>
      <c r="CB138"/>
    </row>
    <row r="139" spans="1:80" ht="25.5">
      <c r="A139" s="86" t="s">
        <v>422</v>
      </c>
      <c r="B139" s="70" t="s">
        <v>501</v>
      </c>
      <c r="C139" s="70" t="s">
        <v>172</v>
      </c>
      <c r="D139" s="150" t="s">
        <v>536</v>
      </c>
      <c r="E139" s="146" t="s">
        <v>423</v>
      </c>
      <c r="F139" s="79">
        <f>SUM(F140)</f>
        <v>1867</v>
      </c>
      <c r="CB139"/>
    </row>
    <row r="140" spans="1:80" ht="25.5">
      <c r="A140" s="89" t="s">
        <v>424</v>
      </c>
      <c r="B140" s="70" t="s">
        <v>501</v>
      </c>
      <c r="C140" s="70" t="s">
        <v>172</v>
      </c>
      <c r="D140" s="150" t="s">
        <v>536</v>
      </c>
      <c r="E140" s="146" t="s">
        <v>425</v>
      </c>
      <c r="F140" s="79">
        <v>1867</v>
      </c>
      <c r="CB140"/>
    </row>
    <row r="141" spans="1:80" ht="25.5">
      <c r="A141" s="147" t="s">
        <v>537</v>
      </c>
      <c r="B141" s="70" t="s">
        <v>501</v>
      </c>
      <c r="C141" s="70" t="s">
        <v>172</v>
      </c>
      <c r="D141" s="75" t="s">
        <v>538</v>
      </c>
      <c r="E141" s="55"/>
      <c r="F141" s="78">
        <f>SUM(F142)</f>
        <v>160</v>
      </c>
      <c r="CB141"/>
    </row>
    <row r="142" spans="1:80" ht="25.5">
      <c r="A142" s="113" t="s">
        <v>539</v>
      </c>
      <c r="B142" s="70" t="s">
        <v>501</v>
      </c>
      <c r="C142" s="70" t="s">
        <v>172</v>
      </c>
      <c r="D142" s="75" t="s">
        <v>540</v>
      </c>
      <c r="E142" s="55"/>
      <c r="F142" s="78">
        <f>SUM(F143)</f>
        <v>160</v>
      </c>
      <c r="CB142"/>
    </row>
    <row r="143" spans="1:80" ht="25.5">
      <c r="A143" s="107" t="s">
        <v>541</v>
      </c>
      <c r="B143" s="70" t="s">
        <v>501</v>
      </c>
      <c r="C143" s="70" t="s">
        <v>172</v>
      </c>
      <c r="D143" s="150" t="s">
        <v>542</v>
      </c>
      <c r="E143" s="146"/>
      <c r="F143" s="78">
        <f>SUM(F144)</f>
        <v>160</v>
      </c>
      <c r="CB143"/>
    </row>
    <row r="144" spans="1:80" ht="25.5">
      <c r="A144" s="86" t="s">
        <v>422</v>
      </c>
      <c r="B144" s="70" t="s">
        <v>501</v>
      </c>
      <c r="C144" s="70" t="s">
        <v>172</v>
      </c>
      <c r="D144" s="150" t="s">
        <v>542</v>
      </c>
      <c r="E144" s="146" t="s">
        <v>423</v>
      </c>
      <c r="F144" s="78">
        <f>SUM(F145)</f>
        <v>160</v>
      </c>
      <c r="CB144"/>
    </row>
    <row r="145" spans="1:80" ht="25.5">
      <c r="A145" s="89" t="s">
        <v>424</v>
      </c>
      <c r="B145" s="70" t="s">
        <v>501</v>
      </c>
      <c r="C145" s="70" t="s">
        <v>172</v>
      </c>
      <c r="D145" s="150" t="s">
        <v>542</v>
      </c>
      <c r="E145" s="146" t="s">
        <v>425</v>
      </c>
      <c r="F145" s="78">
        <v>160</v>
      </c>
      <c r="CB145"/>
    </row>
    <row r="146" spans="1:149" s="153" customFormat="1" ht="18.75" customHeight="1">
      <c r="A146" s="151" t="s">
        <v>543</v>
      </c>
      <c r="B146" s="58" t="s">
        <v>410</v>
      </c>
      <c r="C146" s="58"/>
      <c r="D146" s="58"/>
      <c r="E146" s="59"/>
      <c r="F146" s="143">
        <f>+F147+F156+F215+F220</f>
        <v>56215.22344</v>
      </c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CB146" s="154"/>
      <c r="CC146" s="154"/>
      <c r="CD146" s="154"/>
      <c r="CE146" s="154"/>
      <c r="CF146" s="154"/>
      <c r="CG146" s="154"/>
      <c r="CH146" s="154"/>
      <c r="CI146" s="154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</row>
    <row r="147" spans="1:6" s="155" customFormat="1" ht="12.75" hidden="1">
      <c r="A147" s="144" t="s">
        <v>544</v>
      </c>
      <c r="B147" s="62" t="s">
        <v>410</v>
      </c>
      <c r="C147" s="62" t="s">
        <v>545</v>
      </c>
      <c r="D147" s="62"/>
      <c r="E147" s="63"/>
      <c r="F147" s="110">
        <f>SUM(F148+F152)</f>
        <v>0</v>
      </c>
    </row>
    <row r="148" spans="1:6" s="152" customFormat="1" ht="25.5" hidden="1">
      <c r="A148" s="127" t="s">
        <v>546</v>
      </c>
      <c r="B148" s="70" t="s">
        <v>410</v>
      </c>
      <c r="C148" s="70" t="s">
        <v>545</v>
      </c>
      <c r="D148" s="75" t="s">
        <v>547</v>
      </c>
      <c r="E148" s="123"/>
      <c r="F148" s="78">
        <f>SUM(F149)</f>
        <v>0</v>
      </c>
    </row>
    <row r="149" spans="1:6" s="152" customFormat="1" ht="25.5" hidden="1">
      <c r="A149" s="84" t="s">
        <v>548</v>
      </c>
      <c r="B149" s="70" t="s">
        <v>410</v>
      </c>
      <c r="C149" s="70" t="s">
        <v>545</v>
      </c>
      <c r="D149" s="75" t="s">
        <v>549</v>
      </c>
      <c r="E149" s="123"/>
      <c r="F149" s="78">
        <f>SUM(F150)</f>
        <v>0</v>
      </c>
    </row>
    <row r="150" spans="1:6" s="152" customFormat="1" ht="12.75" hidden="1">
      <c r="A150" s="85" t="s">
        <v>428</v>
      </c>
      <c r="B150" s="70" t="s">
        <v>410</v>
      </c>
      <c r="C150" s="70" t="s">
        <v>545</v>
      </c>
      <c r="D150" s="77" t="s">
        <v>549</v>
      </c>
      <c r="E150" s="123" t="s">
        <v>429</v>
      </c>
      <c r="F150" s="78">
        <f>SUM(F151)</f>
        <v>0</v>
      </c>
    </row>
    <row r="151" spans="1:6" s="152" customFormat="1" ht="24.75" customHeight="1" hidden="1">
      <c r="A151" s="156" t="s">
        <v>550</v>
      </c>
      <c r="B151" s="70" t="s">
        <v>410</v>
      </c>
      <c r="C151" s="70" t="s">
        <v>545</v>
      </c>
      <c r="D151" s="77" t="s">
        <v>549</v>
      </c>
      <c r="E151" s="123" t="s">
        <v>551</v>
      </c>
      <c r="F151" s="78">
        <v>0</v>
      </c>
    </row>
    <row r="152" spans="1:6" s="152" customFormat="1" ht="12.75" hidden="1">
      <c r="A152" s="127" t="s">
        <v>453</v>
      </c>
      <c r="B152" s="131" t="s">
        <v>410</v>
      </c>
      <c r="C152" s="131" t="s">
        <v>545</v>
      </c>
      <c r="D152" s="75" t="s">
        <v>439</v>
      </c>
      <c r="E152" s="123"/>
      <c r="F152" s="78">
        <f>F153</f>
        <v>0</v>
      </c>
    </row>
    <row r="153" spans="1:6" s="152" customFormat="1" ht="25.5" hidden="1">
      <c r="A153" s="71" t="s">
        <v>552</v>
      </c>
      <c r="B153" s="105" t="s">
        <v>410</v>
      </c>
      <c r="C153" s="105" t="s">
        <v>545</v>
      </c>
      <c r="D153" s="77" t="s">
        <v>553</v>
      </c>
      <c r="E153" s="123"/>
      <c r="F153" s="78">
        <f>F154</f>
        <v>0</v>
      </c>
    </row>
    <row r="154" spans="1:6" s="152" customFormat="1" ht="25.5" hidden="1">
      <c r="A154" s="157" t="s">
        <v>422</v>
      </c>
      <c r="B154" s="70" t="s">
        <v>410</v>
      </c>
      <c r="C154" s="70" t="s">
        <v>545</v>
      </c>
      <c r="D154" s="70" t="s">
        <v>553</v>
      </c>
      <c r="E154" s="123" t="s">
        <v>423</v>
      </c>
      <c r="F154" s="78">
        <f>F155</f>
        <v>0</v>
      </c>
    </row>
    <row r="155" spans="1:6" s="152" customFormat="1" ht="25.5" hidden="1">
      <c r="A155" s="158" t="s">
        <v>424</v>
      </c>
      <c r="B155" s="70" t="s">
        <v>410</v>
      </c>
      <c r="C155" s="70" t="s">
        <v>545</v>
      </c>
      <c r="D155" s="70" t="s">
        <v>553</v>
      </c>
      <c r="E155" s="123" t="s">
        <v>425</v>
      </c>
      <c r="F155" s="78">
        <v>0</v>
      </c>
    </row>
    <row r="156" spans="1:6" s="152" customFormat="1" ht="12" customHeight="1">
      <c r="A156" s="144" t="s">
        <v>554</v>
      </c>
      <c r="B156" s="62" t="s">
        <v>410</v>
      </c>
      <c r="C156" s="62" t="s">
        <v>509</v>
      </c>
      <c r="D156" s="62"/>
      <c r="E156" s="63"/>
      <c r="F156" s="110">
        <f>F163+F212</f>
        <v>53555.22344</v>
      </c>
    </row>
    <row r="157" spans="1:6" s="152" customFormat="1" ht="25.5" hidden="1">
      <c r="A157" s="159" t="s">
        <v>555</v>
      </c>
      <c r="B157" s="160" t="s">
        <v>410</v>
      </c>
      <c r="C157" s="160" t="s">
        <v>509</v>
      </c>
      <c r="D157" s="161"/>
      <c r="E157" s="123"/>
      <c r="F157" s="78">
        <f>SUM(F158)</f>
        <v>0</v>
      </c>
    </row>
    <row r="158" spans="1:6" s="152" customFormat="1" ht="12.75" hidden="1">
      <c r="A158" s="162" t="s">
        <v>556</v>
      </c>
      <c r="B158" s="160" t="s">
        <v>410</v>
      </c>
      <c r="C158" s="160" t="s">
        <v>509</v>
      </c>
      <c r="D158" s="161"/>
      <c r="E158" s="123"/>
      <c r="F158" s="78">
        <f>SUM(F159+F161)</f>
        <v>0</v>
      </c>
    </row>
    <row r="159" spans="1:6" s="152" customFormat="1" ht="51" hidden="1">
      <c r="A159" s="163" t="s">
        <v>557</v>
      </c>
      <c r="B159" s="160" t="s">
        <v>410</v>
      </c>
      <c r="C159" s="160" t="s">
        <v>509</v>
      </c>
      <c r="D159" s="70"/>
      <c r="E159" s="123"/>
      <c r="F159" s="78">
        <f>SUM(F160)</f>
        <v>0</v>
      </c>
    </row>
    <row r="160" spans="1:6" s="152" customFormat="1" ht="25.5" hidden="1">
      <c r="A160" s="10" t="s">
        <v>424</v>
      </c>
      <c r="B160" s="70" t="s">
        <v>410</v>
      </c>
      <c r="C160" s="70" t="s">
        <v>509</v>
      </c>
      <c r="D160" s="70"/>
      <c r="E160" s="123" t="s">
        <v>425</v>
      </c>
      <c r="F160" s="78"/>
    </row>
    <row r="161" spans="1:6" s="152" customFormat="1" ht="25.5" hidden="1">
      <c r="A161" s="10" t="s">
        <v>558</v>
      </c>
      <c r="B161" s="70" t="s">
        <v>410</v>
      </c>
      <c r="C161" s="70" t="s">
        <v>509</v>
      </c>
      <c r="D161" s="70"/>
      <c r="E161" s="123"/>
      <c r="F161" s="78">
        <f>F162</f>
        <v>0</v>
      </c>
    </row>
    <row r="162" spans="1:6" s="152" customFormat="1" ht="25.5" hidden="1">
      <c r="A162" s="10" t="s">
        <v>424</v>
      </c>
      <c r="B162" s="70" t="s">
        <v>410</v>
      </c>
      <c r="C162" s="70" t="s">
        <v>509</v>
      </c>
      <c r="D162" s="70"/>
      <c r="E162" s="123" t="s">
        <v>425</v>
      </c>
      <c r="F162" s="78"/>
    </row>
    <row r="163" spans="1:80" ht="25.5">
      <c r="A163" s="74" t="s">
        <v>559</v>
      </c>
      <c r="B163" s="70" t="s">
        <v>410</v>
      </c>
      <c r="C163" s="70" t="s">
        <v>509</v>
      </c>
      <c r="D163" s="164" t="s">
        <v>560</v>
      </c>
      <c r="E163" s="165"/>
      <c r="F163" s="78">
        <f>F164+F198</f>
        <v>51955.22344</v>
      </c>
      <c r="CB163"/>
    </row>
    <row r="164" spans="1:80" ht="12.75">
      <c r="A164" s="113" t="s">
        <v>561</v>
      </c>
      <c r="B164" s="70" t="s">
        <v>410</v>
      </c>
      <c r="C164" s="70" t="s">
        <v>509</v>
      </c>
      <c r="D164" s="68" t="s">
        <v>562</v>
      </c>
      <c r="E164" s="124"/>
      <c r="F164" s="78">
        <f>F165+F174+F188+F192</f>
        <v>33067.22344</v>
      </c>
      <c r="CB164"/>
    </row>
    <row r="165" spans="1:80" ht="12.75">
      <c r="A165" s="113" t="s">
        <v>563</v>
      </c>
      <c r="B165" s="70" t="s">
        <v>410</v>
      </c>
      <c r="C165" s="70" t="s">
        <v>509</v>
      </c>
      <c r="D165" s="68" t="s">
        <v>564</v>
      </c>
      <c r="E165" s="124"/>
      <c r="F165" s="78">
        <f>SUM(F166)</f>
        <v>15731.22344</v>
      </c>
      <c r="CB165"/>
    </row>
    <row r="166" spans="1:80" ht="12" customHeight="1">
      <c r="A166" s="113" t="s">
        <v>565</v>
      </c>
      <c r="B166" s="70" t="s">
        <v>410</v>
      </c>
      <c r="C166" s="70" t="s">
        <v>509</v>
      </c>
      <c r="D166" s="68" t="s">
        <v>566</v>
      </c>
      <c r="E166" s="124"/>
      <c r="F166" s="128">
        <f>SUM(F172+F167)</f>
        <v>15731.22344</v>
      </c>
      <c r="CB166"/>
    </row>
    <row r="167" spans="1:80" ht="38.25" hidden="1">
      <c r="A167" s="166" t="s">
        <v>567</v>
      </c>
      <c r="B167" s="41" t="s">
        <v>410</v>
      </c>
      <c r="C167" s="41" t="s">
        <v>509</v>
      </c>
      <c r="D167" s="41" t="s">
        <v>568</v>
      </c>
      <c r="E167" s="42"/>
      <c r="F167" s="122">
        <f>SUM(F168)</f>
        <v>15731.22344</v>
      </c>
      <c r="CB167"/>
    </row>
    <row r="168" spans="1:193" s="167" customFormat="1" ht="25.5">
      <c r="A168" s="76" t="s">
        <v>569</v>
      </c>
      <c r="B168" s="68" t="s">
        <v>410</v>
      </c>
      <c r="C168" s="68" t="s">
        <v>509</v>
      </c>
      <c r="D168" s="70" t="s">
        <v>568</v>
      </c>
      <c r="E168" s="124"/>
      <c r="F168" s="78">
        <f>SUM(F169+F172)</f>
        <v>15731.22344</v>
      </c>
      <c r="CB168" s="168"/>
      <c r="CC168" s="168"/>
      <c r="CD168" s="168"/>
      <c r="CE168" s="168"/>
      <c r="CF168" s="168"/>
      <c r="CG168" s="168"/>
      <c r="CH168" s="168"/>
      <c r="CI168" s="168"/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8"/>
      <c r="CU168" s="168"/>
      <c r="CV168" s="168"/>
      <c r="CW168" s="168"/>
      <c r="CX168" s="168"/>
      <c r="CY168" s="168"/>
      <c r="CZ168" s="168"/>
      <c r="DA168" s="168"/>
      <c r="DB168" s="168"/>
      <c r="DC168" s="168"/>
      <c r="DD168" s="168"/>
      <c r="DE168" s="168"/>
      <c r="DF168" s="168"/>
      <c r="DG168" s="168"/>
      <c r="DH168" s="168"/>
      <c r="DI168" s="168"/>
      <c r="DJ168" s="168"/>
      <c r="DK168" s="168"/>
      <c r="DL168" s="168"/>
      <c r="DM168" s="168"/>
      <c r="DN168" s="168"/>
      <c r="DO168" s="168"/>
      <c r="DP168" s="168"/>
      <c r="DQ168" s="168"/>
      <c r="DR168" s="168"/>
      <c r="DS168" s="168"/>
      <c r="DT168" s="168"/>
      <c r="DU168" s="168"/>
      <c r="DV168" s="168"/>
      <c r="DW168" s="168"/>
      <c r="DX168" s="168"/>
      <c r="DY168" s="168"/>
      <c r="DZ168" s="168"/>
      <c r="EA168" s="168"/>
      <c r="EB168" s="168"/>
      <c r="EC168" s="168"/>
      <c r="ED168" s="168"/>
      <c r="EE168" s="168"/>
      <c r="EF168" s="168"/>
      <c r="EG168" s="168"/>
      <c r="EH168" s="168"/>
      <c r="EI168" s="168"/>
      <c r="EJ168" s="168"/>
      <c r="EK168" s="168"/>
      <c r="EL168" s="168"/>
      <c r="EM168" s="168"/>
      <c r="EN168" s="168"/>
      <c r="EO168" s="168"/>
      <c r="EP168" s="168"/>
      <c r="EQ168" s="168"/>
      <c r="ER168" s="168"/>
      <c r="ES168" s="168"/>
      <c r="ET168" s="168"/>
      <c r="EU168" s="168"/>
      <c r="EV168" s="168"/>
      <c r="EW168" s="168"/>
      <c r="EX168" s="168"/>
      <c r="EY168" s="168"/>
      <c r="EZ168" s="168"/>
      <c r="FA168" s="168"/>
      <c r="FB168" s="168"/>
      <c r="FC168" s="168"/>
      <c r="FD168" s="168"/>
      <c r="FE168" s="168"/>
      <c r="FF168" s="168"/>
      <c r="FG168" s="168"/>
      <c r="FH168" s="168"/>
      <c r="FI168" s="168"/>
      <c r="FJ168" s="168"/>
      <c r="FK168" s="168"/>
      <c r="FL168" s="168"/>
      <c r="FM168" s="168"/>
      <c r="FN168" s="168"/>
      <c r="FO168" s="168"/>
      <c r="FP168" s="168"/>
      <c r="FQ168" s="168"/>
      <c r="FR168" s="168"/>
      <c r="FS168" s="168"/>
      <c r="FT168" s="168"/>
      <c r="FU168" s="168"/>
      <c r="FV168" s="168"/>
      <c r="FW168" s="168"/>
      <c r="FX168" s="168"/>
      <c r="FY168" s="168"/>
      <c r="FZ168" s="168"/>
      <c r="GA168" s="168"/>
      <c r="GB168" s="168"/>
      <c r="GC168" s="168"/>
      <c r="GD168" s="168"/>
      <c r="GE168" s="168"/>
      <c r="GF168" s="168"/>
      <c r="GG168" s="168"/>
      <c r="GH168" s="168"/>
      <c r="GI168" s="168"/>
      <c r="GJ168" s="168"/>
      <c r="GK168" s="168"/>
    </row>
    <row r="169" spans="1:80" ht="24">
      <c r="A169" s="169" t="s">
        <v>570</v>
      </c>
      <c r="B169" s="70" t="s">
        <v>410</v>
      </c>
      <c r="C169" s="70" t="s">
        <v>509</v>
      </c>
      <c r="D169" s="70" t="s">
        <v>568</v>
      </c>
      <c r="E169" s="146" t="s">
        <v>571</v>
      </c>
      <c r="F169" s="78">
        <f>SUM(F170)</f>
        <v>15731.22344</v>
      </c>
      <c r="CB169"/>
    </row>
    <row r="170" spans="1:80" ht="12.75">
      <c r="A170" s="71" t="s">
        <v>572</v>
      </c>
      <c r="B170" s="70" t="s">
        <v>410</v>
      </c>
      <c r="C170" s="70" t="s">
        <v>509</v>
      </c>
      <c r="D170" s="70" t="s">
        <v>568</v>
      </c>
      <c r="E170" s="146" t="s">
        <v>573</v>
      </c>
      <c r="F170" s="78">
        <v>15731.22344</v>
      </c>
      <c r="CB170"/>
    </row>
    <row r="171" spans="1:149" s="65" customFormat="1" ht="12.75" hidden="1">
      <c r="A171" s="74" t="s">
        <v>574</v>
      </c>
      <c r="B171" s="70" t="s">
        <v>410</v>
      </c>
      <c r="C171" s="70" t="s">
        <v>509</v>
      </c>
      <c r="D171" s="68" t="s">
        <v>575</v>
      </c>
      <c r="E171" s="165"/>
      <c r="F171" s="128">
        <f>SUM(F172)</f>
        <v>0</v>
      </c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</row>
    <row r="172" spans="1:80" ht="25.5" hidden="1">
      <c r="A172" s="86" t="s">
        <v>422</v>
      </c>
      <c r="B172" s="70" t="s">
        <v>410</v>
      </c>
      <c r="C172" s="70" t="s">
        <v>509</v>
      </c>
      <c r="D172" s="70" t="s">
        <v>575</v>
      </c>
      <c r="E172" s="146" t="s">
        <v>423</v>
      </c>
      <c r="F172" s="78">
        <f>SUM(F173)</f>
        <v>0</v>
      </c>
      <c r="CB172"/>
    </row>
    <row r="173" spans="1:80" ht="25.5" hidden="1">
      <c r="A173" s="89" t="s">
        <v>424</v>
      </c>
      <c r="B173" s="70" t="s">
        <v>410</v>
      </c>
      <c r="C173" s="70" t="s">
        <v>509</v>
      </c>
      <c r="D173" s="70" t="s">
        <v>575</v>
      </c>
      <c r="E173" s="146" t="s">
        <v>425</v>
      </c>
      <c r="F173" s="78">
        <v>0</v>
      </c>
      <c r="CB173"/>
    </row>
    <row r="174" spans="1:80" ht="12.75">
      <c r="A174" s="170" t="s">
        <v>576</v>
      </c>
      <c r="B174" s="70" t="s">
        <v>410</v>
      </c>
      <c r="C174" s="70" t="s">
        <v>509</v>
      </c>
      <c r="D174" s="75" t="s">
        <v>577</v>
      </c>
      <c r="E174" s="171"/>
      <c r="F174" s="128">
        <f>SUM(F175+F181+F185)</f>
        <v>16636</v>
      </c>
      <c r="CB174"/>
    </row>
    <row r="175" spans="1:80" ht="12.75">
      <c r="A175" s="170" t="s">
        <v>578</v>
      </c>
      <c r="B175" s="70" t="s">
        <v>410</v>
      </c>
      <c r="C175" s="70" t="s">
        <v>509</v>
      </c>
      <c r="D175" s="77" t="s">
        <v>579</v>
      </c>
      <c r="E175" s="171"/>
      <c r="F175" s="78">
        <f>SUM(F176+F179)</f>
        <v>7936</v>
      </c>
      <c r="CB175"/>
    </row>
    <row r="176" spans="1:80" ht="10.5" customHeight="1">
      <c r="A176" s="172" t="s">
        <v>580</v>
      </c>
      <c r="B176" s="70" t="s">
        <v>410</v>
      </c>
      <c r="C176" s="70" t="s">
        <v>509</v>
      </c>
      <c r="D176" s="77" t="s">
        <v>581</v>
      </c>
      <c r="E176" s="171"/>
      <c r="F176" s="78">
        <f>F177</f>
        <v>0</v>
      </c>
      <c r="CB176"/>
    </row>
    <row r="177" spans="1:80" ht="0.75" customHeight="1" hidden="1">
      <c r="A177" s="89" t="s">
        <v>442</v>
      </c>
      <c r="B177" s="70" t="s">
        <v>410</v>
      </c>
      <c r="C177" s="70" t="s">
        <v>509</v>
      </c>
      <c r="D177" s="77" t="s">
        <v>581</v>
      </c>
      <c r="E177" s="108" t="s">
        <v>443</v>
      </c>
      <c r="F177" s="78">
        <f>SUM(F178)</f>
        <v>0</v>
      </c>
      <c r="CB177"/>
    </row>
    <row r="178" spans="1:80" ht="12.75" hidden="1">
      <c r="A178" s="89" t="s">
        <v>444</v>
      </c>
      <c r="B178" s="70" t="s">
        <v>410</v>
      </c>
      <c r="C178" s="70" t="s">
        <v>509</v>
      </c>
      <c r="D178" s="173" t="s">
        <v>581</v>
      </c>
      <c r="E178" s="174" t="s">
        <v>445</v>
      </c>
      <c r="F178" s="175"/>
      <c r="CB178"/>
    </row>
    <row r="179" spans="1:80" ht="24">
      <c r="A179" s="169" t="s">
        <v>570</v>
      </c>
      <c r="B179" s="70" t="s">
        <v>410</v>
      </c>
      <c r="C179" s="123" t="s">
        <v>509</v>
      </c>
      <c r="D179" s="77" t="s">
        <v>581</v>
      </c>
      <c r="E179" s="176" t="s">
        <v>571</v>
      </c>
      <c r="F179" s="78">
        <f>F180</f>
        <v>7936</v>
      </c>
      <c r="CB179"/>
    </row>
    <row r="180" spans="1:80" ht="12.75">
      <c r="A180" s="71" t="s">
        <v>572</v>
      </c>
      <c r="B180" s="70" t="s">
        <v>410</v>
      </c>
      <c r="C180" s="70" t="s">
        <v>509</v>
      </c>
      <c r="D180" s="177" t="s">
        <v>581</v>
      </c>
      <c r="E180" s="150" t="s">
        <v>573</v>
      </c>
      <c r="F180" s="178">
        <v>7936</v>
      </c>
      <c r="CB180"/>
    </row>
    <row r="181" spans="1:180" s="65" customFormat="1" ht="60" customHeight="1">
      <c r="A181" s="9" t="s">
        <v>92</v>
      </c>
      <c r="B181" s="68" t="s">
        <v>410</v>
      </c>
      <c r="C181" s="68" t="s">
        <v>509</v>
      </c>
      <c r="D181" s="75" t="s">
        <v>582</v>
      </c>
      <c r="E181" s="179"/>
      <c r="F181" s="128">
        <f>SUM(F182)</f>
        <v>7000</v>
      </c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</row>
    <row r="182" spans="1:80" ht="24">
      <c r="A182" s="169" t="s">
        <v>570</v>
      </c>
      <c r="B182" s="70" t="s">
        <v>410</v>
      </c>
      <c r="C182" s="70" t="s">
        <v>509</v>
      </c>
      <c r="D182" s="77" t="s">
        <v>582</v>
      </c>
      <c r="E182" s="108" t="s">
        <v>571</v>
      </c>
      <c r="F182" s="78">
        <f>SUM(F183)</f>
        <v>7000</v>
      </c>
      <c r="CB182"/>
    </row>
    <row r="183" spans="1:80" ht="12.75">
      <c r="A183" s="71" t="s">
        <v>572</v>
      </c>
      <c r="B183" s="180" t="s">
        <v>410</v>
      </c>
      <c r="C183" s="180" t="s">
        <v>509</v>
      </c>
      <c r="D183" s="173" t="s">
        <v>582</v>
      </c>
      <c r="E183" s="174" t="s">
        <v>573</v>
      </c>
      <c r="F183" s="175">
        <v>7000</v>
      </c>
      <c r="CB183"/>
    </row>
    <row r="184" spans="1:149" s="65" customFormat="1" ht="25.5">
      <c r="A184" s="126" t="s">
        <v>583</v>
      </c>
      <c r="B184" s="68" t="s">
        <v>410</v>
      </c>
      <c r="C184" s="68" t="s">
        <v>509</v>
      </c>
      <c r="D184" s="75" t="s">
        <v>584</v>
      </c>
      <c r="E184" s="181"/>
      <c r="F184" s="128">
        <f>SUM(F185)</f>
        <v>1700</v>
      </c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</row>
    <row r="185" spans="1:149" s="65" customFormat="1" ht="25.5">
      <c r="A185" s="89" t="s">
        <v>585</v>
      </c>
      <c r="B185" s="70" t="s">
        <v>410</v>
      </c>
      <c r="C185" s="70" t="s">
        <v>509</v>
      </c>
      <c r="D185" s="75" t="s">
        <v>586</v>
      </c>
      <c r="E185" s="150"/>
      <c r="F185" s="78">
        <f>F186</f>
        <v>1700</v>
      </c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</row>
    <row r="186" spans="1:80" ht="24">
      <c r="A186" s="169" t="s">
        <v>570</v>
      </c>
      <c r="B186" s="70" t="s">
        <v>410</v>
      </c>
      <c r="C186" s="70" t="s">
        <v>509</v>
      </c>
      <c r="D186" s="77" t="s">
        <v>586</v>
      </c>
      <c r="E186" s="150" t="s">
        <v>571</v>
      </c>
      <c r="F186" s="78">
        <f>SUM(F187)</f>
        <v>1700</v>
      </c>
      <c r="CB186"/>
    </row>
    <row r="187" spans="1:80" ht="12" customHeight="1">
      <c r="A187" s="71" t="s">
        <v>572</v>
      </c>
      <c r="B187" s="70" t="s">
        <v>410</v>
      </c>
      <c r="C187" s="70" t="s">
        <v>509</v>
      </c>
      <c r="D187" s="77" t="s">
        <v>586</v>
      </c>
      <c r="E187" s="150" t="s">
        <v>573</v>
      </c>
      <c r="F187" s="78">
        <v>1700</v>
      </c>
      <c r="CB187"/>
    </row>
    <row r="188" spans="1:80" ht="12.75" hidden="1">
      <c r="A188" s="182" t="s">
        <v>587</v>
      </c>
      <c r="B188" s="70" t="s">
        <v>410</v>
      </c>
      <c r="C188" s="70" t="s">
        <v>509</v>
      </c>
      <c r="D188" s="75" t="s">
        <v>588</v>
      </c>
      <c r="E188" s="171"/>
      <c r="F188" s="78">
        <f>SUM(F189)</f>
        <v>0</v>
      </c>
      <c r="CB188"/>
    </row>
    <row r="189" spans="1:80" ht="12.75" hidden="1">
      <c r="A189" s="158" t="s">
        <v>589</v>
      </c>
      <c r="B189" s="70" t="s">
        <v>410</v>
      </c>
      <c r="C189" s="70" t="s">
        <v>509</v>
      </c>
      <c r="D189" s="77" t="s">
        <v>590</v>
      </c>
      <c r="E189" s="108"/>
      <c r="F189" s="78">
        <f>SUM(F190)</f>
        <v>0</v>
      </c>
      <c r="CB189"/>
    </row>
    <row r="190" spans="1:80" ht="25.5" hidden="1">
      <c r="A190" s="157" t="s">
        <v>422</v>
      </c>
      <c r="B190" s="70" t="s">
        <v>410</v>
      </c>
      <c r="C190" s="70" t="s">
        <v>509</v>
      </c>
      <c r="D190" s="77" t="s">
        <v>590</v>
      </c>
      <c r="E190" s="108" t="s">
        <v>423</v>
      </c>
      <c r="F190" s="78">
        <f>SUM(F191)</f>
        <v>0</v>
      </c>
      <c r="CB190"/>
    </row>
    <row r="191" spans="1:80" ht="25.5" hidden="1">
      <c r="A191" s="158" t="s">
        <v>424</v>
      </c>
      <c r="B191" s="70" t="s">
        <v>410</v>
      </c>
      <c r="C191" s="70" t="s">
        <v>509</v>
      </c>
      <c r="D191" s="77" t="s">
        <v>590</v>
      </c>
      <c r="E191" s="108" t="s">
        <v>425</v>
      </c>
      <c r="F191" s="78"/>
      <c r="CB191"/>
    </row>
    <row r="192" spans="1:80" ht="12.75">
      <c r="A192" s="182" t="s">
        <v>591</v>
      </c>
      <c r="B192" s="70" t="s">
        <v>410</v>
      </c>
      <c r="C192" s="70" t="s">
        <v>509</v>
      </c>
      <c r="D192" s="77" t="s">
        <v>592</v>
      </c>
      <c r="E192" s="108"/>
      <c r="F192" s="78">
        <f>SUM(F193)</f>
        <v>700</v>
      </c>
      <c r="CB192"/>
    </row>
    <row r="193" spans="1:80" ht="12.75">
      <c r="A193" s="182" t="s">
        <v>593</v>
      </c>
      <c r="B193" s="70" t="s">
        <v>410</v>
      </c>
      <c r="C193" s="70" t="s">
        <v>509</v>
      </c>
      <c r="D193" s="75" t="s">
        <v>594</v>
      </c>
      <c r="E193" s="171"/>
      <c r="F193" s="128">
        <f>SUM(F194+F196)</f>
        <v>700</v>
      </c>
      <c r="CB193"/>
    </row>
    <row r="194" spans="1:80" ht="24">
      <c r="A194" s="169" t="s">
        <v>570</v>
      </c>
      <c r="B194" s="70" t="s">
        <v>410</v>
      </c>
      <c r="C194" s="70" t="s">
        <v>509</v>
      </c>
      <c r="D194" s="77" t="s">
        <v>594</v>
      </c>
      <c r="E194" s="108" t="s">
        <v>571</v>
      </c>
      <c r="F194" s="78">
        <f>SUM(F195)</f>
        <v>600</v>
      </c>
      <c r="CB194"/>
    </row>
    <row r="195" spans="1:80" ht="12.75">
      <c r="A195" s="71" t="s">
        <v>572</v>
      </c>
      <c r="B195" s="70" t="s">
        <v>410</v>
      </c>
      <c r="C195" s="70" t="s">
        <v>509</v>
      </c>
      <c r="D195" s="77" t="s">
        <v>594</v>
      </c>
      <c r="E195" s="108" t="s">
        <v>573</v>
      </c>
      <c r="F195" s="78">
        <v>600</v>
      </c>
      <c r="CB195"/>
    </row>
    <row r="196" spans="1:80" ht="25.5">
      <c r="A196" s="157" t="s">
        <v>422</v>
      </c>
      <c r="B196" s="70" t="s">
        <v>410</v>
      </c>
      <c r="C196" s="70" t="s">
        <v>509</v>
      </c>
      <c r="D196" s="77" t="s">
        <v>594</v>
      </c>
      <c r="E196" s="108" t="s">
        <v>423</v>
      </c>
      <c r="F196" s="78">
        <f>SUM(F197)</f>
        <v>100</v>
      </c>
      <c r="CB196"/>
    </row>
    <row r="197" spans="1:80" ht="25.5">
      <c r="A197" s="158" t="s">
        <v>424</v>
      </c>
      <c r="B197" s="70" t="s">
        <v>410</v>
      </c>
      <c r="C197" s="70" t="s">
        <v>509</v>
      </c>
      <c r="D197" s="77" t="s">
        <v>594</v>
      </c>
      <c r="E197" s="108" t="s">
        <v>425</v>
      </c>
      <c r="F197" s="78">
        <v>100</v>
      </c>
      <c r="CB197"/>
    </row>
    <row r="198" spans="1:80" ht="25.5">
      <c r="A198" s="183" t="s">
        <v>595</v>
      </c>
      <c r="B198" s="105" t="s">
        <v>410</v>
      </c>
      <c r="C198" s="105" t="s">
        <v>509</v>
      </c>
      <c r="D198" s="75" t="s">
        <v>596</v>
      </c>
      <c r="E198" s="132"/>
      <c r="F198" s="78">
        <f>SUM(F199)</f>
        <v>18888</v>
      </c>
      <c r="CB198"/>
    </row>
    <row r="199" spans="1:80" ht="25.5">
      <c r="A199" s="126" t="s">
        <v>597</v>
      </c>
      <c r="B199" s="105" t="s">
        <v>410</v>
      </c>
      <c r="C199" s="105" t="s">
        <v>509</v>
      </c>
      <c r="D199" s="75" t="s">
        <v>598</v>
      </c>
      <c r="E199" s="108"/>
      <c r="F199" s="128">
        <f>SUM(F200+F205+F208)</f>
        <v>18888</v>
      </c>
      <c r="CB199"/>
    </row>
    <row r="200" spans="1:80" ht="12.75">
      <c r="A200" s="89" t="s">
        <v>599</v>
      </c>
      <c r="B200" s="105" t="s">
        <v>410</v>
      </c>
      <c r="C200" s="105" t="s">
        <v>509</v>
      </c>
      <c r="D200" s="77" t="s">
        <v>600</v>
      </c>
      <c r="E200" s="108"/>
      <c r="F200" s="78">
        <f>SUM(F201)</f>
        <v>7380</v>
      </c>
      <c r="CB200"/>
    </row>
    <row r="201" spans="1:80" ht="11.25" customHeight="1">
      <c r="A201" s="169" t="s">
        <v>570</v>
      </c>
      <c r="B201" s="105" t="s">
        <v>410</v>
      </c>
      <c r="C201" s="105" t="s">
        <v>509</v>
      </c>
      <c r="D201" s="77" t="s">
        <v>600</v>
      </c>
      <c r="E201" s="108" t="s">
        <v>571</v>
      </c>
      <c r="F201" s="78">
        <f>SUM(F202)</f>
        <v>7380</v>
      </c>
      <c r="CB201"/>
    </row>
    <row r="202" spans="1:80" ht="12.75">
      <c r="A202" s="71" t="s">
        <v>572</v>
      </c>
      <c r="B202" s="105" t="s">
        <v>410</v>
      </c>
      <c r="C202" s="105" t="s">
        <v>509</v>
      </c>
      <c r="D202" s="77" t="s">
        <v>600</v>
      </c>
      <c r="E202" s="108" t="s">
        <v>573</v>
      </c>
      <c r="F202" s="78">
        <v>7380</v>
      </c>
      <c r="CB202"/>
    </row>
    <row r="203" spans="1:80" ht="12.75" hidden="1">
      <c r="A203" s="184"/>
      <c r="B203" s="105"/>
      <c r="C203" s="105"/>
      <c r="D203" s="77"/>
      <c r="E203" s="108"/>
      <c r="F203" s="78"/>
      <c r="CB203"/>
    </row>
    <row r="204" spans="1:80" ht="12.75" hidden="1">
      <c r="A204" s="182"/>
      <c r="B204" s="105" t="s">
        <v>410</v>
      </c>
      <c r="C204" s="105" t="s">
        <v>509</v>
      </c>
      <c r="D204" s="75"/>
      <c r="E204" s="108"/>
      <c r="F204" s="78"/>
      <c r="CB204"/>
    </row>
    <row r="205" spans="1:80" ht="51">
      <c r="A205" s="182" t="s">
        <v>601</v>
      </c>
      <c r="B205" s="68" t="s">
        <v>410</v>
      </c>
      <c r="C205" s="68" t="s">
        <v>509</v>
      </c>
      <c r="D205" s="75" t="s">
        <v>602</v>
      </c>
      <c r="E205" s="171"/>
      <c r="F205" s="128">
        <f>F206</f>
        <v>8374</v>
      </c>
      <c r="CB205"/>
    </row>
    <row r="206" spans="1:80" ht="24">
      <c r="A206" s="169" t="s">
        <v>570</v>
      </c>
      <c r="B206" s="70" t="s">
        <v>410</v>
      </c>
      <c r="C206" s="70" t="s">
        <v>509</v>
      </c>
      <c r="D206" s="77" t="s">
        <v>602</v>
      </c>
      <c r="E206" s="108" t="s">
        <v>571</v>
      </c>
      <c r="F206" s="78">
        <f>F207</f>
        <v>8374</v>
      </c>
      <c r="CB206"/>
    </row>
    <row r="207" spans="1:80" ht="12.75">
      <c r="A207" s="71" t="s">
        <v>572</v>
      </c>
      <c r="B207" s="70" t="s">
        <v>410</v>
      </c>
      <c r="C207" s="70" t="s">
        <v>509</v>
      </c>
      <c r="D207" s="77" t="s">
        <v>602</v>
      </c>
      <c r="E207" s="108" t="s">
        <v>573</v>
      </c>
      <c r="F207" s="78">
        <v>8374</v>
      </c>
      <c r="CB207"/>
    </row>
    <row r="208" spans="1:80" ht="12.75">
      <c r="A208" s="158" t="s">
        <v>599</v>
      </c>
      <c r="B208" s="70" t="s">
        <v>410</v>
      </c>
      <c r="C208" s="70" t="s">
        <v>509</v>
      </c>
      <c r="D208" s="77" t="s">
        <v>603</v>
      </c>
      <c r="E208" s="108"/>
      <c r="F208" s="78">
        <f>SUM(F209)</f>
        <v>3134</v>
      </c>
      <c r="CB208"/>
    </row>
    <row r="209" spans="1:80" ht="38.25">
      <c r="A209" s="158" t="s">
        <v>604</v>
      </c>
      <c r="B209" s="70" t="s">
        <v>410</v>
      </c>
      <c r="C209" s="70" t="s">
        <v>509</v>
      </c>
      <c r="D209" s="77" t="s">
        <v>605</v>
      </c>
      <c r="E209" s="108"/>
      <c r="F209" s="78">
        <f>SUM(F210)</f>
        <v>3134</v>
      </c>
      <c r="CB209"/>
    </row>
    <row r="210" spans="1:80" ht="24">
      <c r="A210" s="169" t="s">
        <v>570</v>
      </c>
      <c r="B210" s="70" t="s">
        <v>410</v>
      </c>
      <c r="C210" s="70" t="s">
        <v>509</v>
      </c>
      <c r="D210" s="77" t="s">
        <v>605</v>
      </c>
      <c r="E210" s="108" t="s">
        <v>571</v>
      </c>
      <c r="F210" s="109">
        <f>F211</f>
        <v>3134</v>
      </c>
      <c r="CB210"/>
    </row>
    <row r="211" spans="1:80" ht="12.75">
      <c r="A211" s="71" t="s">
        <v>572</v>
      </c>
      <c r="B211" s="70" t="s">
        <v>410</v>
      </c>
      <c r="C211" s="70" t="s">
        <v>509</v>
      </c>
      <c r="D211" s="77" t="s">
        <v>605</v>
      </c>
      <c r="E211" s="108" t="s">
        <v>573</v>
      </c>
      <c r="F211" s="109">
        <v>3134</v>
      </c>
      <c r="CB211"/>
    </row>
    <row r="212" spans="1:80" ht="66" customHeight="1">
      <c r="A212" s="10" t="s">
        <v>606</v>
      </c>
      <c r="B212" s="70" t="s">
        <v>410</v>
      </c>
      <c r="C212" s="70" t="s">
        <v>509</v>
      </c>
      <c r="D212" s="77" t="s">
        <v>607</v>
      </c>
      <c r="E212" s="108"/>
      <c r="F212" s="109">
        <f>SUM(F213)</f>
        <v>1600</v>
      </c>
      <c r="CB212"/>
    </row>
    <row r="213" spans="1:80" ht="12.75">
      <c r="A213" s="89" t="s">
        <v>442</v>
      </c>
      <c r="B213" s="70" t="s">
        <v>410</v>
      </c>
      <c r="C213" s="70" t="s">
        <v>509</v>
      </c>
      <c r="D213" s="77" t="s">
        <v>607</v>
      </c>
      <c r="E213" s="108" t="s">
        <v>443</v>
      </c>
      <c r="F213" s="109">
        <f>SUM(F214)</f>
        <v>1600</v>
      </c>
      <c r="CB213"/>
    </row>
    <row r="214" spans="1:80" ht="12.75">
      <c r="A214" s="90" t="s">
        <v>444</v>
      </c>
      <c r="B214" s="70" t="s">
        <v>410</v>
      </c>
      <c r="C214" s="70" t="s">
        <v>509</v>
      </c>
      <c r="D214" s="77" t="s">
        <v>607</v>
      </c>
      <c r="E214" s="108" t="s">
        <v>445</v>
      </c>
      <c r="F214" s="109">
        <v>1600</v>
      </c>
      <c r="CB214"/>
    </row>
    <row r="215" spans="1:80" ht="12.75">
      <c r="A215" s="61" t="s">
        <v>608</v>
      </c>
      <c r="B215" s="62" t="s">
        <v>410</v>
      </c>
      <c r="C215" s="62" t="s">
        <v>160</v>
      </c>
      <c r="D215" s="62"/>
      <c r="E215" s="63"/>
      <c r="F215" s="110">
        <f>SUM(F216)</f>
        <v>1580</v>
      </c>
      <c r="CB215"/>
    </row>
    <row r="216" spans="1:80" ht="25.5">
      <c r="A216" s="127" t="s">
        <v>609</v>
      </c>
      <c r="B216" s="70" t="s">
        <v>410</v>
      </c>
      <c r="C216" s="70" t="s">
        <v>160</v>
      </c>
      <c r="D216" s="75" t="s">
        <v>610</v>
      </c>
      <c r="E216" s="123"/>
      <c r="F216" s="185">
        <f>SUM(F217)</f>
        <v>1580</v>
      </c>
      <c r="CB216"/>
    </row>
    <row r="217" spans="1:80" ht="25.5">
      <c r="A217" s="84" t="s">
        <v>611</v>
      </c>
      <c r="B217" s="70" t="s">
        <v>410</v>
      </c>
      <c r="C217" s="70" t="s">
        <v>160</v>
      </c>
      <c r="D217" s="75" t="s">
        <v>612</v>
      </c>
      <c r="E217" s="123"/>
      <c r="F217" s="185">
        <f>SUM(F218)</f>
        <v>1580</v>
      </c>
      <c r="CB217"/>
    </row>
    <row r="218" spans="1:80" ht="25.5">
      <c r="A218" s="86" t="s">
        <v>422</v>
      </c>
      <c r="B218" s="70" t="s">
        <v>410</v>
      </c>
      <c r="C218" s="70" t="s">
        <v>160</v>
      </c>
      <c r="D218" s="77" t="s">
        <v>612</v>
      </c>
      <c r="E218" s="123" t="s">
        <v>423</v>
      </c>
      <c r="F218" s="185">
        <f>SUM(F219)</f>
        <v>1580</v>
      </c>
      <c r="CB218"/>
    </row>
    <row r="219" spans="1:80" ht="25.5">
      <c r="A219" s="89" t="s">
        <v>424</v>
      </c>
      <c r="B219" s="70" t="s">
        <v>410</v>
      </c>
      <c r="C219" s="70" t="s">
        <v>160</v>
      </c>
      <c r="D219" s="77" t="s">
        <v>612</v>
      </c>
      <c r="E219" s="123" t="s">
        <v>425</v>
      </c>
      <c r="F219" s="185">
        <v>1580</v>
      </c>
      <c r="CB219"/>
    </row>
    <row r="220" spans="1:80" ht="12.75">
      <c r="A220" s="144" t="s">
        <v>613</v>
      </c>
      <c r="B220" s="62" t="s">
        <v>410</v>
      </c>
      <c r="C220" s="62" t="s">
        <v>166</v>
      </c>
      <c r="D220" s="62"/>
      <c r="E220" s="63"/>
      <c r="F220" s="110">
        <f>F221+F231</f>
        <v>1080</v>
      </c>
      <c r="BV220"/>
      <c r="BW220"/>
      <c r="BX220"/>
      <c r="BY220"/>
      <c r="BZ220"/>
      <c r="CA220"/>
      <c r="CB220"/>
    </row>
    <row r="221" spans="1:80" ht="12.75">
      <c r="A221" s="186" t="s">
        <v>614</v>
      </c>
      <c r="B221" s="70" t="s">
        <v>410</v>
      </c>
      <c r="C221" s="70" t="s">
        <v>166</v>
      </c>
      <c r="D221" s="77" t="s">
        <v>412</v>
      </c>
      <c r="E221" s="124"/>
      <c r="F221" s="78">
        <f>F222</f>
        <v>580</v>
      </c>
      <c r="BV221"/>
      <c r="BW221"/>
      <c r="BX221"/>
      <c r="BY221"/>
      <c r="BZ221"/>
      <c r="CA221"/>
      <c r="CB221"/>
    </row>
    <row r="222" spans="1:80" ht="25.5">
      <c r="A222" s="186" t="s">
        <v>615</v>
      </c>
      <c r="B222" s="70" t="s">
        <v>410</v>
      </c>
      <c r="C222" s="70" t="s">
        <v>166</v>
      </c>
      <c r="D222" s="77" t="s">
        <v>616</v>
      </c>
      <c r="E222" s="124"/>
      <c r="F222" s="128">
        <f>SUM(F223+F227)</f>
        <v>580</v>
      </c>
      <c r="BV222"/>
      <c r="BW222"/>
      <c r="BX222"/>
      <c r="BY222"/>
      <c r="BZ222"/>
      <c r="CA222"/>
      <c r="CB222"/>
    </row>
    <row r="223" spans="1:6" s="152" customFormat="1" ht="25.5">
      <c r="A223" s="127" t="s">
        <v>617</v>
      </c>
      <c r="B223" s="70" t="s">
        <v>410</v>
      </c>
      <c r="C223" s="70" t="s">
        <v>166</v>
      </c>
      <c r="D223" s="75" t="s">
        <v>618</v>
      </c>
      <c r="E223" s="123"/>
      <c r="F223" s="78">
        <f>F224</f>
        <v>530</v>
      </c>
    </row>
    <row r="224" spans="1:6" s="152" customFormat="1" ht="12.75">
      <c r="A224" s="71" t="s">
        <v>619</v>
      </c>
      <c r="B224" s="70" t="s">
        <v>410</v>
      </c>
      <c r="C224" s="70" t="s">
        <v>166</v>
      </c>
      <c r="D224" s="77" t="s">
        <v>620</v>
      </c>
      <c r="E224" s="123"/>
      <c r="F224" s="78">
        <f>SUM(F225)</f>
        <v>530</v>
      </c>
    </row>
    <row r="225" spans="1:6" s="152" customFormat="1" ht="25.5">
      <c r="A225" s="86" t="s">
        <v>422</v>
      </c>
      <c r="B225" s="70" t="s">
        <v>410</v>
      </c>
      <c r="C225" s="70" t="s">
        <v>166</v>
      </c>
      <c r="D225" s="77" t="s">
        <v>620</v>
      </c>
      <c r="E225" s="123" t="s">
        <v>423</v>
      </c>
      <c r="F225" s="78">
        <f>SUM(F226)</f>
        <v>530</v>
      </c>
    </row>
    <row r="226" spans="1:80" ht="25.5">
      <c r="A226" s="89" t="s">
        <v>424</v>
      </c>
      <c r="B226" s="70" t="s">
        <v>410</v>
      </c>
      <c r="C226" s="70" t="s">
        <v>166</v>
      </c>
      <c r="D226" s="77" t="s">
        <v>620</v>
      </c>
      <c r="E226" s="146" t="s">
        <v>425</v>
      </c>
      <c r="F226" s="78">
        <v>530</v>
      </c>
      <c r="BV226"/>
      <c r="BW226"/>
      <c r="BX226"/>
      <c r="BY226"/>
      <c r="BZ226"/>
      <c r="CA226"/>
      <c r="CB226"/>
    </row>
    <row r="227" spans="1:80" ht="25.5">
      <c r="A227" s="187" t="s">
        <v>621</v>
      </c>
      <c r="B227" s="70" t="s">
        <v>410</v>
      </c>
      <c r="C227" s="70" t="s">
        <v>166</v>
      </c>
      <c r="D227" s="75" t="s">
        <v>622</v>
      </c>
      <c r="E227" s="146"/>
      <c r="F227" s="78">
        <f>SUM(F229)</f>
        <v>50</v>
      </c>
      <c r="BV227"/>
      <c r="BW227"/>
      <c r="BX227"/>
      <c r="BY227"/>
      <c r="BZ227"/>
      <c r="CA227"/>
      <c r="CB227"/>
    </row>
    <row r="228" spans="1:6" s="167" customFormat="1" ht="12.75">
      <c r="A228" s="188" t="s">
        <v>623</v>
      </c>
      <c r="B228" s="70" t="s">
        <v>410</v>
      </c>
      <c r="C228" s="70" t="s">
        <v>166</v>
      </c>
      <c r="D228" s="77" t="s">
        <v>624</v>
      </c>
      <c r="E228" s="146"/>
      <c r="F228" s="78">
        <f>SUM(F230)</f>
        <v>50</v>
      </c>
    </row>
    <row r="229" spans="1:6" s="167" customFormat="1" ht="25.5">
      <c r="A229" s="86" t="s">
        <v>422</v>
      </c>
      <c r="B229" s="70" t="s">
        <v>410</v>
      </c>
      <c r="C229" s="70" t="s">
        <v>166</v>
      </c>
      <c r="D229" s="77" t="s">
        <v>624</v>
      </c>
      <c r="E229" s="146" t="s">
        <v>423</v>
      </c>
      <c r="F229" s="78">
        <f>SUM(F230)</f>
        <v>50</v>
      </c>
    </row>
    <row r="230" spans="1:6" s="167" customFormat="1" ht="25.5">
      <c r="A230" s="89" t="s">
        <v>424</v>
      </c>
      <c r="B230" s="70" t="s">
        <v>410</v>
      </c>
      <c r="C230" s="70" t="s">
        <v>166</v>
      </c>
      <c r="D230" s="77" t="s">
        <v>624</v>
      </c>
      <c r="E230" s="146" t="s">
        <v>425</v>
      </c>
      <c r="F230" s="78">
        <v>50</v>
      </c>
    </row>
    <row r="231" spans="1:6" s="167" customFormat="1" ht="12.75">
      <c r="A231" s="127" t="s">
        <v>453</v>
      </c>
      <c r="B231" s="131" t="s">
        <v>391</v>
      </c>
      <c r="C231" s="131" t="s">
        <v>169</v>
      </c>
      <c r="D231" s="75" t="s">
        <v>439</v>
      </c>
      <c r="E231" s="132"/>
      <c r="F231" s="128">
        <f>F232</f>
        <v>500</v>
      </c>
    </row>
    <row r="232" spans="1:6" s="167" customFormat="1" ht="63.75">
      <c r="A232" s="10" t="s">
        <v>625</v>
      </c>
      <c r="B232" s="70" t="s">
        <v>410</v>
      </c>
      <c r="C232" s="70" t="s">
        <v>166</v>
      </c>
      <c r="D232" s="77" t="s">
        <v>626</v>
      </c>
      <c r="E232" s="146"/>
      <c r="F232" s="78">
        <f>SUM(F234)</f>
        <v>500</v>
      </c>
    </row>
    <row r="233" spans="1:6" s="167" customFormat="1" ht="12.75">
      <c r="A233" s="89" t="s">
        <v>442</v>
      </c>
      <c r="B233" s="70" t="s">
        <v>410</v>
      </c>
      <c r="C233" s="70" t="s">
        <v>166</v>
      </c>
      <c r="D233" s="77" t="s">
        <v>626</v>
      </c>
      <c r="E233" s="146" t="s">
        <v>443</v>
      </c>
      <c r="F233" s="78">
        <f>SUM(F234)</f>
        <v>500</v>
      </c>
    </row>
    <row r="234" spans="1:6" s="167" customFormat="1" ht="12.75">
      <c r="A234" s="90" t="s">
        <v>444</v>
      </c>
      <c r="B234" s="70" t="s">
        <v>410</v>
      </c>
      <c r="C234" s="70" t="s">
        <v>166</v>
      </c>
      <c r="D234" s="77" t="s">
        <v>626</v>
      </c>
      <c r="E234" s="146" t="s">
        <v>445</v>
      </c>
      <c r="F234" s="78">
        <v>500</v>
      </c>
    </row>
    <row r="235" spans="1:80" ht="12.75">
      <c r="A235" s="57" t="s">
        <v>627</v>
      </c>
      <c r="B235" s="58" t="s">
        <v>628</v>
      </c>
      <c r="C235" s="58"/>
      <c r="D235" s="58"/>
      <c r="E235" s="59"/>
      <c r="F235" s="60">
        <f>F236+F306+F281</f>
        <v>254425.92976</v>
      </c>
      <c r="BV235"/>
      <c r="BW235"/>
      <c r="BX235"/>
      <c r="BY235"/>
      <c r="BZ235"/>
      <c r="CA235"/>
      <c r="CB235"/>
    </row>
    <row r="236" spans="1:80" ht="12.75">
      <c r="A236" s="61" t="s">
        <v>629</v>
      </c>
      <c r="B236" s="62" t="s">
        <v>628</v>
      </c>
      <c r="C236" s="62" t="s">
        <v>391</v>
      </c>
      <c r="D236" s="62"/>
      <c r="E236" s="63"/>
      <c r="F236" s="64">
        <f>F241+F265+F277</f>
        <v>126998.32999999999</v>
      </c>
      <c r="BV236"/>
      <c r="BW236"/>
      <c r="BX236"/>
      <c r="BY236"/>
      <c r="BZ236"/>
      <c r="CA236"/>
      <c r="CB236"/>
    </row>
    <row r="237" spans="1:80" ht="0.75" customHeight="1">
      <c r="A237" s="1" t="s">
        <v>630</v>
      </c>
      <c r="B237" s="70" t="s">
        <v>628</v>
      </c>
      <c r="C237" s="70" t="s">
        <v>391</v>
      </c>
      <c r="D237" s="70"/>
      <c r="E237" s="123"/>
      <c r="F237" s="72">
        <f>SUM(F238)</f>
        <v>0</v>
      </c>
      <c r="BV237"/>
      <c r="BW237"/>
      <c r="BX237"/>
      <c r="BY237"/>
      <c r="BZ237"/>
      <c r="CA237"/>
      <c r="CB237"/>
    </row>
    <row r="238" spans="1:80" ht="12.75" hidden="1">
      <c r="A238" s="189" t="s">
        <v>631</v>
      </c>
      <c r="B238" s="70" t="s">
        <v>628</v>
      </c>
      <c r="C238" s="70" t="s">
        <v>391</v>
      </c>
      <c r="D238" s="70"/>
      <c r="E238" s="123" t="s">
        <v>632</v>
      </c>
      <c r="F238" s="72"/>
      <c r="BV238"/>
      <c r="BW238"/>
      <c r="BX238"/>
      <c r="BY238"/>
      <c r="BZ238"/>
      <c r="CA238"/>
      <c r="CB238"/>
    </row>
    <row r="239" spans="1:80" ht="38.25" hidden="1">
      <c r="A239" s="1" t="s">
        <v>630</v>
      </c>
      <c r="B239" s="70" t="s">
        <v>628</v>
      </c>
      <c r="C239" s="70" t="s">
        <v>391</v>
      </c>
      <c r="D239" s="70"/>
      <c r="E239" s="123"/>
      <c r="F239" s="72">
        <f>SUM(F240)</f>
        <v>0</v>
      </c>
      <c r="BV239"/>
      <c r="BW239"/>
      <c r="BX239"/>
      <c r="BY239"/>
      <c r="BZ239"/>
      <c r="CA239"/>
      <c r="CB239"/>
    </row>
    <row r="240" spans="1:80" ht="12.75" hidden="1">
      <c r="A240" s="189" t="s">
        <v>631</v>
      </c>
      <c r="B240" s="70" t="s">
        <v>628</v>
      </c>
      <c r="C240" s="70" t="s">
        <v>391</v>
      </c>
      <c r="D240" s="70"/>
      <c r="E240" s="123" t="s">
        <v>632</v>
      </c>
      <c r="F240" s="72"/>
      <c r="BV240"/>
      <c r="BW240"/>
      <c r="BX240"/>
      <c r="BY240"/>
      <c r="BZ240"/>
      <c r="CA240"/>
      <c r="CB240"/>
    </row>
    <row r="241" spans="1:80" ht="25.5">
      <c r="A241" s="187" t="s">
        <v>633</v>
      </c>
      <c r="B241" s="105" t="s">
        <v>628</v>
      </c>
      <c r="C241" s="105" t="s">
        <v>391</v>
      </c>
      <c r="D241" s="75" t="s">
        <v>634</v>
      </c>
      <c r="E241" s="132"/>
      <c r="F241" s="190">
        <f>SUM(F242+F246+F250+F254+F258)</f>
        <v>7314.22</v>
      </c>
      <c r="BV241"/>
      <c r="BW241"/>
      <c r="BX241"/>
      <c r="BY241"/>
      <c r="BZ241"/>
      <c r="CA241"/>
      <c r="CB241"/>
    </row>
    <row r="242" spans="1:80" ht="25.5">
      <c r="A242" s="187" t="s">
        <v>635</v>
      </c>
      <c r="B242" s="105" t="s">
        <v>628</v>
      </c>
      <c r="C242" s="105" t="s">
        <v>391</v>
      </c>
      <c r="D242" s="77" t="s">
        <v>636</v>
      </c>
      <c r="E242" s="129"/>
      <c r="F242" s="72">
        <f>SUM(F243)</f>
        <v>3600</v>
      </c>
      <c r="CB242"/>
    </row>
    <row r="243" spans="1:80" ht="12.75">
      <c r="A243" s="188" t="s">
        <v>637</v>
      </c>
      <c r="B243" s="105" t="s">
        <v>628</v>
      </c>
      <c r="C243" s="105" t="s">
        <v>391</v>
      </c>
      <c r="D243" s="77" t="s">
        <v>638</v>
      </c>
      <c r="E243" s="129"/>
      <c r="F243" s="72">
        <f>SUM(F244)</f>
        <v>3600</v>
      </c>
      <c r="CB243"/>
    </row>
    <row r="244" spans="1:80" ht="25.5">
      <c r="A244" s="86" t="s">
        <v>422</v>
      </c>
      <c r="B244" s="105" t="s">
        <v>628</v>
      </c>
      <c r="C244" s="105" t="s">
        <v>391</v>
      </c>
      <c r="D244" s="77" t="s">
        <v>638</v>
      </c>
      <c r="E244" s="129" t="s">
        <v>423</v>
      </c>
      <c r="F244" s="72">
        <f>SUM(F245)</f>
        <v>3600</v>
      </c>
      <c r="CB244"/>
    </row>
    <row r="245" spans="1:6" s="152" customFormat="1" ht="25.5">
      <c r="A245" s="76" t="s">
        <v>424</v>
      </c>
      <c r="B245" s="105" t="s">
        <v>628</v>
      </c>
      <c r="C245" s="105" t="s">
        <v>391</v>
      </c>
      <c r="D245" s="77" t="s">
        <v>638</v>
      </c>
      <c r="E245" s="129" t="s">
        <v>425</v>
      </c>
      <c r="F245" s="72">
        <v>3600</v>
      </c>
    </row>
    <row r="246" spans="1:6" s="152" customFormat="1" ht="25.5">
      <c r="A246" s="170" t="s">
        <v>639</v>
      </c>
      <c r="B246" s="105" t="s">
        <v>628</v>
      </c>
      <c r="C246" s="105" t="s">
        <v>391</v>
      </c>
      <c r="D246" s="75" t="s">
        <v>640</v>
      </c>
      <c r="E246" s="129"/>
      <c r="F246" s="191">
        <f>SUM(F247)</f>
        <v>82</v>
      </c>
    </row>
    <row r="247" spans="1:6" s="152" customFormat="1" ht="12.75">
      <c r="A247" s="134" t="s">
        <v>641</v>
      </c>
      <c r="B247" s="105" t="s">
        <v>628</v>
      </c>
      <c r="C247" s="105" t="s">
        <v>391</v>
      </c>
      <c r="D247" s="77" t="s">
        <v>642</v>
      </c>
      <c r="E247" s="132"/>
      <c r="F247" s="72">
        <f>SUM(F248)</f>
        <v>82</v>
      </c>
    </row>
    <row r="248" spans="1:6" s="152" customFormat="1" ht="25.5">
      <c r="A248" s="86" t="s">
        <v>422</v>
      </c>
      <c r="B248" s="105" t="s">
        <v>628</v>
      </c>
      <c r="C248" s="105" t="s">
        <v>391</v>
      </c>
      <c r="D248" s="70" t="s">
        <v>642</v>
      </c>
      <c r="E248" s="129" t="s">
        <v>423</v>
      </c>
      <c r="F248" s="72">
        <f>SUM(F249)</f>
        <v>82</v>
      </c>
    </row>
    <row r="249" spans="1:6" s="152" customFormat="1" ht="25.5">
      <c r="A249" s="89" t="s">
        <v>424</v>
      </c>
      <c r="B249" s="105" t="s">
        <v>628</v>
      </c>
      <c r="C249" s="105" t="s">
        <v>391</v>
      </c>
      <c r="D249" s="70" t="s">
        <v>642</v>
      </c>
      <c r="E249" s="129" t="s">
        <v>425</v>
      </c>
      <c r="F249" s="192">
        <v>82</v>
      </c>
    </row>
    <row r="250" spans="1:6" s="152" customFormat="1" ht="25.5">
      <c r="A250" s="74" t="s">
        <v>643</v>
      </c>
      <c r="B250" s="105" t="s">
        <v>628</v>
      </c>
      <c r="C250" s="105" t="s">
        <v>391</v>
      </c>
      <c r="D250" s="68" t="s">
        <v>644</v>
      </c>
      <c r="E250" s="129"/>
      <c r="F250" s="191">
        <f>SUM(F251)</f>
        <v>2000</v>
      </c>
    </row>
    <row r="251" spans="1:6" s="152" customFormat="1" ht="12.75">
      <c r="A251" s="76" t="s">
        <v>645</v>
      </c>
      <c r="B251" s="105" t="s">
        <v>628</v>
      </c>
      <c r="C251" s="105" t="s">
        <v>391</v>
      </c>
      <c r="D251" s="70" t="s">
        <v>646</v>
      </c>
      <c r="E251" s="129"/>
      <c r="F251" s="72">
        <f>SUM(F252)</f>
        <v>2000</v>
      </c>
    </row>
    <row r="252" spans="1:6" s="152" customFormat="1" ht="25.5">
      <c r="A252" s="86" t="s">
        <v>422</v>
      </c>
      <c r="B252" s="105" t="s">
        <v>628</v>
      </c>
      <c r="C252" s="105" t="s">
        <v>391</v>
      </c>
      <c r="D252" s="70" t="s">
        <v>646</v>
      </c>
      <c r="E252" s="129" t="s">
        <v>423</v>
      </c>
      <c r="F252" s="72">
        <f>SUM(F253)</f>
        <v>2000</v>
      </c>
    </row>
    <row r="253" spans="1:6" s="152" customFormat="1" ht="25.5">
      <c r="A253" s="76" t="s">
        <v>424</v>
      </c>
      <c r="B253" s="105" t="s">
        <v>628</v>
      </c>
      <c r="C253" s="105" t="s">
        <v>391</v>
      </c>
      <c r="D253" s="70" t="s">
        <v>646</v>
      </c>
      <c r="E253" s="129" t="s">
        <v>425</v>
      </c>
      <c r="F253" s="192">
        <v>2000</v>
      </c>
    </row>
    <row r="254" spans="1:6" s="152" customFormat="1" ht="25.5">
      <c r="A254" s="74" t="s">
        <v>647</v>
      </c>
      <c r="B254" s="131" t="s">
        <v>628</v>
      </c>
      <c r="C254" s="131" t="s">
        <v>391</v>
      </c>
      <c r="D254" s="68" t="s">
        <v>648</v>
      </c>
      <c r="E254" s="132"/>
      <c r="F254" s="190">
        <f>F255</f>
        <v>50</v>
      </c>
    </row>
    <row r="255" spans="1:6" s="152" customFormat="1" ht="12.75">
      <c r="A255" s="76" t="s">
        <v>649</v>
      </c>
      <c r="B255" s="105" t="s">
        <v>628</v>
      </c>
      <c r="C255" s="105" t="s">
        <v>391</v>
      </c>
      <c r="D255" s="70" t="s">
        <v>650</v>
      </c>
      <c r="E255" s="129"/>
      <c r="F255" s="192">
        <f>F256</f>
        <v>50</v>
      </c>
    </row>
    <row r="256" spans="1:6" s="152" customFormat="1" ht="25.5">
      <c r="A256" s="86" t="s">
        <v>422</v>
      </c>
      <c r="B256" s="105" t="s">
        <v>628</v>
      </c>
      <c r="C256" s="105" t="s">
        <v>391</v>
      </c>
      <c r="D256" s="70" t="s">
        <v>650</v>
      </c>
      <c r="E256" s="129" t="s">
        <v>423</v>
      </c>
      <c r="F256" s="192">
        <f>F257</f>
        <v>50</v>
      </c>
    </row>
    <row r="257" spans="1:6" s="152" customFormat="1" ht="25.5">
      <c r="A257" s="76" t="s">
        <v>424</v>
      </c>
      <c r="B257" s="105" t="s">
        <v>628</v>
      </c>
      <c r="C257" s="105" t="s">
        <v>391</v>
      </c>
      <c r="D257" s="70" t="s">
        <v>650</v>
      </c>
      <c r="E257" s="129" t="s">
        <v>425</v>
      </c>
      <c r="F257" s="192">
        <v>50</v>
      </c>
    </row>
    <row r="258" spans="1:6" s="155" customFormat="1" ht="12.75">
      <c r="A258" s="113" t="s">
        <v>651</v>
      </c>
      <c r="B258" s="131" t="s">
        <v>628</v>
      </c>
      <c r="C258" s="131" t="s">
        <v>391</v>
      </c>
      <c r="D258" s="193" t="s">
        <v>652</v>
      </c>
      <c r="E258" s="124"/>
      <c r="F258" s="190">
        <f>SUM(F259+F262)</f>
        <v>1582.22</v>
      </c>
    </row>
    <row r="259" spans="1:6" s="152" customFormat="1" ht="12.75">
      <c r="A259" s="86" t="s">
        <v>653</v>
      </c>
      <c r="B259" s="105" t="s">
        <v>628</v>
      </c>
      <c r="C259" s="105" t="s">
        <v>391</v>
      </c>
      <c r="D259" s="160" t="s">
        <v>654</v>
      </c>
      <c r="E259" s="129"/>
      <c r="F259" s="192">
        <f>SUM(F260)</f>
        <v>1073</v>
      </c>
    </row>
    <row r="260" spans="1:6" s="152" customFormat="1" ht="12.75">
      <c r="A260" s="86" t="s">
        <v>655</v>
      </c>
      <c r="B260" s="105" t="s">
        <v>628</v>
      </c>
      <c r="C260" s="105" t="s">
        <v>391</v>
      </c>
      <c r="D260" s="160" t="s">
        <v>654</v>
      </c>
      <c r="E260" s="129" t="s">
        <v>429</v>
      </c>
      <c r="F260" s="192">
        <f>SUM(F261)</f>
        <v>1073</v>
      </c>
    </row>
    <row r="261" spans="1:6" s="152" customFormat="1" ht="39.75" customHeight="1">
      <c r="A261" s="194" t="s">
        <v>656</v>
      </c>
      <c r="B261" s="105" t="s">
        <v>628</v>
      </c>
      <c r="C261" s="120" t="s">
        <v>391</v>
      </c>
      <c r="D261" s="160" t="s">
        <v>654</v>
      </c>
      <c r="E261" s="195" t="s">
        <v>551</v>
      </c>
      <c r="F261" s="192">
        <v>1073</v>
      </c>
    </row>
    <row r="262" spans="1:6" s="152" customFormat="1" ht="12.75">
      <c r="A262" s="71" t="s">
        <v>657</v>
      </c>
      <c r="B262" s="105" t="s">
        <v>628</v>
      </c>
      <c r="C262" s="120" t="s">
        <v>391</v>
      </c>
      <c r="D262" s="70" t="s">
        <v>658</v>
      </c>
      <c r="E262" s="195"/>
      <c r="F262" s="192">
        <f>SUM(F263)</f>
        <v>509.22</v>
      </c>
    </row>
    <row r="263" spans="1:6" s="152" customFormat="1" ht="12.75">
      <c r="A263" s="86" t="s">
        <v>655</v>
      </c>
      <c r="B263" s="105" t="s">
        <v>628</v>
      </c>
      <c r="C263" s="105" t="s">
        <v>391</v>
      </c>
      <c r="D263" s="70" t="s">
        <v>658</v>
      </c>
      <c r="E263" s="196" t="s">
        <v>429</v>
      </c>
      <c r="F263" s="192">
        <f>SUM(F264)</f>
        <v>509.22</v>
      </c>
    </row>
    <row r="264" spans="1:6" s="152" customFormat="1" ht="38.25">
      <c r="A264" s="194" t="s">
        <v>656</v>
      </c>
      <c r="B264" s="105" t="s">
        <v>628</v>
      </c>
      <c r="C264" s="105" t="s">
        <v>391</v>
      </c>
      <c r="D264" s="70" t="s">
        <v>658</v>
      </c>
      <c r="E264" s="196" t="s">
        <v>551</v>
      </c>
      <c r="F264" s="192">
        <v>509.22</v>
      </c>
    </row>
    <row r="265" spans="1:6" s="152" customFormat="1" ht="38.25">
      <c r="A265" s="84" t="s">
        <v>659</v>
      </c>
      <c r="B265" s="70" t="s">
        <v>628</v>
      </c>
      <c r="C265" s="70" t="s">
        <v>391</v>
      </c>
      <c r="D265" s="75" t="s">
        <v>660</v>
      </c>
      <c r="E265" s="129"/>
      <c r="F265" s="125">
        <f>F266</f>
        <v>119684.10999999999</v>
      </c>
    </row>
    <row r="266" spans="1:6" s="152" customFormat="1" ht="25.5">
      <c r="A266" s="85" t="s">
        <v>661</v>
      </c>
      <c r="B266" s="70" t="s">
        <v>628</v>
      </c>
      <c r="C266" s="70" t="s">
        <v>391</v>
      </c>
      <c r="D266" s="77" t="s">
        <v>662</v>
      </c>
      <c r="E266" s="123"/>
      <c r="F266" s="109">
        <f>SUM(F267+F269+F272+F274)</f>
        <v>119684.10999999999</v>
      </c>
    </row>
    <row r="267" spans="1:6" s="152" customFormat="1" ht="38.25" hidden="1">
      <c r="A267" s="197" t="s">
        <v>663</v>
      </c>
      <c r="B267" s="70" t="s">
        <v>628</v>
      </c>
      <c r="C267" s="70" t="s">
        <v>391</v>
      </c>
      <c r="D267" s="75" t="s">
        <v>664</v>
      </c>
      <c r="E267" s="123"/>
      <c r="F267" s="109">
        <f>SUM(F268)</f>
        <v>0</v>
      </c>
    </row>
    <row r="268" spans="1:6" s="152" customFormat="1" ht="12.75" hidden="1">
      <c r="A268" s="71" t="s">
        <v>631</v>
      </c>
      <c r="B268" s="70" t="s">
        <v>628</v>
      </c>
      <c r="C268" s="70" t="s">
        <v>391</v>
      </c>
      <c r="D268" s="75" t="s">
        <v>664</v>
      </c>
      <c r="E268" s="123" t="s">
        <v>632</v>
      </c>
      <c r="F268" s="109"/>
    </row>
    <row r="269" spans="1:6" s="152" customFormat="1" ht="38.25" hidden="1">
      <c r="A269" s="197" t="s">
        <v>665</v>
      </c>
      <c r="B269" s="70" t="s">
        <v>628</v>
      </c>
      <c r="C269" s="70" t="s">
        <v>391</v>
      </c>
      <c r="D269" s="75" t="s">
        <v>666</v>
      </c>
      <c r="E269" s="123"/>
      <c r="F269" s="109">
        <f>SUM(F270)</f>
        <v>0</v>
      </c>
    </row>
    <row r="270" spans="1:6" s="152" customFormat="1" ht="12.75" hidden="1">
      <c r="A270" s="71" t="s">
        <v>631</v>
      </c>
      <c r="B270" s="70" t="s">
        <v>628</v>
      </c>
      <c r="C270" s="70" t="s">
        <v>391</v>
      </c>
      <c r="D270" s="75" t="s">
        <v>666</v>
      </c>
      <c r="E270" s="123" t="s">
        <v>632</v>
      </c>
      <c r="F270" s="109"/>
    </row>
    <row r="271" spans="1:6" s="152" customFormat="1" ht="38.25" hidden="1">
      <c r="A271" s="71" t="s">
        <v>667</v>
      </c>
      <c r="B271" s="70" t="s">
        <v>628</v>
      </c>
      <c r="C271" s="70" t="s">
        <v>391</v>
      </c>
      <c r="D271" s="75" t="s">
        <v>668</v>
      </c>
      <c r="E271" s="123"/>
      <c r="F271" s="109"/>
    </row>
    <row r="272" spans="1:6" s="152" customFormat="1" ht="38.25">
      <c r="A272" s="89" t="s">
        <v>669</v>
      </c>
      <c r="B272" s="70" t="s">
        <v>628</v>
      </c>
      <c r="C272" s="70" t="s">
        <v>391</v>
      </c>
      <c r="D272" s="75" t="s">
        <v>670</v>
      </c>
      <c r="E272" s="123"/>
      <c r="F272" s="109">
        <f>SUM(F273)</f>
        <v>88934.5002</v>
      </c>
    </row>
    <row r="273" spans="1:6" s="152" customFormat="1" ht="12.75">
      <c r="A273" s="71" t="s">
        <v>671</v>
      </c>
      <c r="B273" s="70"/>
      <c r="C273" s="70"/>
      <c r="D273" s="75" t="s">
        <v>670</v>
      </c>
      <c r="E273" s="123" t="s">
        <v>632</v>
      </c>
      <c r="F273" s="109">
        <v>88934.5002</v>
      </c>
    </row>
    <row r="274" spans="1:6" s="152" customFormat="1" ht="51">
      <c r="A274" s="89" t="s">
        <v>672</v>
      </c>
      <c r="B274" s="70" t="s">
        <v>628</v>
      </c>
      <c r="C274" s="70" t="s">
        <v>391</v>
      </c>
      <c r="D274" s="77" t="s">
        <v>673</v>
      </c>
      <c r="E274" s="123"/>
      <c r="F274" s="109">
        <f>SUM(F275)</f>
        <v>30749.6098</v>
      </c>
    </row>
    <row r="275" spans="1:6" s="152" customFormat="1" ht="12.75">
      <c r="A275" s="152" t="s">
        <v>674</v>
      </c>
      <c r="B275" s="70" t="s">
        <v>628</v>
      </c>
      <c r="C275" s="70" t="s">
        <v>391</v>
      </c>
      <c r="D275" s="70" t="s">
        <v>673</v>
      </c>
      <c r="E275" s="123" t="s">
        <v>675</v>
      </c>
      <c r="F275" s="109">
        <f>SUM(F276)</f>
        <v>30749.6098</v>
      </c>
    </row>
    <row r="276" spans="1:6" s="152" customFormat="1" ht="12.75">
      <c r="A276" s="71" t="s">
        <v>671</v>
      </c>
      <c r="B276" s="70" t="s">
        <v>628</v>
      </c>
      <c r="C276" s="70" t="s">
        <v>391</v>
      </c>
      <c r="D276" s="77" t="s">
        <v>673</v>
      </c>
      <c r="E276" s="123" t="s">
        <v>632</v>
      </c>
      <c r="F276" s="109">
        <v>30749.6098</v>
      </c>
    </row>
    <row r="277" spans="1:6" s="155" customFormat="1" ht="12.75" hidden="1">
      <c r="A277" s="127" t="s">
        <v>453</v>
      </c>
      <c r="B277" s="131" t="s">
        <v>628</v>
      </c>
      <c r="C277" s="131" t="s">
        <v>391</v>
      </c>
      <c r="D277" s="75" t="s">
        <v>439</v>
      </c>
      <c r="E277" s="124"/>
      <c r="F277" s="125">
        <f>SUM(F278)</f>
        <v>0</v>
      </c>
    </row>
    <row r="278" spans="1:6" s="152" customFormat="1" ht="12.75" hidden="1">
      <c r="A278" s="89" t="s">
        <v>430</v>
      </c>
      <c r="B278" s="105" t="s">
        <v>628</v>
      </c>
      <c r="C278" s="105" t="s">
        <v>391</v>
      </c>
      <c r="D278" s="77" t="s">
        <v>676</v>
      </c>
      <c r="E278" s="108"/>
      <c r="F278" s="109">
        <f>SUM(F279)</f>
        <v>0</v>
      </c>
    </row>
    <row r="279" spans="1:6" s="152" customFormat="1" ht="12.75" hidden="1">
      <c r="A279" s="85" t="s">
        <v>428</v>
      </c>
      <c r="B279" s="105" t="s">
        <v>628</v>
      </c>
      <c r="C279" s="105" t="s">
        <v>391</v>
      </c>
      <c r="D279" s="77" t="s">
        <v>676</v>
      </c>
      <c r="E279" s="108" t="s">
        <v>429</v>
      </c>
      <c r="F279" s="109">
        <f>SUM(F280)</f>
        <v>0</v>
      </c>
    </row>
    <row r="280" spans="1:6" s="152" customFormat="1" ht="12.75" hidden="1">
      <c r="A280" s="134" t="s">
        <v>430</v>
      </c>
      <c r="B280" s="105" t="s">
        <v>628</v>
      </c>
      <c r="C280" s="105" t="s">
        <v>391</v>
      </c>
      <c r="D280" s="77" t="s">
        <v>676</v>
      </c>
      <c r="E280" s="108" t="s">
        <v>431</v>
      </c>
      <c r="F280" s="109"/>
    </row>
    <row r="281" spans="1:6" s="152" customFormat="1" ht="12.75">
      <c r="A281" s="61" t="s">
        <v>677</v>
      </c>
      <c r="B281" s="62" t="s">
        <v>628</v>
      </c>
      <c r="C281" s="62" t="s">
        <v>398</v>
      </c>
      <c r="D281" s="62"/>
      <c r="E281" s="63"/>
      <c r="F281" s="64">
        <f>SUM(F282)</f>
        <v>77686.1</v>
      </c>
    </row>
    <row r="282" spans="1:6" s="152" customFormat="1" ht="25.5">
      <c r="A282" s="198" t="s">
        <v>678</v>
      </c>
      <c r="B282" s="131" t="s">
        <v>628</v>
      </c>
      <c r="C282" s="131" t="s">
        <v>398</v>
      </c>
      <c r="D282" s="131" t="s">
        <v>634</v>
      </c>
      <c r="E282" s="199"/>
      <c r="F282" s="190">
        <f>SUM(F283+F287+F291+F295+F302)</f>
        <v>77686.1</v>
      </c>
    </row>
    <row r="283" spans="1:6" s="152" customFormat="1" ht="25.5" hidden="1">
      <c r="A283" s="170" t="s">
        <v>679</v>
      </c>
      <c r="B283" s="105" t="s">
        <v>628</v>
      </c>
      <c r="C283" s="105" t="s">
        <v>398</v>
      </c>
      <c r="D283" s="75" t="s">
        <v>680</v>
      </c>
      <c r="E283" s="120"/>
      <c r="F283" s="190">
        <f>SUM(F284)</f>
        <v>0</v>
      </c>
    </row>
    <row r="284" spans="1:6" s="152" customFormat="1" ht="12.75" hidden="1">
      <c r="A284" s="200" t="s">
        <v>681</v>
      </c>
      <c r="B284" s="105" t="s">
        <v>628</v>
      </c>
      <c r="C284" s="105" t="s">
        <v>398</v>
      </c>
      <c r="D284" s="201" t="s">
        <v>682</v>
      </c>
      <c r="E284" s="123"/>
      <c r="F284" s="192">
        <f>SUM(F285)</f>
        <v>0</v>
      </c>
    </row>
    <row r="285" spans="1:6" s="152" customFormat="1" ht="25.5" hidden="1">
      <c r="A285" s="86" t="s">
        <v>422</v>
      </c>
      <c r="B285" s="105" t="s">
        <v>628</v>
      </c>
      <c r="C285" s="105" t="s">
        <v>398</v>
      </c>
      <c r="D285" s="180" t="s">
        <v>683</v>
      </c>
      <c r="E285" s="202" t="s">
        <v>423</v>
      </c>
      <c r="F285" s="192">
        <f>SUM(F286)</f>
        <v>0</v>
      </c>
    </row>
    <row r="286" spans="1:6" s="152" customFormat="1" ht="25.5" hidden="1">
      <c r="A286" s="76" t="s">
        <v>424</v>
      </c>
      <c r="B286" s="105" t="s">
        <v>628</v>
      </c>
      <c r="C286" s="120" t="s">
        <v>398</v>
      </c>
      <c r="D286" s="70" t="s">
        <v>683</v>
      </c>
      <c r="E286" s="123" t="s">
        <v>425</v>
      </c>
      <c r="F286" s="192">
        <v>0</v>
      </c>
    </row>
    <row r="287" spans="1:6" s="152" customFormat="1" ht="25.5" hidden="1">
      <c r="A287" s="74" t="s">
        <v>684</v>
      </c>
      <c r="B287" s="105" t="s">
        <v>628</v>
      </c>
      <c r="C287" s="120" t="s">
        <v>398</v>
      </c>
      <c r="D287" s="68" t="s">
        <v>685</v>
      </c>
      <c r="E287" s="124"/>
      <c r="F287" s="203">
        <f>SUM(F288)</f>
        <v>0</v>
      </c>
    </row>
    <row r="288" spans="1:6" s="152" customFormat="1" ht="12.75" hidden="1">
      <c r="A288" s="76" t="s">
        <v>686</v>
      </c>
      <c r="B288" s="105" t="s">
        <v>628</v>
      </c>
      <c r="C288" s="120" t="s">
        <v>398</v>
      </c>
      <c r="D288" s="70" t="s">
        <v>687</v>
      </c>
      <c r="E288" s="123"/>
      <c r="F288" s="203">
        <f>SUM(F289)</f>
        <v>0</v>
      </c>
    </row>
    <row r="289" spans="1:6" s="152" customFormat="1" ht="25.5" hidden="1">
      <c r="A289" s="86" t="s">
        <v>422</v>
      </c>
      <c r="B289" s="105" t="s">
        <v>628</v>
      </c>
      <c r="C289" s="120" t="s">
        <v>398</v>
      </c>
      <c r="D289" s="70" t="s">
        <v>687</v>
      </c>
      <c r="E289" s="123" t="s">
        <v>423</v>
      </c>
      <c r="F289" s="203">
        <f>SUM(F290)</f>
        <v>0</v>
      </c>
    </row>
    <row r="290" spans="1:6" s="152" customFormat="1" ht="25.5" hidden="1">
      <c r="A290" s="76" t="s">
        <v>424</v>
      </c>
      <c r="B290" s="105" t="s">
        <v>628</v>
      </c>
      <c r="C290" s="120" t="s">
        <v>398</v>
      </c>
      <c r="D290" s="70" t="s">
        <v>687</v>
      </c>
      <c r="E290" s="123" t="s">
        <v>425</v>
      </c>
      <c r="F290" s="78"/>
    </row>
    <row r="291" spans="1:6" s="152" customFormat="1" ht="25.5">
      <c r="A291" s="74" t="s">
        <v>688</v>
      </c>
      <c r="B291" s="105" t="s">
        <v>628</v>
      </c>
      <c r="C291" s="120" t="s">
        <v>398</v>
      </c>
      <c r="D291" s="68" t="s">
        <v>689</v>
      </c>
      <c r="E291" s="124"/>
      <c r="F291" s="204">
        <f>SUM(F292)</f>
        <v>2686.1</v>
      </c>
    </row>
    <row r="292" spans="1:6" s="152" customFormat="1" ht="12.75">
      <c r="A292" s="76" t="s">
        <v>690</v>
      </c>
      <c r="B292" s="105" t="s">
        <v>628</v>
      </c>
      <c r="C292" s="120" t="s">
        <v>398</v>
      </c>
      <c r="D292" s="70" t="s">
        <v>691</v>
      </c>
      <c r="E292" s="123"/>
      <c r="F292" s="203">
        <f>SUM(F294)</f>
        <v>2686.1</v>
      </c>
    </row>
    <row r="293" spans="1:6" s="152" customFormat="1" ht="12.75">
      <c r="A293" s="152" t="s">
        <v>674</v>
      </c>
      <c r="B293" s="105" t="s">
        <v>628</v>
      </c>
      <c r="C293" s="120" t="s">
        <v>398</v>
      </c>
      <c r="D293" s="70" t="s">
        <v>691</v>
      </c>
      <c r="E293" s="123" t="s">
        <v>675</v>
      </c>
      <c r="F293" s="203">
        <f>SUM(F294)</f>
        <v>2686.1</v>
      </c>
    </row>
    <row r="294" spans="1:6" s="152" customFormat="1" ht="12.75">
      <c r="A294" s="71" t="s">
        <v>671</v>
      </c>
      <c r="B294" s="105" t="s">
        <v>628</v>
      </c>
      <c r="C294" s="120" t="s">
        <v>398</v>
      </c>
      <c r="D294" s="70" t="s">
        <v>691</v>
      </c>
      <c r="E294" s="123" t="s">
        <v>632</v>
      </c>
      <c r="F294" s="185">
        <v>2686.1</v>
      </c>
    </row>
    <row r="295" spans="1:6" s="155" customFormat="1" ht="12.75">
      <c r="A295" s="74" t="s">
        <v>692</v>
      </c>
      <c r="B295" s="70" t="s">
        <v>628</v>
      </c>
      <c r="C295" s="123" t="s">
        <v>398</v>
      </c>
      <c r="D295" s="193" t="s">
        <v>693</v>
      </c>
      <c r="E295" s="205"/>
      <c r="F295" s="78">
        <f>SUM(F299+F296)</f>
        <v>75000</v>
      </c>
    </row>
    <row r="296" spans="1:6" s="152" customFormat="1" ht="63.75">
      <c r="A296" s="10" t="s">
        <v>625</v>
      </c>
      <c r="B296" s="70" t="s">
        <v>628</v>
      </c>
      <c r="C296" s="123" t="s">
        <v>398</v>
      </c>
      <c r="D296" s="160" t="s">
        <v>694</v>
      </c>
      <c r="E296" s="196"/>
      <c r="F296" s="78">
        <f>SUM(F297)</f>
        <v>67500</v>
      </c>
    </row>
    <row r="297" spans="1:6" s="152" customFormat="1" ht="12.75">
      <c r="A297" s="89" t="s">
        <v>442</v>
      </c>
      <c r="B297" s="70" t="s">
        <v>628</v>
      </c>
      <c r="C297" s="123" t="s">
        <v>398</v>
      </c>
      <c r="D297" s="160" t="s">
        <v>694</v>
      </c>
      <c r="E297" s="196" t="s">
        <v>443</v>
      </c>
      <c r="F297" s="78">
        <f>SUM(F298)</f>
        <v>67500</v>
      </c>
    </row>
    <row r="298" spans="1:6" s="152" customFormat="1" ht="12.75">
      <c r="A298" s="89" t="s">
        <v>444</v>
      </c>
      <c r="B298" s="70" t="s">
        <v>628</v>
      </c>
      <c r="C298" s="123" t="s">
        <v>398</v>
      </c>
      <c r="D298" s="160" t="s">
        <v>694</v>
      </c>
      <c r="E298" s="196" t="s">
        <v>445</v>
      </c>
      <c r="F298" s="78">
        <v>67500</v>
      </c>
    </row>
    <row r="299" spans="1:6" s="152" customFormat="1" ht="63.75">
      <c r="A299" s="10" t="s">
        <v>695</v>
      </c>
      <c r="B299" s="70" t="s">
        <v>628</v>
      </c>
      <c r="C299" s="123" t="s">
        <v>398</v>
      </c>
      <c r="D299" s="160" t="s">
        <v>696</v>
      </c>
      <c r="E299" s="196"/>
      <c r="F299" s="78">
        <f>SUM(F300)</f>
        <v>7500</v>
      </c>
    </row>
    <row r="300" spans="1:6" s="152" customFormat="1" ht="12.75">
      <c r="A300" s="89" t="s">
        <v>442</v>
      </c>
      <c r="B300" s="70" t="s">
        <v>628</v>
      </c>
      <c r="C300" s="123" t="s">
        <v>398</v>
      </c>
      <c r="D300" s="160" t="s">
        <v>696</v>
      </c>
      <c r="E300" s="196" t="s">
        <v>443</v>
      </c>
      <c r="F300" s="78">
        <f>SUM(F301)</f>
        <v>7500</v>
      </c>
    </row>
    <row r="301" spans="1:6" s="152" customFormat="1" ht="12" customHeight="1">
      <c r="A301" s="89" t="s">
        <v>444</v>
      </c>
      <c r="B301" s="70" t="s">
        <v>628</v>
      </c>
      <c r="C301" s="123" t="s">
        <v>398</v>
      </c>
      <c r="D301" s="160" t="s">
        <v>696</v>
      </c>
      <c r="E301" s="196" t="s">
        <v>445</v>
      </c>
      <c r="F301" s="78">
        <v>7500</v>
      </c>
    </row>
    <row r="302" spans="1:6" s="155" customFormat="1" ht="0.75" customHeight="1" hidden="1">
      <c r="A302" s="113" t="s">
        <v>697</v>
      </c>
      <c r="B302" s="131" t="s">
        <v>628</v>
      </c>
      <c r="C302" s="199" t="s">
        <v>398</v>
      </c>
      <c r="D302" s="193" t="s">
        <v>698</v>
      </c>
      <c r="E302" s="205"/>
      <c r="F302" s="190">
        <f>F303</f>
        <v>0</v>
      </c>
    </row>
    <row r="303" spans="1:6" s="152" customFormat="1" ht="12.75" hidden="1">
      <c r="A303" s="71" t="s">
        <v>699</v>
      </c>
      <c r="B303" s="105" t="s">
        <v>628</v>
      </c>
      <c r="C303" s="120" t="s">
        <v>398</v>
      </c>
      <c r="D303" s="160" t="s">
        <v>700</v>
      </c>
      <c r="E303" s="196"/>
      <c r="F303" s="192">
        <f>F304</f>
        <v>0</v>
      </c>
    </row>
    <row r="304" spans="1:6" s="152" customFormat="1" ht="12.75" hidden="1">
      <c r="A304" s="71" t="s">
        <v>428</v>
      </c>
      <c r="B304" s="105" t="s">
        <v>628</v>
      </c>
      <c r="C304" s="120" t="s">
        <v>398</v>
      </c>
      <c r="D304" s="160" t="s">
        <v>700</v>
      </c>
      <c r="E304" s="196" t="s">
        <v>429</v>
      </c>
      <c r="F304" s="192">
        <f>F305</f>
        <v>0</v>
      </c>
    </row>
    <row r="305" spans="1:6" s="152" customFormat="1" ht="12.75" hidden="1">
      <c r="A305" s="71" t="s">
        <v>448</v>
      </c>
      <c r="B305" s="105" t="s">
        <v>628</v>
      </c>
      <c r="C305" s="120" t="s">
        <v>398</v>
      </c>
      <c r="D305" s="160" t="s">
        <v>700</v>
      </c>
      <c r="E305" s="196" t="s">
        <v>451</v>
      </c>
      <c r="F305" s="78">
        <v>0</v>
      </c>
    </row>
    <row r="306" spans="1:6" s="155" customFormat="1" ht="12.75">
      <c r="A306" s="206" t="s">
        <v>701</v>
      </c>
      <c r="B306" s="207" t="s">
        <v>628</v>
      </c>
      <c r="C306" s="207" t="s">
        <v>501</v>
      </c>
      <c r="D306" s="208"/>
      <c r="E306" s="209"/>
      <c r="F306" s="210">
        <f>F309+F383</f>
        <v>49741.49976</v>
      </c>
    </row>
    <row r="307" spans="1:6" s="152" customFormat="1" ht="38.25" hidden="1">
      <c r="A307" s="211" t="s">
        <v>702</v>
      </c>
      <c r="B307" s="70" t="s">
        <v>628</v>
      </c>
      <c r="C307" s="70" t="s">
        <v>501</v>
      </c>
      <c r="D307" s="70"/>
      <c r="E307" s="123"/>
      <c r="F307" s="72">
        <f>SUM(F308)</f>
        <v>0</v>
      </c>
    </row>
    <row r="308" spans="1:6" s="152" customFormat="1" ht="25.5" hidden="1">
      <c r="A308" s="10" t="s">
        <v>424</v>
      </c>
      <c r="B308" s="70" t="s">
        <v>628</v>
      </c>
      <c r="C308" s="70" t="s">
        <v>501</v>
      </c>
      <c r="D308" s="70"/>
      <c r="E308" s="123" t="s">
        <v>425</v>
      </c>
      <c r="F308" s="72"/>
    </row>
    <row r="309" spans="1:6" s="152" customFormat="1" ht="47.25">
      <c r="A309" s="212" t="s">
        <v>559</v>
      </c>
      <c r="B309" s="70" t="s">
        <v>628</v>
      </c>
      <c r="C309" s="70" t="s">
        <v>501</v>
      </c>
      <c r="D309" s="70" t="s">
        <v>560</v>
      </c>
      <c r="E309" s="123"/>
      <c r="F309" s="72">
        <f>SUM(F310+F325+F348+F365+F372+F379)</f>
        <v>47526.5</v>
      </c>
    </row>
    <row r="310" spans="1:6" s="152" customFormat="1" ht="25.5">
      <c r="A310" s="84" t="s">
        <v>703</v>
      </c>
      <c r="B310" s="70" t="s">
        <v>628</v>
      </c>
      <c r="C310" s="70" t="s">
        <v>501</v>
      </c>
      <c r="D310" s="75" t="s">
        <v>704</v>
      </c>
      <c r="E310" s="132"/>
      <c r="F310" s="125">
        <f>F311+F315+F319</f>
        <v>10715</v>
      </c>
    </row>
    <row r="311" spans="1:6" s="152" customFormat="1" ht="12.75">
      <c r="A311" s="84" t="s">
        <v>705</v>
      </c>
      <c r="B311" s="105" t="s">
        <v>628</v>
      </c>
      <c r="C311" s="105" t="s">
        <v>501</v>
      </c>
      <c r="D311" s="75" t="s">
        <v>706</v>
      </c>
      <c r="E311" s="171"/>
      <c r="F311" s="125">
        <f>SUM(F312)</f>
        <v>4200</v>
      </c>
    </row>
    <row r="312" spans="1:6" s="152" customFormat="1" ht="12.75">
      <c r="A312" s="85" t="s">
        <v>707</v>
      </c>
      <c r="B312" s="105" t="s">
        <v>628</v>
      </c>
      <c r="C312" s="105" t="s">
        <v>501</v>
      </c>
      <c r="D312" s="77" t="s">
        <v>708</v>
      </c>
      <c r="E312" s="108"/>
      <c r="F312" s="109">
        <f>SUM(F313)</f>
        <v>4200</v>
      </c>
    </row>
    <row r="313" spans="1:6" s="152" customFormat="1" ht="25.5">
      <c r="A313" s="86" t="s">
        <v>422</v>
      </c>
      <c r="B313" s="105" t="s">
        <v>628</v>
      </c>
      <c r="C313" s="105" t="s">
        <v>501</v>
      </c>
      <c r="D313" s="77" t="s">
        <v>708</v>
      </c>
      <c r="E313" s="108" t="s">
        <v>423</v>
      </c>
      <c r="F313" s="109">
        <f>SUM(F314)</f>
        <v>4200</v>
      </c>
    </row>
    <row r="314" spans="1:6" s="152" customFormat="1" ht="25.5">
      <c r="A314" s="89" t="s">
        <v>424</v>
      </c>
      <c r="B314" s="105" t="s">
        <v>628</v>
      </c>
      <c r="C314" s="105" t="s">
        <v>501</v>
      </c>
      <c r="D314" s="77" t="s">
        <v>708</v>
      </c>
      <c r="E314" s="108" t="s">
        <v>425</v>
      </c>
      <c r="F314" s="109">
        <v>4200</v>
      </c>
    </row>
    <row r="315" spans="1:6" s="152" customFormat="1" ht="12.75">
      <c r="A315" s="126" t="s">
        <v>709</v>
      </c>
      <c r="B315" s="105" t="s">
        <v>628</v>
      </c>
      <c r="C315" s="105" t="s">
        <v>501</v>
      </c>
      <c r="D315" s="75" t="s">
        <v>710</v>
      </c>
      <c r="E315" s="171"/>
      <c r="F315" s="125">
        <f>SUM(F316)</f>
        <v>3915</v>
      </c>
    </row>
    <row r="316" spans="1:6" s="152" customFormat="1" ht="12.75">
      <c r="A316" s="89" t="s">
        <v>711</v>
      </c>
      <c r="B316" s="105" t="s">
        <v>628</v>
      </c>
      <c r="C316" s="105" t="s">
        <v>501</v>
      </c>
      <c r="D316" s="77" t="s">
        <v>712</v>
      </c>
      <c r="E316" s="108"/>
      <c r="F316" s="109">
        <f>SUM(F317)</f>
        <v>3915</v>
      </c>
    </row>
    <row r="317" spans="1:6" s="152" customFormat="1" ht="23.25" customHeight="1">
      <c r="A317" s="169" t="s">
        <v>570</v>
      </c>
      <c r="B317" s="105" t="s">
        <v>628</v>
      </c>
      <c r="C317" s="105" t="s">
        <v>501</v>
      </c>
      <c r="D317" s="77" t="s">
        <v>712</v>
      </c>
      <c r="E317" s="108" t="s">
        <v>571</v>
      </c>
      <c r="F317" s="109">
        <f>F318</f>
        <v>3915</v>
      </c>
    </row>
    <row r="318" spans="1:6" s="152" customFormat="1" ht="13.5" customHeight="1">
      <c r="A318" s="71" t="s">
        <v>572</v>
      </c>
      <c r="B318" s="105" t="s">
        <v>628</v>
      </c>
      <c r="C318" s="105" t="s">
        <v>501</v>
      </c>
      <c r="D318" s="77" t="s">
        <v>712</v>
      </c>
      <c r="E318" s="108" t="s">
        <v>573</v>
      </c>
      <c r="F318" s="109">
        <v>3915</v>
      </c>
    </row>
    <row r="319" spans="1:6" s="152" customFormat="1" ht="13.5" customHeight="1">
      <c r="A319" s="126" t="s">
        <v>713</v>
      </c>
      <c r="B319" s="105" t="s">
        <v>628</v>
      </c>
      <c r="C319" s="105" t="s">
        <v>501</v>
      </c>
      <c r="D319" s="75" t="s">
        <v>714</v>
      </c>
      <c r="E319" s="171"/>
      <c r="F319" s="125">
        <f>SUM(F320)</f>
        <v>2600</v>
      </c>
    </row>
    <row r="320" spans="1:6" s="152" customFormat="1" ht="13.5" customHeight="1">
      <c r="A320" s="89" t="s">
        <v>715</v>
      </c>
      <c r="B320" s="105" t="s">
        <v>628</v>
      </c>
      <c r="C320" s="105" t="s">
        <v>501</v>
      </c>
      <c r="D320" s="77" t="s">
        <v>716</v>
      </c>
      <c r="E320" s="108"/>
      <c r="F320" s="109">
        <f>SUM(F321+F323)</f>
        <v>2600</v>
      </c>
    </row>
    <row r="321" spans="1:6" s="152" customFormat="1" ht="25.5" customHeight="1">
      <c r="A321" s="169" t="s">
        <v>570</v>
      </c>
      <c r="B321" s="105" t="s">
        <v>628</v>
      </c>
      <c r="C321" s="105" t="s">
        <v>501</v>
      </c>
      <c r="D321" s="77" t="s">
        <v>716</v>
      </c>
      <c r="E321" s="108" t="s">
        <v>571</v>
      </c>
      <c r="F321" s="109">
        <f>SUM(F322)</f>
        <v>2500</v>
      </c>
    </row>
    <row r="322" spans="1:6" s="152" customFormat="1" ht="13.5" customHeight="1">
      <c r="A322" s="71" t="s">
        <v>572</v>
      </c>
      <c r="B322" s="105" t="s">
        <v>628</v>
      </c>
      <c r="C322" s="105" t="s">
        <v>501</v>
      </c>
      <c r="D322" s="77" t="s">
        <v>716</v>
      </c>
      <c r="E322" s="108" t="s">
        <v>573</v>
      </c>
      <c r="F322" s="109">
        <v>2500</v>
      </c>
    </row>
    <row r="323" spans="1:6" s="152" customFormat="1" ht="13.5" customHeight="1">
      <c r="A323" s="86" t="s">
        <v>422</v>
      </c>
      <c r="B323" s="105" t="s">
        <v>628</v>
      </c>
      <c r="C323" s="105" t="s">
        <v>501</v>
      </c>
      <c r="D323" s="77" t="s">
        <v>716</v>
      </c>
      <c r="E323" s="108" t="s">
        <v>423</v>
      </c>
      <c r="F323" s="109">
        <f>SUM(F324)</f>
        <v>100</v>
      </c>
    </row>
    <row r="324" spans="1:6" s="152" customFormat="1" ht="13.5" customHeight="1">
      <c r="A324" s="89" t="s">
        <v>424</v>
      </c>
      <c r="B324" s="105" t="s">
        <v>628</v>
      </c>
      <c r="C324" s="105" t="s">
        <v>501</v>
      </c>
      <c r="D324" s="77" t="s">
        <v>716</v>
      </c>
      <c r="E324" s="108" t="s">
        <v>425</v>
      </c>
      <c r="F324" s="109">
        <v>100</v>
      </c>
    </row>
    <row r="325" spans="1:6" s="155" customFormat="1" ht="28.5" customHeight="1">
      <c r="A325" s="183" t="s">
        <v>595</v>
      </c>
      <c r="B325" s="131" t="s">
        <v>628</v>
      </c>
      <c r="C325" s="131" t="s">
        <v>501</v>
      </c>
      <c r="D325" s="68" t="s">
        <v>596</v>
      </c>
      <c r="E325" s="124"/>
      <c r="F325" s="191">
        <f>F326+F332+F336+F342</f>
        <v>20440</v>
      </c>
    </row>
    <row r="326" spans="1:6" s="155" customFormat="1" ht="12.75">
      <c r="A326" s="183" t="s">
        <v>717</v>
      </c>
      <c r="B326" s="131" t="s">
        <v>628</v>
      </c>
      <c r="C326" s="131" t="s">
        <v>501</v>
      </c>
      <c r="D326" s="68" t="s">
        <v>718</v>
      </c>
      <c r="E326" s="165"/>
      <c r="F326" s="191">
        <f>SUM(F327)</f>
        <v>8240</v>
      </c>
    </row>
    <row r="327" spans="1:6" s="155" customFormat="1" ht="12" customHeight="1">
      <c r="A327" s="183" t="s">
        <v>719</v>
      </c>
      <c r="B327" s="131" t="s">
        <v>628</v>
      </c>
      <c r="C327" s="131" t="s">
        <v>501</v>
      </c>
      <c r="D327" s="68" t="s">
        <v>720</v>
      </c>
      <c r="E327" s="165"/>
      <c r="F327" s="191">
        <f>SUM(F328+F330)</f>
        <v>8240</v>
      </c>
    </row>
    <row r="328" spans="1:6" s="152" customFormat="1" ht="0.75" customHeight="1" hidden="1">
      <c r="A328" s="86" t="s">
        <v>422</v>
      </c>
      <c r="B328" s="105" t="s">
        <v>628</v>
      </c>
      <c r="C328" s="105" t="s">
        <v>501</v>
      </c>
      <c r="D328" s="77" t="s">
        <v>720</v>
      </c>
      <c r="E328" s="108" t="s">
        <v>423</v>
      </c>
      <c r="F328" s="109">
        <f>SUM(F329)</f>
        <v>0</v>
      </c>
    </row>
    <row r="329" spans="1:6" s="152" customFormat="1" ht="25.5" hidden="1">
      <c r="A329" s="89" t="s">
        <v>424</v>
      </c>
      <c r="B329" s="105" t="s">
        <v>628</v>
      </c>
      <c r="C329" s="105" t="s">
        <v>501</v>
      </c>
      <c r="D329" s="77" t="s">
        <v>720</v>
      </c>
      <c r="E329" s="108" t="s">
        <v>425</v>
      </c>
      <c r="F329" s="109"/>
    </row>
    <row r="330" spans="1:6" s="152" customFormat="1" ht="24">
      <c r="A330" s="169" t="s">
        <v>570</v>
      </c>
      <c r="B330" s="105" t="s">
        <v>628</v>
      </c>
      <c r="C330" s="105" t="s">
        <v>501</v>
      </c>
      <c r="D330" s="77" t="s">
        <v>720</v>
      </c>
      <c r="E330" s="108" t="s">
        <v>571</v>
      </c>
      <c r="F330" s="109">
        <f>SUM(F331)</f>
        <v>8240</v>
      </c>
    </row>
    <row r="331" spans="1:6" s="152" customFormat="1" ht="12.75">
      <c r="A331" s="71" t="s">
        <v>572</v>
      </c>
      <c r="B331" s="105" t="s">
        <v>628</v>
      </c>
      <c r="C331" s="105" t="s">
        <v>501</v>
      </c>
      <c r="D331" s="77" t="s">
        <v>720</v>
      </c>
      <c r="E331" s="108" t="s">
        <v>573</v>
      </c>
      <c r="F331" s="109">
        <v>8240</v>
      </c>
    </row>
    <row r="332" spans="1:6" s="152" customFormat="1" ht="25.5">
      <c r="A332" s="126" t="s">
        <v>721</v>
      </c>
      <c r="B332" s="105" t="s">
        <v>628</v>
      </c>
      <c r="C332" s="105" t="s">
        <v>501</v>
      </c>
      <c r="D332" s="75" t="s">
        <v>722</v>
      </c>
      <c r="E332" s="171"/>
      <c r="F332" s="125">
        <f>SUM(F334)</f>
        <v>7300</v>
      </c>
    </row>
    <row r="333" spans="1:6" s="152" customFormat="1" ht="12.75">
      <c r="A333" s="126" t="s">
        <v>723</v>
      </c>
      <c r="B333" s="105" t="s">
        <v>628</v>
      </c>
      <c r="C333" s="105" t="s">
        <v>501</v>
      </c>
      <c r="D333" s="77" t="s">
        <v>724</v>
      </c>
      <c r="E333" s="171"/>
      <c r="F333" s="109">
        <f>SUM(F334)</f>
        <v>7300</v>
      </c>
    </row>
    <row r="334" spans="1:6" s="152" customFormat="1" ht="25.5">
      <c r="A334" s="86" t="s">
        <v>422</v>
      </c>
      <c r="B334" s="105" t="s">
        <v>628</v>
      </c>
      <c r="C334" s="105" t="s">
        <v>501</v>
      </c>
      <c r="D334" s="77" t="s">
        <v>724</v>
      </c>
      <c r="E334" s="108" t="s">
        <v>423</v>
      </c>
      <c r="F334" s="109">
        <f>SUM(F335)</f>
        <v>7300</v>
      </c>
    </row>
    <row r="335" spans="1:6" s="152" customFormat="1" ht="25.5">
      <c r="A335" s="89" t="s">
        <v>424</v>
      </c>
      <c r="B335" s="105" t="s">
        <v>628</v>
      </c>
      <c r="C335" s="105" t="s">
        <v>501</v>
      </c>
      <c r="D335" s="77" t="s">
        <v>724</v>
      </c>
      <c r="E335" s="108" t="s">
        <v>425</v>
      </c>
      <c r="F335" s="109">
        <v>7300</v>
      </c>
    </row>
    <row r="336" spans="1:6" s="152" customFormat="1" ht="12.75">
      <c r="A336" s="126" t="s">
        <v>725</v>
      </c>
      <c r="B336" s="105" t="s">
        <v>628</v>
      </c>
      <c r="C336" s="105" t="s">
        <v>501</v>
      </c>
      <c r="D336" s="75" t="s">
        <v>726</v>
      </c>
      <c r="E336" s="171"/>
      <c r="F336" s="125">
        <f>SUM(F337)</f>
        <v>3900</v>
      </c>
    </row>
    <row r="337" spans="1:6" s="152" customFormat="1" ht="12.75">
      <c r="A337" s="126" t="s">
        <v>727</v>
      </c>
      <c r="B337" s="105" t="s">
        <v>628</v>
      </c>
      <c r="C337" s="105" t="s">
        <v>501</v>
      </c>
      <c r="D337" s="75" t="s">
        <v>728</v>
      </c>
      <c r="E337" s="171"/>
      <c r="F337" s="125">
        <f>SUM(F338+F340)</f>
        <v>3900</v>
      </c>
    </row>
    <row r="338" spans="1:6" s="152" customFormat="1" ht="24">
      <c r="A338" s="169" t="s">
        <v>570</v>
      </c>
      <c r="B338" s="105" t="s">
        <v>628</v>
      </c>
      <c r="C338" s="105" t="s">
        <v>501</v>
      </c>
      <c r="D338" s="77" t="s">
        <v>728</v>
      </c>
      <c r="E338" s="108" t="s">
        <v>571</v>
      </c>
      <c r="F338" s="109">
        <f>SUM(F339)</f>
        <v>3700</v>
      </c>
    </row>
    <row r="339" spans="1:6" s="152" customFormat="1" ht="12.75">
      <c r="A339" s="71" t="s">
        <v>572</v>
      </c>
      <c r="B339" s="105" t="s">
        <v>628</v>
      </c>
      <c r="C339" s="105" t="s">
        <v>501</v>
      </c>
      <c r="D339" s="77" t="s">
        <v>728</v>
      </c>
      <c r="E339" s="108" t="s">
        <v>573</v>
      </c>
      <c r="F339" s="109">
        <v>3700</v>
      </c>
    </row>
    <row r="340" spans="1:6" s="152" customFormat="1" ht="25.5">
      <c r="A340" s="86" t="s">
        <v>422</v>
      </c>
      <c r="B340" s="105" t="s">
        <v>628</v>
      </c>
      <c r="C340" s="105" t="s">
        <v>501</v>
      </c>
      <c r="D340" s="77" t="s">
        <v>728</v>
      </c>
      <c r="E340" s="108" t="s">
        <v>423</v>
      </c>
      <c r="F340" s="109">
        <f>SUM(F341)</f>
        <v>200</v>
      </c>
    </row>
    <row r="341" spans="1:6" s="152" customFormat="1" ht="25.5">
      <c r="A341" s="89" t="s">
        <v>424</v>
      </c>
      <c r="B341" s="105" t="s">
        <v>628</v>
      </c>
      <c r="C341" s="105" t="s">
        <v>501</v>
      </c>
      <c r="D341" s="77" t="s">
        <v>728</v>
      </c>
      <c r="E341" s="108" t="s">
        <v>425</v>
      </c>
      <c r="F341" s="109">
        <v>200</v>
      </c>
    </row>
    <row r="342" spans="1:6" s="152" customFormat="1" ht="25.5">
      <c r="A342" s="126" t="s">
        <v>729</v>
      </c>
      <c r="B342" s="105" t="s">
        <v>628</v>
      </c>
      <c r="C342" s="105" t="s">
        <v>501</v>
      </c>
      <c r="D342" s="75" t="s">
        <v>598</v>
      </c>
      <c r="E342" s="171"/>
      <c r="F342" s="125">
        <f>SUM(F344+F346)</f>
        <v>1000</v>
      </c>
    </row>
    <row r="343" spans="1:6" s="152" customFormat="1" ht="12.75">
      <c r="A343" s="126" t="s">
        <v>599</v>
      </c>
      <c r="B343" s="105" t="s">
        <v>628</v>
      </c>
      <c r="C343" s="105" t="s">
        <v>501</v>
      </c>
      <c r="D343" s="77" t="s">
        <v>600</v>
      </c>
      <c r="E343" s="171"/>
      <c r="F343" s="125">
        <f>SUM(F344)</f>
        <v>1000</v>
      </c>
    </row>
    <row r="344" spans="1:6" s="152" customFormat="1" ht="24">
      <c r="A344" s="169" t="s">
        <v>570</v>
      </c>
      <c r="B344" s="105" t="s">
        <v>628</v>
      </c>
      <c r="C344" s="105" t="s">
        <v>501</v>
      </c>
      <c r="D344" s="77" t="s">
        <v>600</v>
      </c>
      <c r="E344" s="108" t="s">
        <v>571</v>
      </c>
      <c r="F344" s="109">
        <f>SUM(F345)</f>
        <v>1000</v>
      </c>
    </row>
    <row r="345" spans="1:6" s="152" customFormat="1" ht="12.75">
      <c r="A345" s="71" t="s">
        <v>572</v>
      </c>
      <c r="B345" s="105" t="s">
        <v>628</v>
      </c>
      <c r="C345" s="105" t="s">
        <v>501</v>
      </c>
      <c r="D345" s="77" t="s">
        <v>600</v>
      </c>
      <c r="E345" s="108" t="s">
        <v>573</v>
      </c>
      <c r="F345" s="109">
        <v>1000</v>
      </c>
    </row>
    <row r="346" spans="1:6" s="152" customFormat="1" ht="51" hidden="1">
      <c r="A346" s="89" t="s">
        <v>730</v>
      </c>
      <c r="B346" s="105" t="s">
        <v>628</v>
      </c>
      <c r="C346" s="105" t="s">
        <v>501</v>
      </c>
      <c r="D346" s="77" t="s">
        <v>605</v>
      </c>
      <c r="E346" s="108" t="s">
        <v>423</v>
      </c>
      <c r="F346" s="109">
        <f>F347</f>
        <v>0</v>
      </c>
    </row>
    <row r="347" spans="1:6" s="152" customFormat="1" ht="51" hidden="1">
      <c r="A347" s="89" t="s">
        <v>731</v>
      </c>
      <c r="B347" s="105" t="s">
        <v>628</v>
      </c>
      <c r="C347" s="105" t="s">
        <v>501</v>
      </c>
      <c r="D347" s="77" t="s">
        <v>605</v>
      </c>
      <c r="E347" s="108" t="s">
        <v>425</v>
      </c>
      <c r="F347" s="109"/>
    </row>
    <row r="348" spans="1:6" s="152" customFormat="1" ht="25.5">
      <c r="A348" s="84" t="s">
        <v>732</v>
      </c>
      <c r="B348" s="105" t="s">
        <v>628</v>
      </c>
      <c r="C348" s="105" t="s">
        <v>501</v>
      </c>
      <c r="D348" s="75" t="s">
        <v>733</v>
      </c>
      <c r="E348" s="132"/>
      <c r="F348" s="125">
        <f>SUM(F349+F355+F361)</f>
        <v>14412.5</v>
      </c>
    </row>
    <row r="349" spans="1:6" s="152" customFormat="1" ht="25.5">
      <c r="A349" s="84" t="s">
        <v>734</v>
      </c>
      <c r="B349" s="105" t="s">
        <v>628</v>
      </c>
      <c r="C349" s="105" t="s">
        <v>501</v>
      </c>
      <c r="D349" s="75" t="s">
        <v>735</v>
      </c>
      <c r="E349" s="171"/>
      <c r="F349" s="125">
        <f>SUM(F350)</f>
        <v>5148.5</v>
      </c>
    </row>
    <row r="350" spans="1:6" s="152" customFormat="1" ht="12.75">
      <c r="A350" s="84" t="s">
        <v>736</v>
      </c>
      <c r="B350" s="105" t="s">
        <v>628</v>
      </c>
      <c r="C350" s="105" t="s">
        <v>501</v>
      </c>
      <c r="D350" s="77" t="s">
        <v>737</v>
      </c>
      <c r="E350" s="171"/>
      <c r="F350" s="125">
        <f>SUM(F351+F353)</f>
        <v>5148.5</v>
      </c>
    </row>
    <row r="351" spans="1:6" s="152" customFormat="1" ht="25.5" hidden="1">
      <c r="A351" s="86" t="s">
        <v>422</v>
      </c>
      <c r="B351" s="105" t="s">
        <v>628</v>
      </c>
      <c r="C351" s="105" t="s">
        <v>501</v>
      </c>
      <c r="D351" s="77" t="s">
        <v>737</v>
      </c>
      <c r="E351" s="108" t="s">
        <v>423</v>
      </c>
      <c r="F351" s="109">
        <f>SUM(F352)</f>
        <v>0</v>
      </c>
    </row>
    <row r="352" spans="1:6" s="152" customFormat="1" ht="25.5" hidden="1">
      <c r="A352" s="89" t="s">
        <v>424</v>
      </c>
      <c r="B352" s="105" t="s">
        <v>628</v>
      </c>
      <c r="C352" s="105" t="s">
        <v>501</v>
      </c>
      <c r="D352" s="77" t="s">
        <v>737</v>
      </c>
      <c r="E352" s="108" t="s">
        <v>425</v>
      </c>
      <c r="F352" s="109"/>
    </row>
    <row r="353" spans="1:6" s="152" customFormat="1" ht="24">
      <c r="A353" s="169" t="s">
        <v>570</v>
      </c>
      <c r="B353" s="105" t="s">
        <v>628</v>
      </c>
      <c r="C353" s="105" t="s">
        <v>501</v>
      </c>
      <c r="D353" s="77" t="s">
        <v>737</v>
      </c>
      <c r="E353" s="108" t="s">
        <v>571</v>
      </c>
      <c r="F353" s="109">
        <f>SUM(F354)</f>
        <v>5148.5</v>
      </c>
    </row>
    <row r="354" spans="1:6" s="152" customFormat="1" ht="12.75">
      <c r="A354" s="71" t="s">
        <v>572</v>
      </c>
      <c r="B354" s="105" t="s">
        <v>628</v>
      </c>
      <c r="C354" s="105" t="s">
        <v>501</v>
      </c>
      <c r="D354" s="77" t="s">
        <v>737</v>
      </c>
      <c r="E354" s="108" t="s">
        <v>573</v>
      </c>
      <c r="F354" s="109">
        <v>5148.5</v>
      </c>
    </row>
    <row r="355" spans="1:6" s="152" customFormat="1" ht="14.25" customHeight="1">
      <c r="A355" s="126" t="s">
        <v>738</v>
      </c>
      <c r="B355" s="105" t="s">
        <v>628</v>
      </c>
      <c r="C355" s="105" t="s">
        <v>501</v>
      </c>
      <c r="D355" s="75" t="s">
        <v>739</v>
      </c>
      <c r="E355" s="171"/>
      <c r="F355" s="125">
        <f>SUM(F356)</f>
        <v>950</v>
      </c>
    </row>
    <row r="356" spans="1:6" s="152" customFormat="1" ht="14.25" customHeight="1">
      <c r="A356" s="126" t="s">
        <v>740</v>
      </c>
      <c r="B356" s="105" t="s">
        <v>628</v>
      </c>
      <c r="C356" s="105" t="s">
        <v>501</v>
      </c>
      <c r="D356" s="77" t="s">
        <v>741</v>
      </c>
      <c r="E356" s="171"/>
      <c r="F356" s="125">
        <f>SUM(F357+F360)</f>
        <v>950</v>
      </c>
    </row>
    <row r="357" spans="1:6" s="152" customFormat="1" ht="24.75" customHeight="1">
      <c r="A357" s="86" t="s">
        <v>422</v>
      </c>
      <c r="B357" s="105" t="s">
        <v>628</v>
      </c>
      <c r="C357" s="105" t="s">
        <v>501</v>
      </c>
      <c r="D357" s="77" t="s">
        <v>741</v>
      </c>
      <c r="E357" s="108" t="s">
        <v>423</v>
      </c>
      <c r="F357" s="109">
        <f>SUM(F358)</f>
        <v>700</v>
      </c>
    </row>
    <row r="358" spans="1:6" s="152" customFormat="1" ht="24.75" customHeight="1">
      <c r="A358" s="89" t="s">
        <v>424</v>
      </c>
      <c r="B358" s="105" t="s">
        <v>628</v>
      </c>
      <c r="C358" s="105" t="s">
        <v>501</v>
      </c>
      <c r="D358" s="77" t="s">
        <v>741</v>
      </c>
      <c r="E358" s="108" t="s">
        <v>425</v>
      </c>
      <c r="F358" s="109">
        <v>700</v>
      </c>
    </row>
    <row r="359" spans="1:6" s="152" customFormat="1" ht="24.75" customHeight="1">
      <c r="A359" s="169" t="s">
        <v>570</v>
      </c>
      <c r="B359" s="105" t="s">
        <v>628</v>
      </c>
      <c r="C359" s="105" t="s">
        <v>501</v>
      </c>
      <c r="D359" s="77" t="s">
        <v>741</v>
      </c>
      <c r="E359" s="108" t="s">
        <v>571</v>
      </c>
      <c r="F359" s="109">
        <f>SUM(F360)</f>
        <v>250</v>
      </c>
    </row>
    <row r="360" spans="1:6" s="152" customFormat="1" ht="12.75">
      <c r="A360" s="71" t="s">
        <v>572</v>
      </c>
      <c r="B360" s="105" t="s">
        <v>628</v>
      </c>
      <c r="C360" s="105" t="s">
        <v>501</v>
      </c>
      <c r="D360" s="77" t="s">
        <v>741</v>
      </c>
      <c r="E360" s="108" t="s">
        <v>573</v>
      </c>
      <c r="F360" s="109">
        <v>250</v>
      </c>
    </row>
    <row r="361" spans="1:6" s="152" customFormat="1" ht="12.75">
      <c r="A361" s="126" t="s">
        <v>742</v>
      </c>
      <c r="B361" s="105" t="s">
        <v>628</v>
      </c>
      <c r="C361" s="105" t="s">
        <v>501</v>
      </c>
      <c r="D361" s="75" t="s">
        <v>743</v>
      </c>
      <c r="E361" s="171"/>
      <c r="F361" s="125">
        <f>SUM(F363)</f>
        <v>8314</v>
      </c>
    </row>
    <row r="362" spans="1:6" s="152" customFormat="1" ht="12.75">
      <c r="A362" s="126" t="s">
        <v>744</v>
      </c>
      <c r="B362" s="105" t="s">
        <v>628</v>
      </c>
      <c r="C362" s="105" t="s">
        <v>501</v>
      </c>
      <c r="D362" s="77" t="s">
        <v>745</v>
      </c>
      <c r="E362" s="171"/>
      <c r="F362" s="125">
        <f>SUM(F363)</f>
        <v>8314</v>
      </c>
    </row>
    <row r="363" spans="1:6" s="152" customFormat="1" ht="24">
      <c r="A363" s="169" t="s">
        <v>570</v>
      </c>
      <c r="B363" s="105" t="s">
        <v>628</v>
      </c>
      <c r="C363" s="105" t="s">
        <v>501</v>
      </c>
      <c r="D363" s="77" t="s">
        <v>745</v>
      </c>
      <c r="E363" s="108" t="s">
        <v>571</v>
      </c>
      <c r="F363" s="109">
        <f>SUM(F364)</f>
        <v>8314</v>
      </c>
    </row>
    <row r="364" spans="1:6" s="152" customFormat="1" ht="12.75">
      <c r="A364" s="71" t="s">
        <v>572</v>
      </c>
      <c r="B364" s="105" t="s">
        <v>628</v>
      </c>
      <c r="C364" s="105" t="s">
        <v>501</v>
      </c>
      <c r="D364" s="77" t="s">
        <v>745</v>
      </c>
      <c r="E364" s="108" t="s">
        <v>573</v>
      </c>
      <c r="F364" s="109">
        <v>8314</v>
      </c>
    </row>
    <row r="365" spans="1:6" s="152" customFormat="1" ht="12.75">
      <c r="A365" s="84" t="s">
        <v>746</v>
      </c>
      <c r="B365" s="105" t="s">
        <v>628</v>
      </c>
      <c r="C365" s="105" t="s">
        <v>501</v>
      </c>
      <c r="D365" s="75" t="s">
        <v>747</v>
      </c>
      <c r="E365" s="171"/>
      <c r="F365" s="125">
        <f>SUM(F366)</f>
        <v>459</v>
      </c>
    </row>
    <row r="366" spans="1:6" s="155" customFormat="1" ht="25.5">
      <c r="A366" s="183" t="s">
        <v>748</v>
      </c>
      <c r="B366" s="131" t="s">
        <v>628</v>
      </c>
      <c r="C366" s="131" t="s">
        <v>501</v>
      </c>
      <c r="D366" s="68" t="s">
        <v>749</v>
      </c>
      <c r="E366" s="165"/>
      <c r="F366" s="191">
        <f>SUM(F367)</f>
        <v>459</v>
      </c>
    </row>
    <row r="367" spans="1:6" s="152" customFormat="1" ht="12.75">
      <c r="A367" s="85" t="s">
        <v>750</v>
      </c>
      <c r="B367" s="105" t="s">
        <v>628</v>
      </c>
      <c r="C367" s="105" t="s">
        <v>501</v>
      </c>
      <c r="D367" s="77" t="s">
        <v>751</v>
      </c>
      <c r="E367" s="108"/>
      <c r="F367" s="109">
        <f>SUM(F368+F370)</f>
        <v>459</v>
      </c>
    </row>
    <row r="368" spans="1:6" s="152" customFormat="1" ht="25.5">
      <c r="A368" s="86" t="s">
        <v>422</v>
      </c>
      <c r="B368" s="105" t="s">
        <v>628</v>
      </c>
      <c r="C368" s="105" t="s">
        <v>501</v>
      </c>
      <c r="D368" s="77" t="s">
        <v>751</v>
      </c>
      <c r="E368" s="108" t="s">
        <v>423</v>
      </c>
      <c r="F368" s="109">
        <f>SUM(F369)</f>
        <v>309</v>
      </c>
    </row>
    <row r="369" spans="1:6" s="152" customFormat="1" ht="25.5">
      <c r="A369" s="89" t="s">
        <v>424</v>
      </c>
      <c r="B369" s="105" t="s">
        <v>628</v>
      </c>
      <c r="C369" s="105" t="s">
        <v>501</v>
      </c>
      <c r="D369" s="77" t="s">
        <v>751</v>
      </c>
      <c r="E369" s="108" t="s">
        <v>425</v>
      </c>
      <c r="F369" s="109">
        <v>309</v>
      </c>
    </row>
    <row r="370" spans="1:6" s="152" customFormat="1" ht="24">
      <c r="A370" s="169" t="s">
        <v>570</v>
      </c>
      <c r="B370" s="105" t="s">
        <v>628</v>
      </c>
      <c r="C370" s="105" t="s">
        <v>501</v>
      </c>
      <c r="D370" s="77" t="s">
        <v>751</v>
      </c>
      <c r="E370" s="108" t="s">
        <v>571</v>
      </c>
      <c r="F370" s="109">
        <f>SUM(F371)</f>
        <v>150</v>
      </c>
    </row>
    <row r="371" spans="1:6" s="152" customFormat="1" ht="12" customHeight="1">
      <c r="A371" s="71" t="s">
        <v>572</v>
      </c>
      <c r="B371" s="105" t="s">
        <v>628</v>
      </c>
      <c r="C371" s="105" t="s">
        <v>501</v>
      </c>
      <c r="D371" s="77" t="s">
        <v>751</v>
      </c>
      <c r="E371" s="108" t="s">
        <v>573</v>
      </c>
      <c r="F371" s="109">
        <v>150</v>
      </c>
    </row>
    <row r="372" spans="1:6" s="152" customFormat="1" ht="0.75" customHeight="1" hidden="1">
      <c r="A372" s="126" t="s">
        <v>752</v>
      </c>
      <c r="B372" s="105" t="s">
        <v>628</v>
      </c>
      <c r="C372" s="105" t="s">
        <v>501</v>
      </c>
      <c r="D372" s="75" t="s">
        <v>753</v>
      </c>
      <c r="E372" s="171"/>
      <c r="F372" s="125">
        <f>SUM(F373+F376)</f>
        <v>0</v>
      </c>
    </row>
    <row r="373" spans="1:6" s="152" customFormat="1" ht="25.5" hidden="1">
      <c r="A373" s="126" t="s">
        <v>754</v>
      </c>
      <c r="B373" s="131" t="s">
        <v>628</v>
      </c>
      <c r="C373" s="131" t="s">
        <v>501</v>
      </c>
      <c r="D373" s="75" t="s">
        <v>755</v>
      </c>
      <c r="E373" s="171"/>
      <c r="F373" s="125">
        <f>F374</f>
        <v>0</v>
      </c>
    </row>
    <row r="374" spans="1:6" s="152" customFormat="1" ht="25.5" hidden="1">
      <c r="A374" s="86" t="s">
        <v>422</v>
      </c>
      <c r="B374" s="105" t="s">
        <v>628</v>
      </c>
      <c r="C374" s="105" t="s">
        <v>501</v>
      </c>
      <c r="D374" s="77" t="s">
        <v>755</v>
      </c>
      <c r="E374" s="108" t="s">
        <v>423</v>
      </c>
      <c r="F374" s="109">
        <f>F375</f>
        <v>0</v>
      </c>
    </row>
    <row r="375" spans="1:6" s="152" customFormat="1" ht="25.5" hidden="1">
      <c r="A375" s="89" t="s">
        <v>424</v>
      </c>
      <c r="B375" s="105" t="s">
        <v>628</v>
      </c>
      <c r="C375" s="105" t="s">
        <v>501</v>
      </c>
      <c r="D375" s="77" t="s">
        <v>755</v>
      </c>
      <c r="E375" s="108" t="s">
        <v>425</v>
      </c>
      <c r="F375" s="109"/>
    </row>
    <row r="376" spans="1:6" s="152" customFormat="1" ht="25.5" hidden="1">
      <c r="A376" s="89" t="s">
        <v>756</v>
      </c>
      <c r="B376" s="105" t="s">
        <v>628</v>
      </c>
      <c r="C376" s="105" t="s">
        <v>501</v>
      </c>
      <c r="D376" s="77" t="s">
        <v>757</v>
      </c>
      <c r="E376" s="108"/>
      <c r="F376" s="109">
        <f>SUM(F377)</f>
        <v>0</v>
      </c>
    </row>
    <row r="377" spans="1:6" s="152" customFormat="1" ht="25.5" hidden="1">
      <c r="A377" s="86" t="s">
        <v>422</v>
      </c>
      <c r="B377" s="105" t="s">
        <v>628</v>
      </c>
      <c r="C377" s="105" t="s">
        <v>501</v>
      </c>
      <c r="D377" s="77" t="s">
        <v>757</v>
      </c>
      <c r="E377" s="108" t="s">
        <v>423</v>
      </c>
      <c r="F377" s="109">
        <f>SUM(F378)</f>
        <v>0</v>
      </c>
    </row>
    <row r="378" spans="1:6" s="152" customFormat="1" ht="25.5" hidden="1">
      <c r="A378" s="89" t="s">
        <v>424</v>
      </c>
      <c r="B378" s="105" t="s">
        <v>628</v>
      </c>
      <c r="C378" s="105" t="s">
        <v>501</v>
      </c>
      <c r="D378" s="77" t="s">
        <v>757</v>
      </c>
      <c r="E378" s="108" t="s">
        <v>425</v>
      </c>
      <c r="F378" s="109"/>
    </row>
    <row r="379" spans="1:6" s="155" customFormat="1" ht="12.75">
      <c r="A379" s="126" t="s">
        <v>758</v>
      </c>
      <c r="B379" s="131" t="s">
        <v>628</v>
      </c>
      <c r="C379" s="131" t="s">
        <v>501</v>
      </c>
      <c r="D379" s="75" t="s">
        <v>759</v>
      </c>
      <c r="E379" s="165"/>
      <c r="F379" s="125">
        <f>SUM(F380)</f>
        <v>1500</v>
      </c>
    </row>
    <row r="380" spans="1:6" s="152" customFormat="1" ht="12.75">
      <c r="A380" s="89" t="s">
        <v>760</v>
      </c>
      <c r="B380" s="105" t="s">
        <v>628</v>
      </c>
      <c r="C380" s="105" t="s">
        <v>501</v>
      </c>
      <c r="D380" s="77" t="s">
        <v>761</v>
      </c>
      <c r="E380" s="132"/>
      <c r="F380" s="109">
        <f>SUM(F381)</f>
        <v>1500</v>
      </c>
    </row>
    <row r="381" spans="1:6" s="152" customFormat="1" ht="25.5">
      <c r="A381" s="86" t="s">
        <v>422</v>
      </c>
      <c r="B381" s="105" t="s">
        <v>628</v>
      </c>
      <c r="C381" s="105" t="s">
        <v>501</v>
      </c>
      <c r="D381" s="70" t="s">
        <v>761</v>
      </c>
      <c r="E381" s="123" t="s">
        <v>423</v>
      </c>
      <c r="F381" s="109">
        <f>SUM(F382)</f>
        <v>1500</v>
      </c>
    </row>
    <row r="382" spans="1:6" s="152" customFormat="1" ht="25.5">
      <c r="A382" s="89" t="s">
        <v>424</v>
      </c>
      <c r="B382" s="105" t="s">
        <v>628</v>
      </c>
      <c r="C382" s="105" t="s">
        <v>501</v>
      </c>
      <c r="D382" s="70" t="s">
        <v>761</v>
      </c>
      <c r="E382" s="108" t="s">
        <v>425</v>
      </c>
      <c r="F382" s="109">
        <v>1500</v>
      </c>
    </row>
    <row r="383" spans="1:6" s="152" customFormat="1" ht="12.75">
      <c r="A383" s="127" t="s">
        <v>453</v>
      </c>
      <c r="B383" s="131" t="s">
        <v>628</v>
      </c>
      <c r="C383" s="131" t="s">
        <v>501</v>
      </c>
      <c r="D383" s="75" t="s">
        <v>439</v>
      </c>
      <c r="E383" s="108"/>
      <c r="F383" s="125">
        <f>F384+F391+F401</f>
        <v>2214.9997599999997</v>
      </c>
    </row>
    <row r="384" spans="1:6" s="152" customFormat="1" ht="12.75">
      <c r="A384" s="127" t="s">
        <v>762</v>
      </c>
      <c r="B384" s="105" t="s">
        <v>628</v>
      </c>
      <c r="C384" s="105" t="s">
        <v>501</v>
      </c>
      <c r="D384" s="75" t="s">
        <v>763</v>
      </c>
      <c r="E384" s="132"/>
      <c r="F384" s="125">
        <f>F385+F389+F387</f>
        <v>914.9997599999999</v>
      </c>
    </row>
    <row r="385" spans="1:6" s="152" customFormat="1" ht="25.5">
      <c r="A385" s="86" t="s">
        <v>422</v>
      </c>
      <c r="B385" s="105" t="s">
        <v>628</v>
      </c>
      <c r="C385" s="105" t="s">
        <v>501</v>
      </c>
      <c r="D385" s="70" t="s">
        <v>763</v>
      </c>
      <c r="E385" s="123" t="s">
        <v>423</v>
      </c>
      <c r="F385" s="72">
        <f>SUM(F386)</f>
        <v>429.49976</v>
      </c>
    </row>
    <row r="386" spans="1:6" s="152" customFormat="1" ht="25.5">
      <c r="A386" s="89" t="s">
        <v>424</v>
      </c>
      <c r="B386" s="105" t="s">
        <v>628</v>
      </c>
      <c r="C386" s="105" t="s">
        <v>501</v>
      </c>
      <c r="D386" s="70" t="s">
        <v>763</v>
      </c>
      <c r="E386" s="129" t="s">
        <v>425</v>
      </c>
      <c r="F386" s="109">
        <v>429.49976</v>
      </c>
    </row>
    <row r="387" spans="1:6" s="152" customFormat="1" ht="24">
      <c r="A387" s="169" t="s">
        <v>570</v>
      </c>
      <c r="B387" s="105" t="s">
        <v>628</v>
      </c>
      <c r="C387" s="105" t="s">
        <v>501</v>
      </c>
      <c r="D387" s="70" t="s">
        <v>763</v>
      </c>
      <c r="E387" s="129" t="s">
        <v>571</v>
      </c>
      <c r="F387" s="109">
        <f>SUM(F388)</f>
        <v>400</v>
      </c>
    </row>
    <row r="388" spans="1:6" s="152" customFormat="1" ht="12.75">
      <c r="A388" s="71" t="s">
        <v>572</v>
      </c>
      <c r="B388" s="105" t="s">
        <v>628</v>
      </c>
      <c r="C388" s="105" t="s">
        <v>501</v>
      </c>
      <c r="D388" s="70" t="s">
        <v>763</v>
      </c>
      <c r="E388" s="129" t="s">
        <v>573</v>
      </c>
      <c r="F388" s="109">
        <v>400</v>
      </c>
    </row>
    <row r="389" spans="1:6" s="152" customFormat="1" ht="12.75">
      <c r="A389" s="85" t="s">
        <v>428</v>
      </c>
      <c r="B389" s="105" t="s">
        <v>628</v>
      </c>
      <c r="C389" s="105" t="s">
        <v>501</v>
      </c>
      <c r="D389" s="70" t="s">
        <v>763</v>
      </c>
      <c r="E389" s="108" t="s">
        <v>429</v>
      </c>
      <c r="F389" s="109">
        <f>SUM(F390)</f>
        <v>85.5</v>
      </c>
    </row>
    <row r="390" spans="1:6" s="152" customFormat="1" ht="12.75">
      <c r="A390" s="134" t="s">
        <v>430</v>
      </c>
      <c r="B390" s="105" t="s">
        <v>628</v>
      </c>
      <c r="C390" s="105" t="s">
        <v>501</v>
      </c>
      <c r="D390" s="70" t="s">
        <v>763</v>
      </c>
      <c r="E390" s="108" t="s">
        <v>431</v>
      </c>
      <c r="F390" s="109">
        <v>85.5</v>
      </c>
    </row>
    <row r="391" spans="1:6" s="152" customFormat="1" ht="12.75">
      <c r="A391" s="76" t="s">
        <v>764</v>
      </c>
      <c r="B391" s="105" t="s">
        <v>628</v>
      </c>
      <c r="C391" s="105" t="s">
        <v>501</v>
      </c>
      <c r="D391" s="77" t="s">
        <v>676</v>
      </c>
      <c r="E391" s="108"/>
      <c r="F391" s="109">
        <f>F392+F395+F398</f>
        <v>1300</v>
      </c>
    </row>
    <row r="392" spans="1:6" s="155" customFormat="1" ht="12.75">
      <c r="A392" s="74" t="s">
        <v>765</v>
      </c>
      <c r="B392" s="131" t="s">
        <v>628</v>
      </c>
      <c r="C392" s="131" t="s">
        <v>501</v>
      </c>
      <c r="D392" s="68" t="s">
        <v>766</v>
      </c>
      <c r="E392" s="165"/>
      <c r="F392" s="191">
        <f>F393</f>
        <v>0</v>
      </c>
    </row>
    <row r="393" spans="1:6" s="152" customFormat="1" ht="12.75">
      <c r="A393" s="148" t="s">
        <v>428</v>
      </c>
      <c r="B393" s="105" t="s">
        <v>628</v>
      </c>
      <c r="C393" s="105" t="s">
        <v>501</v>
      </c>
      <c r="D393" s="77" t="s">
        <v>766</v>
      </c>
      <c r="E393" s="108" t="s">
        <v>429</v>
      </c>
      <c r="F393" s="109">
        <f>F394</f>
        <v>0</v>
      </c>
    </row>
    <row r="394" spans="1:6" s="152" customFormat="1" ht="12.75">
      <c r="A394" s="134" t="s">
        <v>430</v>
      </c>
      <c r="B394" s="105" t="s">
        <v>628</v>
      </c>
      <c r="C394" s="105" t="s">
        <v>501</v>
      </c>
      <c r="D394" s="77" t="s">
        <v>766</v>
      </c>
      <c r="E394" s="108" t="s">
        <v>431</v>
      </c>
      <c r="F394" s="109"/>
    </row>
    <row r="395" spans="1:6" s="155" customFormat="1" ht="12.75">
      <c r="A395" s="74" t="s">
        <v>767</v>
      </c>
      <c r="B395" s="131" t="s">
        <v>628</v>
      </c>
      <c r="C395" s="131" t="s">
        <v>501</v>
      </c>
      <c r="D395" s="68" t="s">
        <v>768</v>
      </c>
      <c r="E395" s="165"/>
      <c r="F395" s="191">
        <f>F396</f>
        <v>0</v>
      </c>
    </row>
    <row r="396" spans="1:6" s="152" customFormat="1" ht="12.75">
      <c r="A396" s="148" t="s">
        <v>428</v>
      </c>
      <c r="B396" s="105" t="s">
        <v>628</v>
      </c>
      <c r="C396" s="105" t="s">
        <v>501</v>
      </c>
      <c r="D396" s="77" t="s">
        <v>768</v>
      </c>
      <c r="E396" s="108" t="s">
        <v>429</v>
      </c>
      <c r="F396" s="109">
        <f>F397</f>
        <v>0</v>
      </c>
    </row>
    <row r="397" spans="1:6" s="152" customFormat="1" ht="12.75">
      <c r="A397" s="134" t="s">
        <v>430</v>
      </c>
      <c r="B397" s="105" t="s">
        <v>628</v>
      </c>
      <c r="C397" s="105" t="s">
        <v>501</v>
      </c>
      <c r="D397" s="77" t="s">
        <v>768</v>
      </c>
      <c r="E397" s="108" t="s">
        <v>431</v>
      </c>
      <c r="F397" s="109"/>
    </row>
    <row r="398" spans="1:6" s="152" customFormat="1" ht="12.75">
      <c r="A398" s="126" t="s">
        <v>769</v>
      </c>
      <c r="B398" s="131" t="s">
        <v>628</v>
      </c>
      <c r="C398" s="131" t="s">
        <v>501</v>
      </c>
      <c r="D398" s="68" t="s">
        <v>770</v>
      </c>
      <c r="E398" s="165"/>
      <c r="F398" s="191">
        <f>F399</f>
        <v>1300</v>
      </c>
    </row>
    <row r="399" spans="1:6" s="152" customFormat="1" ht="12.75">
      <c r="A399" s="148" t="s">
        <v>428</v>
      </c>
      <c r="B399" s="105" t="s">
        <v>628</v>
      </c>
      <c r="C399" s="105" t="s">
        <v>501</v>
      </c>
      <c r="D399" s="77" t="s">
        <v>770</v>
      </c>
      <c r="E399" s="108" t="s">
        <v>429</v>
      </c>
      <c r="F399" s="109">
        <f>F400</f>
        <v>1300</v>
      </c>
    </row>
    <row r="400" spans="1:6" s="152" customFormat="1" ht="9.75" customHeight="1">
      <c r="A400" s="134" t="s">
        <v>430</v>
      </c>
      <c r="B400" s="105" t="s">
        <v>628</v>
      </c>
      <c r="C400" s="105" t="s">
        <v>501</v>
      </c>
      <c r="D400" s="77" t="s">
        <v>770</v>
      </c>
      <c r="E400" s="108" t="s">
        <v>431</v>
      </c>
      <c r="F400" s="109">
        <v>1300</v>
      </c>
    </row>
    <row r="401" spans="1:6" s="155" customFormat="1" ht="2.25" customHeight="1" hidden="1">
      <c r="A401" s="113" t="s">
        <v>454</v>
      </c>
      <c r="B401" s="105" t="s">
        <v>628</v>
      </c>
      <c r="C401" s="120" t="s">
        <v>501</v>
      </c>
      <c r="D401" s="213" t="s">
        <v>455</v>
      </c>
      <c r="E401" s="214"/>
      <c r="F401" s="191">
        <f>SUM(F402)</f>
        <v>0</v>
      </c>
    </row>
    <row r="402" spans="1:6" s="152" customFormat="1" ht="12.75" hidden="1">
      <c r="A402" s="74" t="s">
        <v>771</v>
      </c>
      <c r="B402" s="105" t="s">
        <v>628</v>
      </c>
      <c r="C402" s="120" t="s">
        <v>501</v>
      </c>
      <c r="D402" s="215" t="s">
        <v>772</v>
      </c>
      <c r="E402" s="214"/>
      <c r="F402" s="128">
        <f>SUM(F403)</f>
        <v>0</v>
      </c>
    </row>
    <row r="403" spans="1:6" s="152" customFormat="1" ht="12.75" hidden="1">
      <c r="A403" s="76" t="s">
        <v>428</v>
      </c>
      <c r="B403" s="105" t="s">
        <v>628</v>
      </c>
      <c r="C403" s="120" t="s">
        <v>501</v>
      </c>
      <c r="D403" s="215" t="s">
        <v>772</v>
      </c>
      <c r="E403" s="216" t="s">
        <v>429</v>
      </c>
      <c r="F403" s="78">
        <f>SUM(F404)</f>
        <v>0</v>
      </c>
    </row>
    <row r="404" spans="1:6" s="152" customFormat="1" ht="12.75" hidden="1">
      <c r="A404" s="76" t="s">
        <v>448</v>
      </c>
      <c r="B404" s="105" t="s">
        <v>628</v>
      </c>
      <c r="C404" s="120" t="s">
        <v>501</v>
      </c>
      <c r="D404" s="215" t="s">
        <v>772</v>
      </c>
      <c r="E404" s="216" t="s">
        <v>451</v>
      </c>
      <c r="F404" s="78"/>
    </row>
    <row r="405" spans="1:6" s="152" customFormat="1" ht="14.25" customHeight="1">
      <c r="A405" s="151" t="s">
        <v>773</v>
      </c>
      <c r="B405" s="58" t="s">
        <v>774</v>
      </c>
      <c r="C405" s="58"/>
      <c r="D405" s="217"/>
      <c r="E405" s="218"/>
      <c r="F405" s="60">
        <f>F406+F410</f>
        <v>590</v>
      </c>
    </row>
    <row r="406" spans="1:6" s="152" customFormat="1" ht="18" customHeight="1" hidden="1">
      <c r="A406" s="113" t="s">
        <v>775</v>
      </c>
      <c r="B406" s="70" t="s">
        <v>774</v>
      </c>
      <c r="C406" s="123" t="s">
        <v>398</v>
      </c>
      <c r="D406" s="180" t="s">
        <v>439</v>
      </c>
      <c r="E406" s="202"/>
      <c r="F406" s="109">
        <f>SUM(F407)</f>
        <v>0</v>
      </c>
    </row>
    <row r="407" spans="1:6" s="152" customFormat="1" ht="37.5" customHeight="1" hidden="1">
      <c r="A407" s="107" t="s">
        <v>776</v>
      </c>
      <c r="B407" s="70" t="s">
        <v>774</v>
      </c>
      <c r="C407" s="123" t="s">
        <v>398</v>
      </c>
      <c r="D407" s="77" t="s">
        <v>777</v>
      </c>
      <c r="E407" s="108"/>
      <c r="F407" s="109">
        <f>SUM(F408)</f>
        <v>0</v>
      </c>
    </row>
    <row r="408" spans="1:6" s="152" customFormat="1" ht="18" customHeight="1" hidden="1">
      <c r="A408" s="89" t="s">
        <v>442</v>
      </c>
      <c r="B408" s="70" t="s">
        <v>774</v>
      </c>
      <c r="C408" s="123" t="s">
        <v>398</v>
      </c>
      <c r="D408" s="77" t="s">
        <v>777</v>
      </c>
      <c r="E408" s="108" t="s">
        <v>443</v>
      </c>
      <c r="F408" s="109">
        <f>SUM(F409)</f>
        <v>0</v>
      </c>
    </row>
    <row r="409" spans="1:6" s="152" customFormat="1" ht="12.75" hidden="1">
      <c r="A409" s="89" t="s">
        <v>444</v>
      </c>
      <c r="B409" s="70" t="s">
        <v>774</v>
      </c>
      <c r="C409" s="123" t="s">
        <v>398</v>
      </c>
      <c r="D409" s="77" t="s">
        <v>777</v>
      </c>
      <c r="E409" s="108" t="s">
        <v>445</v>
      </c>
      <c r="F409" s="109">
        <v>0</v>
      </c>
    </row>
    <row r="410" spans="1:6" s="152" customFormat="1" ht="12.75">
      <c r="A410" s="219" t="s">
        <v>778</v>
      </c>
      <c r="B410" s="207" t="s">
        <v>774</v>
      </c>
      <c r="C410" s="220" t="s">
        <v>774</v>
      </c>
      <c r="D410" s="207"/>
      <c r="E410" s="220"/>
      <c r="F410" s="210">
        <f>SUM(F411+F417)</f>
        <v>590</v>
      </c>
    </row>
    <row r="411" spans="1:80" ht="25.5">
      <c r="A411" s="126" t="s">
        <v>779</v>
      </c>
      <c r="B411" s="70" t="s">
        <v>774</v>
      </c>
      <c r="C411" s="123" t="s">
        <v>774</v>
      </c>
      <c r="D411" s="75" t="s">
        <v>780</v>
      </c>
      <c r="E411" s="132"/>
      <c r="F411" s="125">
        <f>SUM(F412)</f>
        <v>290</v>
      </c>
      <c r="CB411"/>
    </row>
    <row r="412" spans="1:79" s="66" customFormat="1" ht="25.5">
      <c r="A412" s="126" t="s">
        <v>781</v>
      </c>
      <c r="B412" s="68" t="s">
        <v>774</v>
      </c>
      <c r="C412" s="68" t="s">
        <v>774</v>
      </c>
      <c r="D412" s="75" t="s">
        <v>782</v>
      </c>
      <c r="E412" s="132"/>
      <c r="F412" s="125">
        <f>SUM(F413)</f>
        <v>290</v>
      </c>
      <c r="G412" s="65"/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</row>
    <row r="413" spans="1:79" s="66" customFormat="1" ht="51">
      <c r="A413" s="126" t="s">
        <v>783</v>
      </c>
      <c r="B413" s="68" t="s">
        <v>774</v>
      </c>
      <c r="C413" s="68" t="s">
        <v>774</v>
      </c>
      <c r="D413" s="75" t="s">
        <v>784</v>
      </c>
      <c r="E413" s="171"/>
      <c r="F413" s="125">
        <f>SUM(F414)</f>
        <v>290</v>
      </c>
      <c r="G413" s="65"/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</row>
    <row r="414" spans="1:79" s="66" customFormat="1" ht="51">
      <c r="A414" s="221" t="s">
        <v>785</v>
      </c>
      <c r="B414" s="70" t="s">
        <v>774</v>
      </c>
      <c r="C414" s="70" t="s">
        <v>774</v>
      </c>
      <c r="D414" s="77" t="s">
        <v>786</v>
      </c>
      <c r="E414" s="108"/>
      <c r="F414" s="109">
        <f>SUM(F415)</f>
        <v>290</v>
      </c>
      <c r="G414" s="65"/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</row>
    <row r="415" spans="1:80" ht="12.75">
      <c r="A415" s="89" t="s">
        <v>442</v>
      </c>
      <c r="B415" s="70" t="s">
        <v>774</v>
      </c>
      <c r="C415" s="70" t="s">
        <v>774</v>
      </c>
      <c r="D415" s="77" t="s">
        <v>786</v>
      </c>
      <c r="E415" s="108" t="s">
        <v>443</v>
      </c>
      <c r="F415" s="109">
        <f>SUM(F416)</f>
        <v>290</v>
      </c>
      <c r="CB415"/>
    </row>
    <row r="416" spans="1:80" ht="12.75">
      <c r="A416" s="89" t="s">
        <v>444</v>
      </c>
      <c r="B416" s="70" t="s">
        <v>774</v>
      </c>
      <c r="C416" s="70" t="s">
        <v>774</v>
      </c>
      <c r="D416" s="77" t="s">
        <v>786</v>
      </c>
      <c r="E416" s="108" t="s">
        <v>445</v>
      </c>
      <c r="F416" s="109">
        <v>290</v>
      </c>
      <c r="CB416"/>
    </row>
    <row r="417" spans="1:80" ht="25.5">
      <c r="A417" s="84" t="s">
        <v>787</v>
      </c>
      <c r="B417" s="70" t="s">
        <v>774</v>
      </c>
      <c r="C417" s="70" t="s">
        <v>774</v>
      </c>
      <c r="D417" s="75" t="s">
        <v>788</v>
      </c>
      <c r="E417" s="132"/>
      <c r="F417" s="125">
        <f>F418</f>
        <v>300</v>
      </c>
      <c r="CB417"/>
    </row>
    <row r="418" spans="1:80" ht="43.5" customHeight="1">
      <c r="A418" s="74" t="s">
        <v>789</v>
      </c>
      <c r="B418" s="70" t="s">
        <v>774</v>
      </c>
      <c r="C418" s="70" t="s">
        <v>774</v>
      </c>
      <c r="D418" s="75" t="s">
        <v>790</v>
      </c>
      <c r="E418" s="132"/>
      <c r="F418" s="125">
        <f>SUM(F419)</f>
        <v>300</v>
      </c>
      <c r="CB418"/>
    </row>
    <row r="419" spans="1:80" ht="12.75">
      <c r="A419" s="85" t="s">
        <v>791</v>
      </c>
      <c r="B419" s="70" t="s">
        <v>774</v>
      </c>
      <c r="C419" s="70" t="s">
        <v>774</v>
      </c>
      <c r="D419" s="77" t="s">
        <v>792</v>
      </c>
      <c r="E419" s="129"/>
      <c r="F419" s="109">
        <f>SUM(F420)</f>
        <v>300</v>
      </c>
      <c r="CB419"/>
    </row>
    <row r="420" spans="1:80" ht="25.5" customHeight="1">
      <c r="A420" s="86" t="s">
        <v>422</v>
      </c>
      <c r="B420" s="70" t="s">
        <v>774</v>
      </c>
      <c r="C420" s="70" t="s">
        <v>774</v>
      </c>
      <c r="D420" s="77" t="s">
        <v>792</v>
      </c>
      <c r="E420" s="129" t="s">
        <v>423</v>
      </c>
      <c r="F420" s="109">
        <f>SUM(F421)</f>
        <v>300</v>
      </c>
      <c r="CB420"/>
    </row>
    <row r="421" spans="1:80" ht="25.5">
      <c r="A421" s="89" t="s">
        <v>424</v>
      </c>
      <c r="B421" s="70" t="s">
        <v>774</v>
      </c>
      <c r="C421" s="70" t="s">
        <v>774</v>
      </c>
      <c r="D421" s="77" t="s">
        <v>792</v>
      </c>
      <c r="E421" s="108" t="s">
        <v>425</v>
      </c>
      <c r="F421" s="109">
        <v>300</v>
      </c>
      <c r="CB421"/>
    </row>
    <row r="422" spans="1:80" ht="16.5" customHeight="1">
      <c r="A422" s="499" t="s">
        <v>793</v>
      </c>
      <c r="B422" s="282" t="s">
        <v>545</v>
      </c>
      <c r="C422" s="282"/>
      <c r="D422" s="282"/>
      <c r="E422" s="218"/>
      <c r="F422" s="500">
        <f>SUM(F423+F489)</f>
        <v>42564.4</v>
      </c>
      <c r="CB422"/>
    </row>
    <row r="423" spans="1:80" ht="15" customHeight="1">
      <c r="A423" s="505" t="s">
        <v>794</v>
      </c>
      <c r="B423" s="506" t="s">
        <v>545</v>
      </c>
      <c r="C423" s="506" t="s">
        <v>391</v>
      </c>
      <c r="D423" s="506"/>
      <c r="E423" s="506"/>
      <c r="F423" s="507">
        <f>F433+F424</f>
        <v>35757.9</v>
      </c>
      <c r="CB423"/>
    </row>
    <row r="424" spans="1:149" s="167" customFormat="1" ht="0.75" customHeight="1" hidden="1">
      <c r="A424" s="508" t="s">
        <v>432</v>
      </c>
      <c r="B424" s="509" t="s">
        <v>545</v>
      </c>
      <c r="C424" s="509" t="s">
        <v>391</v>
      </c>
      <c r="D424" s="510" t="s">
        <v>433</v>
      </c>
      <c r="E424" s="510"/>
      <c r="F424" s="511">
        <f>F425+F429</f>
        <v>0</v>
      </c>
      <c r="CB424" s="168"/>
      <c r="CC424" s="168"/>
      <c r="CD424" s="168"/>
      <c r="CE424" s="168"/>
      <c r="CF424" s="168"/>
      <c r="CG424" s="168"/>
      <c r="CH424" s="168"/>
      <c r="CI424" s="168"/>
      <c r="CJ424" s="168"/>
      <c r="CK424" s="168"/>
      <c r="CL424" s="168"/>
      <c r="CM424" s="168"/>
      <c r="CN424" s="168"/>
      <c r="CO424" s="168"/>
      <c r="CP424" s="168"/>
      <c r="CQ424" s="168"/>
      <c r="CR424" s="168"/>
      <c r="CS424" s="168"/>
      <c r="CT424" s="168"/>
      <c r="CU424" s="168"/>
      <c r="CV424" s="168"/>
      <c r="CW424" s="168"/>
      <c r="CX424" s="168"/>
      <c r="CY424" s="168"/>
      <c r="CZ424" s="168"/>
      <c r="DA424" s="168"/>
      <c r="DB424" s="168"/>
      <c r="DC424" s="168"/>
      <c r="DD424" s="168"/>
      <c r="DE424" s="168"/>
      <c r="DF424" s="168"/>
      <c r="DG424" s="168"/>
      <c r="DH424" s="168"/>
      <c r="DI424" s="168"/>
      <c r="DJ424" s="168"/>
      <c r="DK424" s="168"/>
      <c r="DL424" s="168"/>
      <c r="DM424" s="168"/>
      <c r="DN424" s="168"/>
      <c r="DO424" s="168"/>
      <c r="DP424" s="168"/>
      <c r="DQ424" s="168"/>
      <c r="DR424" s="168"/>
      <c r="DS424" s="168"/>
      <c r="DT424" s="168"/>
      <c r="DU424" s="168"/>
      <c r="DV424" s="168"/>
      <c r="DW424" s="168"/>
      <c r="DX424" s="168"/>
      <c r="DY424" s="168"/>
      <c r="DZ424" s="168"/>
      <c r="EA424" s="168"/>
      <c r="EB424" s="168"/>
      <c r="EC424" s="168"/>
      <c r="ED424" s="168"/>
      <c r="EE424" s="168"/>
      <c r="EF424" s="168"/>
      <c r="EG424" s="168"/>
      <c r="EH424" s="168"/>
      <c r="EI424" s="168"/>
      <c r="EJ424" s="168"/>
      <c r="EK424" s="168"/>
      <c r="EL424" s="168"/>
      <c r="EM424" s="168"/>
      <c r="EN424" s="168"/>
      <c r="EO424" s="168"/>
      <c r="EP424" s="168"/>
      <c r="EQ424" s="168"/>
      <c r="ER424" s="168"/>
      <c r="ES424" s="168"/>
    </row>
    <row r="425" spans="1:149" s="167" customFormat="1" ht="12.75" hidden="1">
      <c r="A425" s="512" t="s">
        <v>795</v>
      </c>
      <c r="B425" s="509" t="s">
        <v>545</v>
      </c>
      <c r="C425" s="509" t="s">
        <v>391</v>
      </c>
      <c r="D425" s="513" t="s">
        <v>796</v>
      </c>
      <c r="E425" s="514"/>
      <c r="F425" s="515">
        <f>SUM(F426)</f>
        <v>0</v>
      </c>
      <c r="CB425" s="168"/>
      <c r="CC425" s="168"/>
      <c r="CD425" s="168"/>
      <c r="CE425" s="168"/>
      <c r="CF425" s="168"/>
      <c r="CG425" s="168"/>
      <c r="CH425" s="168"/>
      <c r="CI425" s="168"/>
      <c r="CJ425" s="168"/>
      <c r="CK425" s="168"/>
      <c r="CL425" s="168"/>
      <c r="CM425" s="168"/>
      <c r="CN425" s="168"/>
      <c r="CO425" s="168"/>
      <c r="CP425" s="168"/>
      <c r="CQ425" s="168"/>
      <c r="CR425" s="168"/>
      <c r="CS425" s="168"/>
      <c r="CT425" s="168"/>
      <c r="CU425" s="168"/>
      <c r="CV425" s="168"/>
      <c r="CW425" s="168"/>
      <c r="CX425" s="168"/>
      <c r="CY425" s="168"/>
      <c r="CZ425" s="168"/>
      <c r="DA425" s="168"/>
      <c r="DB425" s="168"/>
      <c r="DC425" s="168"/>
      <c r="DD425" s="168"/>
      <c r="DE425" s="168"/>
      <c r="DF425" s="168"/>
      <c r="DG425" s="168"/>
      <c r="DH425" s="168"/>
      <c r="DI425" s="168"/>
      <c r="DJ425" s="168"/>
      <c r="DK425" s="168"/>
      <c r="DL425" s="168"/>
      <c r="DM425" s="168"/>
      <c r="DN425" s="168"/>
      <c r="DO425" s="168"/>
      <c r="DP425" s="168"/>
      <c r="DQ425" s="168"/>
      <c r="DR425" s="168"/>
      <c r="DS425" s="168"/>
      <c r="DT425" s="168"/>
      <c r="DU425" s="168"/>
      <c r="DV425" s="168"/>
      <c r="DW425" s="168"/>
      <c r="DX425" s="168"/>
      <c r="DY425" s="168"/>
      <c r="DZ425" s="168"/>
      <c r="EA425" s="168"/>
      <c r="EB425" s="168"/>
      <c r="EC425" s="168"/>
      <c r="ED425" s="168"/>
      <c r="EE425" s="168"/>
      <c r="EF425" s="168"/>
      <c r="EG425" s="168"/>
      <c r="EH425" s="168"/>
      <c r="EI425" s="168"/>
      <c r="EJ425" s="168"/>
      <c r="EK425" s="168"/>
      <c r="EL425" s="168"/>
      <c r="EM425" s="168"/>
      <c r="EN425" s="168"/>
      <c r="EO425" s="168"/>
      <c r="EP425" s="168"/>
      <c r="EQ425" s="168"/>
      <c r="ER425" s="168"/>
      <c r="ES425" s="168"/>
    </row>
    <row r="426" spans="1:149" s="167" customFormat="1" ht="12.75" hidden="1">
      <c r="A426" s="516" t="s">
        <v>797</v>
      </c>
      <c r="B426" s="509" t="s">
        <v>545</v>
      </c>
      <c r="C426" s="509" t="s">
        <v>391</v>
      </c>
      <c r="D426" s="513" t="s">
        <v>798</v>
      </c>
      <c r="E426" s="514"/>
      <c r="F426" s="515">
        <f>SUM(F427)</f>
        <v>0</v>
      </c>
      <c r="CB426" s="168"/>
      <c r="CC426" s="168"/>
      <c r="CD426" s="168"/>
      <c r="CE426" s="168"/>
      <c r="CF426" s="168"/>
      <c r="CG426" s="168"/>
      <c r="CH426" s="168"/>
      <c r="CI426" s="168"/>
      <c r="CJ426" s="168"/>
      <c r="CK426" s="168"/>
      <c r="CL426" s="168"/>
      <c r="CM426" s="168"/>
      <c r="CN426" s="168"/>
      <c r="CO426" s="168"/>
      <c r="CP426" s="168"/>
      <c r="CQ426" s="168"/>
      <c r="CR426" s="168"/>
      <c r="CS426" s="168"/>
      <c r="CT426" s="168"/>
      <c r="CU426" s="168"/>
      <c r="CV426" s="168"/>
      <c r="CW426" s="168"/>
      <c r="CX426" s="168"/>
      <c r="CY426" s="168"/>
      <c r="CZ426" s="168"/>
      <c r="DA426" s="168"/>
      <c r="DB426" s="168"/>
      <c r="DC426" s="168"/>
      <c r="DD426" s="168"/>
      <c r="DE426" s="168"/>
      <c r="DF426" s="168"/>
      <c r="DG426" s="168"/>
      <c r="DH426" s="168"/>
      <c r="DI426" s="168"/>
      <c r="DJ426" s="168"/>
      <c r="DK426" s="168"/>
      <c r="DL426" s="168"/>
      <c r="DM426" s="168"/>
      <c r="DN426" s="168"/>
      <c r="DO426" s="168"/>
      <c r="DP426" s="168"/>
      <c r="DQ426" s="168"/>
      <c r="DR426" s="168"/>
      <c r="DS426" s="168"/>
      <c r="DT426" s="168"/>
      <c r="DU426" s="168"/>
      <c r="DV426" s="168"/>
      <c r="DW426" s="168"/>
      <c r="DX426" s="168"/>
      <c r="DY426" s="168"/>
      <c r="DZ426" s="168"/>
      <c r="EA426" s="168"/>
      <c r="EB426" s="168"/>
      <c r="EC426" s="168"/>
      <c r="ED426" s="168"/>
      <c r="EE426" s="168"/>
      <c r="EF426" s="168"/>
      <c r="EG426" s="168"/>
      <c r="EH426" s="168"/>
      <c r="EI426" s="168"/>
      <c r="EJ426" s="168"/>
      <c r="EK426" s="168"/>
      <c r="EL426" s="168"/>
      <c r="EM426" s="168"/>
      <c r="EN426" s="168"/>
      <c r="EO426" s="168"/>
      <c r="EP426" s="168"/>
      <c r="EQ426" s="168"/>
      <c r="ER426" s="168"/>
      <c r="ES426" s="168"/>
    </row>
    <row r="427" spans="1:149" s="167" customFormat="1" ht="24" hidden="1">
      <c r="A427" s="517" t="s">
        <v>570</v>
      </c>
      <c r="B427" s="509" t="s">
        <v>545</v>
      </c>
      <c r="C427" s="509" t="s">
        <v>391</v>
      </c>
      <c r="D427" s="513" t="s">
        <v>798</v>
      </c>
      <c r="E427" s="514" t="s">
        <v>571</v>
      </c>
      <c r="F427" s="515">
        <f>SUM(F428)</f>
        <v>0</v>
      </c>
      <c r="CB427" s="168"/>
      <c r="CC427" s="168"/>
      <c r="CD427" s="168"/>
      <c r="CE427" s="168"/>
      <c r="CF427" s="168"/>
      <c r="CG427" s="168"/>
      <c r="CH427" s="168"/>
      <c r="CI427" s="168"/>
      <c r="CJ427" s="168"/>
      <c r="CK427" s="168"/>
      <c r="CL427" s="168"/>
      <c r="CM427" s="168"/>
      <c r="CN427" s="168"/>
      <c r="CO427" s="168"/>
      <c r="CP427" s="168"/>
      <c r="CQ427" s="168"/>
      <c r="CR427" s="168"/>
      <c r="CS427" s="168"/>
      <c r="CT427" s="168"/>
      <c r="CU427" s="168"/>
      <c r="CV427" s="168"/>
      <c r="CW427" s="168"/>
      <c r="CX427" s="168"/>
      <c r="CY427" s="168"/>
      <c r="CZ427" s="168"/>
      <c r="DA427" s="168"/>
      <c r="DB427" s="168"/>
      <c r="DC427" s="168"/>
      <c r="DD427" s="168"/>
      <c r="DE427" s="168"/>
      <c r="DF427" s="168"/>
      <c r="DG427" s="168"/>
      <c r="DH427" s="168"/>
      <c r="DI427" s="168"/>
      <c r="DJ427" s="168"/>
      <c r="DK427" s="168"/>
      <c r="DL427" s="168"/>
      <c r="DM427" s="168"/>
      <c r="DN427" s="168"/>
      <c r="DO427" s="168"/>
      <c r="DP427" s="168"/>
      <c r="DQ427" s="168"/>
      <c r="DR427" s="168"/>
      <c r="DS427" s="168"/>
      <c r="DT427" s="168"/>
      <c r="DU427" s="168"/>
      <c r="DV427" s="168"/>
      <c r="DW427" s="168"/>
      <c r="DX427" s="168"/>
      <c r="DY427" s="168"/>
      <c r="DZ427" s="168"/>
      <c r="EA427" s="168"/>
      <c r="EB427" s="168"/>
      <c r="EC427" s="168"/>
      <c r="ED427" s="168"/>
      <c r="EE427" s="168"/>
      <c r="EF427" s="168"/>
      <c r="EG427" s="168"/>
      <c r="EH427" s="168"/>
      <c r="EI427" s="168"/>
      <c r="EJ427" s="168"/>
      <c r="EK427" s="168"/>
      <c r="EL427" s="168"/>
      <c r="EM427" s="168"/>
      <c r="EN427" s="168"/>
      <c r="EO427" s="168"/>
      <c r="EP427" s="168"/>
      <c r="EQ427" s="168"/>
      <c r="ER427" s="168"/>
      <c r="ES427" s="168"/>
    </row>
    <row r="428" spans="1:149" s="167" customFormat="1" ht="12.75" hidden="1">
      <c r="A428" s="518" t="s">
        <v>572</v>
      </c>
      <c r="B428" s="509" t="s">
        <v>545</v>
      </c>
      <c r="C428" s="509" t="s">
        <v>391</v>
      </c>
      <c r="D428" s="513" t="s">
        <v>798</v>
      </c>
      <c r="E428" s="514" t="s">
        <v>573</v>
      </c>
      <c r="F428" s="515"/>
      <c r="CB428" s="168"/>
      <c r="CC428" s="168"/>
      <c r="CD428" s="168"/>
      <c r="CE428" s="168"/>
      <c r="CF428" s="168"/>
      <c r="CG428" s="168"/>
      <c r="CH428" s="168"/>
      <c r="CI428" s="168"/>
      <c r="CJ428" s="168"/>
      <c r="CK428" s="168"/>
      <c r="CL428" s="168"/>
      <c r="CM428" s="168"/>
      <c r="CN428" s="168"/>
      <c r="CO428" s="168"/>
      <c r="CP428" s="168"/>
      <c r="CQ428" s="168"/>
      <c r="CR428" s="168"/>
      <c r="CS428" s="168"/>
      <c r="CT428" s="168"/>
      <c r="CU428" s="168"/>
      <c r="CV428" s="168"/>
      <c r="CW428" s="168"/>
      <c r="CX428" s="168"/>
      <c r="CY428" s="168"/>
      <c r="CZ428" s="168"/>
      <c r="DA428" s="168"/>
      <c r="DB428" s="168"/>
      <c r="DC428" s="168"/>
      <c r="DD428" s="168"/>
      <c r="DE428" s="168"/>
      <c r="DF428" s="168"/>
      <c r="DG428" s="168"/>
      <c r="DH428" s="168"/>
      <c r="DI428" s="168"/>
      <c r="DJ428" s="168"/>
      <c r="DK428" s="168"/>
      <c r="DL428" s="168"/>
      <c r="DM428" s="168"/>
      <c r="DN428" s="168"/>
      <c r="DO428" s="168"/>
      <c r="DP428" s="168"/>
      <c r="DQ428" s="168"/>
      <c r="DR428" s="168"/>
      <c r="DS428" s="168"/>
      <c r="DT428" s="168"/>
      <c r="DU428" s="168"/>
      <c r="DV428" s="168"/>
      <c r="DW428" s="168"/>
      <c r="DX428" s="168"/>
      <c r="DY428" s="168"/>
      <c r="DZ428" s="168"/>
      <c r="EA428" s="168"/>
      <c r="EB428" s="168"/>
      <c r="EC428" s="168"/>
      <c r="ED428" s="168"/>
      <c r="EE428" s="168"/>
      <c r="EF428" s="168"/>
      <c r="EG428" s="168"/>
      <c r="EH428" s="168"/>
      <c r="EI428" s="168"/>
      <c r="EJ428" s="168"/>
      <c r="EK428" s="168"/>
      <c r="EL428" s="168"/>
      <c r="EM428" s="168"/>
      <c r="EN428" s="168"/>
      <c r="EO428" s="168"/>
      <c r="EP428" s="168"/>
      <c r="EQ428" s="168"/>
      <c r="ER428" s="168"/>
      <c r="ES428" s="168"/>
    </row>
    <row r="429" spans="1:149" s="167" customFormat="1" ht="12.75" hidden="1">
      <c r="A429" s="512" t="s">
        <v>799</v>
      </c>
      <c r="B429" s="509" t="s">
        <v>545</v>
      </c>
      <c r="C429" s="509" t="s">
        <v>391</v>
      </c>
      <c r="D429" s="513" t="s">
        <v>800</v>
      </c>
      <c r="E429" s="514"/>
      <c r="F429" s="515">
        <f>SUM(F430)</f>
        <v>0</v>
      </c>
      <c r="CB429" s="168"/>
      <c r="CC429" s="168"/>
      <c r="CD429" s="168"/>
      <c r="CE429" s="168"/>
      <c r="CF429" s="168"/>
      <c r="CG429" s="168"/>
      <c r="CH429" s="168"/>
      <c r="CI429" s="168"/>
      <c r="CJ429" s="168"/>
      <c r="CK429" s="168"/>
      <c r="CL429" s="168"/>
      <c r="CM429" s="168"/>
      <c r="CN429" s="168"/>
      <c r="CO429" s="168"/>
      <c r="CP429" s="168"/>
      <c r="CQ429" s="168"/>
      <c r="CR429" s="168"/>
      <c r="CS429" s="168"/>
      <c r="CT429" s="168"/>
      <c r="CU429" s="168"/>
      <c r="CV429" s="168"/>
      <c r="CW429" s="168"/>
      <c r="CX429" s="168"/>
      <c r="CY429" s="168"/>
      <c r="CZ429" s="168"/>
      <c r="DA429" s="168"/>
      <c r="DB429" s="168"/>
      <c r="DC429" s="168"/>
      <c r="DD429" s="168"/>
      <c r="DE429" s="168"/>
      <c r="DF429" s="168"/>
      <c r="DG429" s="168"/>
      <c r="DH429" s="168"/>
      <c r="DI429" s="168"/>
      <c r="DJ429" s="168"/>
      <c r="DK429" s="168"/>
      <c r="DL429" s="168"/>
      <c r="DM429" s="168"/>
      <c r="DN429" s="168"/>
      <c r="DO429" s="168"/>
      <c r="DP429" s="168"/>
      <c r="DQ429" s="168"/>
      <c r="DR429" s="168"/>
      <c r="DS429" s="168"/>
      <c r="DT429" s="168"/>
      <c r="DU429" s="168"/>
      <c r="DV429" s="168"/>
      <c r="DW429" s="168"/>
      <c r="DX429" s="168"/>
      <c r="DY429" s="168"/>
      <c r="DZ429" s="168"/>
      <c r="EA429" s="168"/>
      <c r="EB429" s="168"/>
      <c r="EC429" s="168"/>
      <c r="ED429" s="168"/>
      <c r="EE429" s="168"/>
      <c r="EF429" s="168"/>
      <c r="EG429" s="168"/>
      <c r="EH429" s="168"/>
      <c r="EI429" s="168"/>
      <c r="EJ429" s="168"/>
      <c r="EK429" s="168"/>
      <c r="EL429" s="168"/>
      <c r="EM429" s="168"/>
      <c r="EN429" s="168"/>
      <c r="EO429" s="168"/>
      <c r="EP429" s="168"/>
      <c r="EQ429" s="168"/>
      <c r="ER429" s="168"/>
      <c r="ES429" s="168"/>
    </row>
    <row r="430" spans="1:149" s="167" customFormat="1" ht="12.75" hidden="1">
      <c r="A430" s="516" t="s">
        <v>801</v>
      </c>
      <c r="B430" s="509" t="s">
        <v>545</v>
      </c>
      <c r="C430" s="509" t="s">
        <v>391</v>
      </c>
      <c r="D430" s="513" t="s">
        <v>802</v>
      </c>
      <c r="E430" s="514"/>
      <c r="F430" s="515">
        <f>SUM(F431)</f>
        <v>0</v>
      </c>
      <c r="CB430" s="168"/>
      <c r="CC430" s="168"/>
      <c r="CD430" s="168"/>
      <c r="CE430" s="168"/>
      <c r="CF430" s="168"/>
      <c r="CG430" s="168"/>
      <c r="CH430" s="168"/>
      <c r="CI430" s="168"/>
      <c r="CJ430" s="168"/>
      <c r="CK430" s="168"/>
      <c r="CL430" s="168"/>
      <c r="CM430" s="168"/>
      <c r="CN430" s="168"/>
      <c r="CO430" s="168"/>
      <c r="CP430" s="168"/>
      <c r="CQ430" s="168"/>
      <c r="CR430" s="168"/>
      <c r="CS430" s="168"/>
      <c r="CT430" s="168"/>
      <c r="CU430" s="168"/>
      <c r="CV430" s="168"/>
      <c r="CW430" s="168"/>
      <c r="CX430" s="168"/>
      <c r="CY430" s="168"/>
      <c r="CZ430" s="168"/>
      <c r="DA430" s="168"/>
      <c r="DB430" s="168"/>
      <c r="DC430" s="168"/>
      <c r="DD430" s="168"/>
      <c r="DE430" s="168"/>
      <c r="DF430" s="168"/>
      <c r="DG430" s="168"/>
      <c r="DH430" s="168"/>
      <c r="DI430" s="168"/>
      <c r="DJ430" s="168"/>
      <c r="DK430" s="168"/>
      <c r="DL430" s="168"/>
      <c r="DM430" s="168"/>
      <c r="DN430" s="168"/>
      <c r="DO430" s="168"/>
      <c r="DP430" s="168"/>
      <c r="DQ430" s="168"/>
      <c r="DR430" s="168"/>
      <c r="DS430" s="168"/>
      <c r="DT430" s="168"/>
      <c r="DU430" s="168"/>
      <c r="DV430" s="168"/>
      <c r="DW430" s="168"/>
      <c r="DX430" s="168"/>
      <c r="DY430" s="168"/>
      <c r="DZ430" s="168"/>
      <c r="EA430" s="168"/>
      <c r="EB430" s="168"/>
      <c r="EC430" s="168"/>
      <c r="ED430" s="168"/>
      <c r="EE430" s="168"/>
      <c r="EF430" s="168"/>
      <c r="EG430" s="168"/>
      <c r="EH430" s="168"/>
      <c r="EI430" s="168"/>
      <c r="EJ430" s="168"/>
      <c r="EK430" s="168"/>
      <c r="EL430" s="168"/>
      <c r="EM430" s="168"/>
      <c r="EN430" s="168"/>
      <c r="EO430" s="168"/>
      <c r="EP430" s="168"/>
      <c r="EQ430" s="168"/>
      <c r="ER430" s="168"/>
      <c r="ES430" s="168"/>
    </row>
    <row r="431" spans="1:149" s="167" customFormat="1" ht="24" hidden="1">
      <c r="A431" s="517" t="s">
        <v>570</v>
      </c>
      <c r="B431" s="509" t="s">
        <v>545</v>
      </c>
      <c r="C431" s="509" t="s">
        <v>391</v>
      </c>
      <c r="D431" s="513" t="s">
        <v>802</v>
      </c>
      <c r="E431" s="514" t="s">
        <v>571</v>
      </c>
      <c r="F431" s="515">
        <f>SUM(F432)</f>
        <v>0</v>
      </c>
      <c r="CB431" s="168"/>
      <c r="CC431" s="168"/>
      <c r="CD431" s="168"/>
      <c r="CE431" s="168"/>
      <c r="CF431" s="168"/>
      <c r="CG431" s="168"/>
      <c r="CH431" s="168"/>
      <c r="CI431" s="168"/>
      <c r="CJ431" s="168"/>
      <c r="CK431" s="168"/>
      <c r="CL431" s="168"/>
      <c r="CM431" s="168"/>
      <c r="CN431" s="168"/>
      <c r="CO431" s="168"/>
      <c r="CP431" s="168"/>
      <c r="CQ431" s="168"/>
      <c r="CR431" s="168"/>
      <c r="CS431" s="168"/>
      <c r="CT431" s="168"/>
      <c r="CU431" s="168"/>
      <c r="CV431" s="168"/>
      <c r="CW431" s="168"/>
      <c r="CX431" s="168"/>
      <c r="CY431" s="168"/>
      <c r="CZ431" s="168"/>
      <c r="DA431" s="168"/>
      <c r="DB431" s="168"/>
      <c r="DC431" s="168"/>
      <c r="DD431" s="168"/>
      <c r="DE431" s="168"/>
      <c r="DF431" s="168"/>
      <c r="DG431" s="168"/>
      <c r="DH431" s="168"/>
      <c r="DI431" s="168"/>
      <c r="DJ431" s="168"/>
      <c r="DK431" s="168"/>
      <c r="DL431" s="168"/>
      <c r="DM431" s="168"/>
      <c r="DN431" s="168"/>
      <c r="DO431" s="168"/>
      <c r="DP431" s="168"/>
      <c r="DQ431" s="168"/>
      <c r="DR431" s="168"/>
      <c r="DS431" s="168"/>
      <c r="DT431" s="168"/>
      <c r="DU431" s="168"/>
      <c r="DV431" s="168"/>
      <c r="DW431" s="168"/>
      <c r="DX431" s="168"/>
      <c r="DY431" s="168"/>
      <c r="DZ431" s="168"/>
      <c r="EA431" s="168"/>
      <c r="EB431" s="168"/>
      <c r="EC431" s="168"/>
      <c r="ED431" s="168"/>
      <c r="EE431" s="168"/>
      <c r="EF431" s="168"/>
      <c r="EG431" s="168"/>
      <c r="EH431" s="168"/>
      <c r="EI431" s="168"/>
      <c r="EJ431" s="168"/>
      <c r="EK431" s="168"/>
      <c r="EL431" s="168"/>
      <c r="EM431" s="168"/>
      <c r="EN431" s="168"/>
      <c r="EO431" s="168"/>
      <c r="EP431" s="168"/>
      <c r="EQ431" s="168"/>
      <c r="ER431" s="168"/>
      <c r="ES431" s="168"/>
    </row>
    <row r="432" spans="1:80" ht="12.75" hidden="1">
      <c r="A432" s="518" t="s">
        <v>572</v>
      </c>
      <c r="B432" s="509" t="s">
        <v>545</v>
      </c>
      <c r="C432" s="509" t="s">
        <v>391</v>
      </c>
      <c r="D432" s="513" t="s">
        <v>802</v>
      </c>
      <c r="E432" s="514" t="s">
        <v>573</v>
      </c>
      <c r="F432" s="515"/>
      <c r="CB432"/>
    </row>
    <row r="433" spans="1:80" ht="25.5">
      <c r="A433" s="512" t="s">
        <v>803</v>
      </c>
      <c r="B433" s="509" t="s">
        <v>545</v>
      </c>
      <c r="C433" s="509" t="s">
        <v>391</v>
      </c>
      <c r="D433" s="510" t="s">
        <v>804</v>
      </c>
      <c r="E433" s="510"/>
      <c r="F433" s="519">
        <f>SUM(F434+F442+F450+F458+F469+F473+F481+F485)</f>
        <v>35757.9</v>
      </c>
      <c r="CB433"/>
    </row>
    <row r="434" spans="1:80" ht="12.75">
      <c r="A434" s="501" t="s">
        <v>805</v>
      </c>
      <c r="B434" s="160" t="s">
        <v>545</v>
      </c>
      <c r="C434" s="160" t="s">
        <v>391</v>
      </c>
      <c r="D434" s="502" t="s">
        <v>806</v>
      </c>
      <c r="E434" s="503"/>
      <c r="F434" s="504">
        <f>SUM(F435)</f>
        <v>23719.9</v>
      </c>
      <c r="CB434"/>
    </row>
    <row r="435" spans="1:80" ht="12.75">
      <c r="A435" s="86" t="s">
        <v>807</v>
      </c>
      <c r="B435" s="70" t="s">
        <v>545</v>
      </c>
      <c r="C435" s="70" t="s">
        <v>391</v>
      </c>
      <c r="D435" s="228" t="s">
        <v>808</v>
      </c>
      <c r="E435" s="229"/>
      <c r="F435" s="78">
        <f>SUM(F436+F439)</f>
        <v>23719.9</v>
      </c>
      <c r="CB435"/>
    </row>
    <row r="436" spans="1:80" ht="12.75">
      <c r="A436" s="169" t="s">
        <v>809</v>
      </c>
      <c r="B436" s="70" t="s">
        <v>545</v>
      </c>
      <c r="C436" s="70" t="s">
        <v>391</v>
      </c>
      <c r="D436" s="230" t="s">
        <v>810</v>
      </c>
      <c r="E436" s="231"/>
      <c r="F436" s="232">
        <f>SUM(F437)</f>
        <v>19456.4</v>
      </c>
      <c r="CB436"/>
    </row>
    <row r="437" spans="1:80" ht="24">
      <c r="A437" s="169" t="s">
        <v>570</v>
      </c>
      <c r="B437" s="70" t="s">
        <v>545</v>
      </c>
      <c r="C437" s="70" t="s">
        <v>391</v>
      </c>
      <c r="D437" s="230" t="s">
        <v>810</v>
      </c>
      <c r="E437" s="231" t="s">
        <v>571</v>
      </c>
      <c r="F437" s="232">
        <f>SUM(F438)</f>
        <v>19456.4</v>
      </c>
      <c r="CB437"/>
    </row>
    <row r="438" spans="1:80" ht="12.75">
      <c r="A438" s="71" t="s">
        <v>572</v>
      </c>
      <c r="B438" s="70" t="s">
        <v>545</v>
      </c>
      <c r="C438" s="70" t="s">
        <v>391</v>
      </c>
      <c r="D438" s="230" t="s">
        <v>810</v>
      </c>
      <c r="E438" s="231" t="s">
        <v>573</v>
      </c>
      <c r="F438" s="232">
        <v>19456.4</v>
      </c>
      <c r="CB438"/>
    </row>
    <row r="439" spans="1:80" ht="24">
      <c r="A439" s="169" t="s">
        <v>811</v>
      </c>
      <c r="B439" s="70" t="s">
        <v>545</v>
      </c>
      <c r="C439" s="70" t="s">
        <v>391</v>
      </c>
      <c r="D439" s="230" t="s">
        <v>812</v>
      </c>
      <c r="E439" s="231"/>
      <c r="F439" s="232">
        <f>SUM(F440)</f>
        <v>4263.5</v>
      </c>
      <c r="CB439"/>
    </row>
    <row r="440" spans="1:80" ht="24">
      <c r="A440" s="169" t="s">
        <v>570</v>
      </c>
      <c r="B440" s="70" t="s">
        <v>545</v>
      </c>
      <c r="C440" s="70" t="s">
        <v>391</v>
      </c>
      <c r="D440" s="230" t="s">
        <v>812</v>
      </c>
      <c r="E440" s="231" t="s">
        <v>571</v>
      </c>
      <c r="F440" s="232">
        <f>SUM(F441)</f>
        <v>4263.5</v>
      </c>
      <c r="CB440"/>
    </row>
    <row r="441" spans="1:80" ht="12.75">
      <c r="A441" s="71" t="s">
        <v>572</v>
      </c>
      <c r="B441" s="70" t="s">
        <v>545</v>
      </c>
      <c r="C441" s="70" t="s">
        <v>391</v>
      </c>
      <c r="D441" s="230" t="s">
        <v>812</v>
      </c>
      <c r="E441" s="231" t="s">
        <v>573</v>
      </c>
      <c r="F441" s="232">
        <v>4263.5</v>
      </c>
      <c r="CB441"/>
    </row>
    <row r="442" spans="1:80" ht="12.75">
      <c r="A442" s="127" t="s">
        <v>813</v>
      </c>
      <c r="B442" s="70" t="s">
        <v>545</v>
      </c>
      <c r="C442" s="70" t="s">
        <v>391</v>
      </c>
      <c r="D442" s="233" t="s">
        <v>814</v>
      </c>
      <c r="E442" s="234"/>
      <c r="F442" s="235">
        <f>SUM(F443)</f>
        <v>9540</v>
      </c>
      <c r="CB442"/>
    </row>
    <row r="443" spans="1:80" ht="12.75">
      <c r="A443" s="86" t="s">
        <v>807</v>
      </c>
      <c r="B443" s="70" t="s">
        <v>545</v>
      </c>
      <c r="C443" s="70" t="s">
        <v>391</v>
      </c>
      <c r="D443" s="230" t="s">
        <v>815</v>
      </c>
      <c r="E443" s="231"/>
      <c r="F443" s="236">
        <f>SUM(F444+F447)</f>
        <v>9540</v>
      </c>
      <c r="CB443"/>
    </row>
    <row r="444" spans="1:80" ht="12.75">
      <c r="A444" s="169" t="s">
        <v>809</v>
      </c>
      <c r="B444" s="70" t="s">
        <v>545</v>
      </c>
      <c r="C444" s="70" t="s">
        <v>391</v>
      </c>
      <c r="D444" s="230" t="s">
        <v>816</v>
      </c>
      <c r="E444" s="231"/>
      <c r="F444" s="236">
        <f>SUM(F445)</f>
        <v>8211.4</v>
      </c>
      <c r="CB444"/>
    </row>
    <row r="445" spans="1:80" ht="24">
      <c r="A445" s="169" t="s">
        <v>570</v>
      </c>
      <c r="B445" s="70" t="s">
        <v>545</v>
      </c>
      <c r="C445" s="70" t="s">
        <v>391</v>
      </c>
      <c r="D445" s="230" t="s">
        <v>816</v>
      </c>
      <c r="E445" s="231" t="s">
        <v>571</v>
      </c>
      <c r="F445" s="236">
        <f>SUM(F446)</f>
        <v>8211.4</v>
      </c>
      <c r="CB445"/>
    </row>
    <row r="446" spans="1:80" ht="12.75">
      <c r="A446" s="71" t="s">
        <v>572</v>
      </c>
      <c r="B446" s="70" t="s">
        <v>545</v>
      </c>
      <c r="C446" s="70" t="s">
        <v>391</v>
      </c>
      <c r="D446" s="230" t="s">
        <v>816</v>
      </c>
      <c r="E446" s="231" t="s">
        <v>573</v>
      </c>
      <c r="F446" s="236">
        <v>8211.4</v>
      </c>
      <c r="CB446"/>
    </row>
    <row r="447" spans="1:80" ht="24">
      <c r="A447" s="169" t="s">
        <v>811</v>
      </c>
      <c r="B447" s="70" t="s">
        <v>545</v>
      </c>
      <c r="C447" s="70" t="s">
        <v>391</v>
      </c>
      <c r="D447" s="230" t="s">
        <v>817</v>
      </c>
      <c r="E447" s="231"/>
      <c r="F447" s="236">
        <f>SUM(F448)</f>
        <v>1328.6</v>
      </c>
      <c r="CB447"/>
    </row>
    <row r="448" spans="1:80" ht="24">
      <c r="A448" s="169" t="s">
        <v>570</v>
      </c>
      <c r="B448" s="70" t="s">
        <v>545</v>
      </c>
      <c r="C448" s="70" t="s">
        <v>391</v>
      </c>
      <c r="D448" s="230" t="s">
        <v>817</v>
      </c>
      <c r="E448" s="231" t="s">
        <v>571</v>
      </c>
      <c r="F448" s="236">
        <f>SUM(F449)</f>
        <v>1328.6</v>
      </c>
      <c r="CB448"/>
    </row>
    <row r="449" spans="1:80" ht="12.75">
      <c r="A449" s="71" t="s">
        <v>572</v>
      </c>
      <c r="B449" s="70" t="s">
        <v>545</v>
      </c>
      <c r="C449" s="70" t="s">
        <v>391</v>
      </c>
      <c r="D449" s="230" t="s">
        <v>817</v>
      </c>
      <c r="E449" s="108" t="s">
        <v>573</v>
      </c>
      <c r="F449" s="237">
        <v>1328.6</v>
      </c>
      <c r="CB449"/>
    </row>
    <row r="450" spans="1:80" ht="24">
      <c r="A450" s="238" t="s">
        <v>818</v>
      </c>
      <c r="B450" s="70" t="s">
        <v>545</v>
      </c>
      <c r="C450" s="70" t="s">
        <v>391</v>
      </c>
      <c r="D450" s="233" t="s">
        <v>819</v>
      </c>
      <c r="E450" s="239"/>
      <c r="F450" s="240">
        <f>SUM(F451)</f>
        <v>1448</v>
      </c>
      <c r="CB450"/>
    </row>
    <row r="451" spans="1:80" ht="24">
      <c r="A451" s="169" t="s">
        <v>820</v>
      </c>
      <c r="B451" s="70" t="s">
        <v>545</v>
      </c>
      <c r="C451" s="70" t="s">
        <v>391</v>
      </c>
      <c r="D451" s="228" t="s">
        <v>821</v>
      </c>
      <c r="E451" s="241"/>
      <c r="F451" s="185">
        <f>SUM(F452+F455)</f>
        <v>1448</v>
      </c>
      <c r="CB451"/>
    </row>
    <row r="452" spans="1:80" ht="12.75">
      <c r="A452" s="169" t="s">
        <v>822</v>
      </c>
      <c r="B452" s="70" t="s">
        <v>545</v>
      </c>
      <c r="C452" s="70" t="s">
        <v>391</v>
      </c>
      <c r="D452" s="228" t="s">
        <v>823</v>
      </c>
      <c r="E452" s="241"/>
      <c r="F452" s="236">
        <f>SUM(F453)</f>
        <v>1448</v>
      </c>
      <c r="CB452"/>
    </row>
    <row r="453" spans="1:80" ht="24">
      <c r="A453" s="169" t="s">
        <v>570</v>
      </c>
      <c r="B453" s="70" t="s">
        <v>545</v>
      </c>
      <c r="C453" s="70" t="s">
        <v>391</v>
      </c>
      <c r="D453" s="228" t="s">
        <v>823</v>
      </c>
      <c r="E453" s="241">
        <v>600</v>
      </c>
      <c r="F453" s="236">
        <f>SUM(F454)</f>
        <v>1448</v>
      </c>
      <c r="CB453"/>
    </row>
    <row r="454" spans="1:80" ht="12.75">
      <c r="A454" s="71" t="s">
        <v>572</v>
      </c>
      <c r="B454" s="70" t="s">
        <v>545</v>
      </c>
      <c r="C454" s="70" t="s">
        <v>391</v>
      </c>
      <c r="D454" s="228" t="s">
        <v>823</v>
      </c>
      <c r="E454" s="229" t="s">
        <v>573</v>
      </c>
      <c r="F454" s="236">
        <v>1448</v>
      </c>
      <c r="CB454"/>
    </row>
    <row r="455" spans="1:80" ht="0.75" customHeight="1" hidden="1">
      <c r="A455" s="169" t="s">
        <v>824</v>
      </c>
      <c r="B455" s="70" t="s">
        <v>545</v>
      </c>
      <c r="C455" s="70" t="s">
        <v>391</v>
      </c>
      <c r="D455" s="228" t="s">
        <v>825</v>
      </c>
      <c r="E455" s="229"/>
      <c r="F455" s="236">
        <f>SUM(F456)</f>
        <v>0</v>
      </c>
      <c r="CB455"/>
    </row>
    <row r="456" spans="1:80" ht="24" hidden="1">
      <c r="A456" s="169" t="s">
        <v>570</v>
      </c>
      <c r="B456" s="70" t="s">
        <v>545</v>
      </c>
      <c r="C456" s="70" t="s">
        <v>391</v>
      </c>
      <c r="D456" s="228" t="s">
        <v>825</v>
      </c>
      <c r="E456" s="229" t="s">
        <v>571</v>
      </c>
      <c r="F456" s="236">
        <f>SUM(F457)</f>
        <v>0</v>
      </c>
      <c r="CB456"/>
    </row>
    <row r="457" spans="1:80" ht="12.75" hidden="1">
      <c r="A457" s="71" t="s">
        <v>572</v>
      </c>
      <c r="B457" s="70" t="s">
        <v>545</v>
      </c>
      <c r="C457" s="70" t="s">
        <v>391</v>
      </c>
      <c r="D457" s="228" t="s">
        <v>825</v>
      </c>
      <c r="E457" s="229" t="s">
        <v>573</v>
      </c>
      <c r="F457" s="236">
        <v>0</v>
      </c>
      <c r="CB457"/>
    </row>
    <row r="458" spans="1:80" ht="24">
      <c r="A458" s="242" t="s">
        <v>826</v>
      </c>
      <c r="B458" s="105" t="s">
        <v>545</v>
      </c>
      <c r="C458" s="105" t="s">
        <v>391</v>
      </c>
      <c r="D458" s="243" t="s">
        <v>827</v>
      </c>
      <c r="E458" s="244"/>
      <c r="F458" s="235">
        <f>SUM(F459+F466)</f>
        <v>500</v>
      </c>
      <c r="CB458"/>
    </row>
    <row r="459" spans="1:149" ht="12.75">
      <c r="A459" s="245" t="s">
        <v>828</v>
      </c>
      <c r="B459" s="105" t="s">
        <v>545</v>
      </c>
      <c r="C459" s="105" t="s">
        <v>391</v>
      </c>
      <c r="D459" s="246" t="s">
        <v>829</v>
      </c>
      <c r="E459" s="244"/>
      <c r="F459" s="236">
        <f>SUM(F460+F463)</f>
        <v>300</v>
      </c>
      <c r="CB459" s="130"/>
      <c r="CC459" s="130"/>
      <c r="CD459" s="130"/>
      <c r="CE459" s="130"/>
      <c r="CF459" s="130"/>
      <c r="CG459" s="130"/>
      <c r="CH459" s="130"/>
      <c r="CI459" s="130"/>
      <c r="CJ459" s="130"/>
      <c r="CK459" s="130"/>
      <c r="CL459" s="130"/>
      <c r="CM459" s="130"/>
      <c r="CN459" s="130"/>
      <c r="CO459" s="130"/>
      <c r="CP459" s="130"/>
      <c r="CQ459" s="130"/>
      <c r="CR459" s="130"/>
      <c r="CS459" s="130"/>
      <c r="CT459" s="130"/>
      <c r="CU459" s="130"/>
      <c r="CV459" s="130"/>
      <c r="CW459" s="130"/>
      <c r="CX459" s="130"/>
      <c r="CY459" s="130"/>
      <c r="CZ459" s="130"/>
      <c r="DA459" s="130"/>
      <c r="DB459" s="130"/>
      <c r="DC459" s="130"/>
      <c r="DD459" s="130"/>
      <c r="DE459" s="130"/>
      <c r="DF459" s="130"/>
      <c r="DG459" s="130"/>
      <c r="DH459" s="130"/>
      <c r="DI459" s="130"/>
      <c r="DJ459" s="130"/>
      <c r="DK459" s="130"/>
      <c r="DL459" s="130"/>
      <c r="DM459" s="130"/>
      <c r="DN459" s="130"/>
      <c r="DO459" s="130"/>
      <c r="DP459" s="130"/>
      <c r="DQ459" s="130"/>
      <c r="DR459" s="130"/>
      <c r="DS459" s="130"/>
      <c r="DT459" s="130"/>
      <c r="DU459" s="130"/>
      <c r="DV459" s="130"/>
      <c r="DW459" s="130"/>
      <c r="DX459" s="130"/>
      <c r="DY459" s="130"/>
      <c r="DZ459" s="130"/>
      <c r="EA459" s="130"/>
      <c r="EB459" s="130"/>
      <c r="EC459" s="130"/>
      <c r="ED459" s="130"/>
      <c r="EE459" s="130"/>
      <c r="EF459" s="130"/>
      <c r="EG459" s="130"/>
      <c r="EH459" s="130"/>
      <c r="EI459" s="130"/>
      <c r="EJ459" s="130"/>
      <c r="EK459" s="130"/>
      <c r="EL459" s="130"/>
      <c r="EM459" s="130"/>
      <c r="EN459" s="130"/>
      <c r="EO459" s="130"/>
      <c r="EP459" s="130"/>
      <c r="EQ459" s="130"/>
      <c r="ER459" s="130"/>
      <c r="ES459" s="130"/>
    </row>
    <row r="460" spans="1:149" ht="12.75">
      <c r="A460" s="245" t="s">
        <v>830</v>
      </c>
      <c r="B460" s="105" t="s">
        <v>545</v>
      </c>
      <c r="C460" s="105" t="s">
        <v>391</v>
      </c>
      <c r="D460" s="246" t="s">
        <v>831</v>
      </c>
      <c r="E460" s="244"/>
      <c r="F460" s="236">
        <f>SUM(F461)</f>
        <v>250</v>
      </c>
      <c r="CB460" s="130"/>
      <c r="CC460" s="130"/>
      <c r="CD460" s="130"/>
      <c r="CE460" s="130"/>
      <c r="CF460" s="130"/>
      <c r="CG460" s="130"/>
      <c r="CH460" s="130"/>
      <c r="CI460" s="130"/>
      <c r="CJ460" s="130"/>
      <c r="CK460" s="130"/>
      <c r="CL460" s="130"/>
      <c r="CM460" s="130"/>
      <c r="CN460" s="130"/>
      <c r="CO460" s="130"/>
      <c r="CP460" s="130"/>
      <c r="CQ460" s="130"/>
      <c r="CR460" s="130"/>
      <c r="CS460" s="130"/>
      <c r="CT460" s="130"/>
      <c r="CU460" s="130"/>
      <c r="CV460" s="130"/>
      <c r="CW460" s="130"/>
      <c r="CX460" s="130"/>
      <c r="CY460" s="130"/>
      <c r="CZ460" s="130"/>
      <c r="DA460" s="130"/>
      <c r="DB460" s="130"/>
      <c r="DC460" s="130"/>
      <c r="DD460" s="130"/>
      <c r="DE460" s="130"/>
      <c r="DF460" s="130"/>
      <c r="DG460" s="130"/>
      <c r="DH460" s="130"/>
      <c r="DI460" s="130"/>
      <c r="DJ460" s="130"/>
      <c r="DK460" s="130"/>
      <c r="DL460" s="130"/>
      <c r="DM460" s="130"/>
      <c r="DN460" s="130"/>
      <c r="DO460" s="130"/>
      <c r="DP460" s="130"/>
      <c r="DQ460" s="130"/>
      <c r="DR460" s="130"/>
      <c r="DS460" s="130"/>
      <c r="DT460" s="130"/>
      <c r="DU460" s="130"/>
      <c r="DV460" s="130"/>
      <c r="DW460" s="130"/>
      <c r="DX460" s="130"/>
      <c r="DY460" s="130"/>
      <c r="DZ460" s="130"/>
      <c r="EA460" s="130"/>
      <c r="EB460" s="130"/>
      <c r="EC460" s="130"/>
      <c r="ED460" s="130"/>
      <c r="EE460" s="130"/>
      <c r="EF460" s="130"/>
      <c r="EG460" s="130"/>
      <c r="EH460" s="130"/>
      <c r="EI460" s="130"/>
      <c r="EJ460" s="130"/>
      <c r="EK460" s="130"/>
      <c r="EL460" s="130"/>
      <c r="EM460" s="130"/>
      <c r="EN460" s="130"/>
      <c r="EO460" s="130"/>
      <c r="EP460" s="130"/>
      <c r="EQ460" s="130"/>
      <c r="ER460" s="130"/>
      <c r="ES460" s="130"/>
    </row>
    <row r="461" spans="1:149" ht="24">
      <c r="A461" s="245" t="s">
        <v>570</v>
      </c>
      <c r="B461" s="105" t="s">
        <v>545</v>
      </c>
      <c r="C461" s="105" t="s">
        <v>391</v>
      </c>
      <c r="D461" s="246" t="s">
        <v>831</v>
      </c>
      <c r="E461" s="244" t="s">
        <v>571</v>
      </c>
      <c r="F461" s="236">
        <f>SUM(F462)</f>
        <v>250</v>
      </c>
      <c r="CB461" s="130"/>
      <c r="CC461" s="130"/>
      <c r="CD461" s="130"/>
      <c r="CE461" s="130"/>
      <c r="CF461" s="130"/>
      <c r="CG461" s="130"/>
      <c r="CH461" s="130"/>
      <c r="CI461" s="130"/>
      <c r="CJ461" s="130"/>
      <c r="CK461" s="130"/>
      <c r="CL461" s="130"/>
      <c r="CM461" s="130"/>
      <c r="CN461" s="130"/>
      <c r="CO461" s="130"/>
      <c r="CP461" s="130"/>
      <c r="CQ461" s="130"/>
      <c r="CR461" s="130"/>
      <c r="CS461" s="130"/>
      <c r="CT461" s="130"/>
      <c r="CU461" s="130"/>
      <c r="CV461" s="130"/>
      <c r="CW461" s="130"/>
      <c r="CX461" s="130"/>
      <c r="CY461" s="130"/>
      <c r="CZ461" s="130"/>
      <c r="DA461" s="130"/>
      <c r="DB461" s="130"/>
      <c r="DC461" s="130"/>
      <c r="DD461" s="130"/>
      <c r="DE461" s="130"/>
      <c r="DF461" s="130"/>
      <c r="DG461" s="130"/>
      <c r="DH461" s="130"/>
      <c r="DI461" s="130"/>
      <c r="DJ461" s="130"/>
      <c r="DK461" s="130"/>
      <c r="DL461" s="130"/>
      <c r="DM461" s="130"/>
      <c r="DN461" s="130"/>
      <c r="DO461" s="130"/>
      <c r="DP461" s="130"/>
      <c r="DQ461" s="130"/>
      <c r="DR461" s="130"/>
      <c r="DS461" s="130"/>
      <c r="DT461" s="130"/>
      <c r="DU461" s="130"/>
      <c r="DV461" s="130"/>
      <c r="DW461" s="130"/>
      <c r="DX461" s="130"/>
      <c r="DY461" s="130"/>
      <c r="DZ461" s="130"/>
      <c r="EA461" s="130"/>
      <c r="EB461" s="130"/>
      <c r="EC461" s="130"/>
      <c r="ED461" s="130"/>
      <c r="EE461" s="130"/>
      <c r="EF461" s="130"/>
      <c r="EG461" s="130"/>
      <c r="EH461" s="130"/>
      <c r="EI461" s="130"/>
      <c r="EJ461" s="130"/>
      <c r="EK461" s="130"/>
      <c r="EL461" s="130"/>
      <c r="EM461" s="130"/>
      <c r="EN461" s="130"/>
      <c r="EO461" s="130"/>
      <c r="EP461" s="130"/>
      <c r="EQ461" s="130"/>
      <c r="ER461" s="130"/>
      <c r="ES461" s="130"/>
    </row>
    <row r="462" spans="1:149" ht="12.75">
      <c r="A462" s="189" t="s">
        <v>572</v>
      </c>
      <c r="B462" s="105" t="s">
        <v>545</v>
      </c>
      <c r="C462" s="105" t="s">
        <v>391</v>
      </c>
      <c r="D462" s="246" t="s">
        <v>831</v>
      </c>
      <c r="E462" s="244" t="s">
        <v>573</v>
      </c>
      <c r="F462" s="236">
        <v>250</v>
      </c>
      <c r="CB462" s="130"/>
      <c r="CC462" s="130"/>
      <c r="CD462" s="130"/>
      <c r="CE462" s="130"/>
      <c r="CF462" s="130"/>
      <c r="CG462" s="130"/>
      <c r="CH462" s="130"/>
      <c r="CI462" s="130"/>
      <c r="CJ462" s="130"/>
      <c r="CK462" s="130"/>
      <c r="CL462" s="130"/>
      <c r="CM462" s="130"/>
      <c r="CN462" s="130"/>
      <c r="CO462" s="130"/>
      <c r="CP462" s="130"/>
      <c r="CQ462" s="130"/>
      <c r="CR462" s="130"/>
      <c r="CS462" s="130"/>
      <c r="CT462" s="130"/>
      <c r="CU462" s="130"/>
      <c r="CV462" s="130"/>
      <c r="CW462" s="130"/>
      <c r="CX462" s="130"/>
      <c r="CY462" s="130"/>
      <c r="CZ462" s="130"/>
      <c r="DA462" s="130"/>
      <c r="DB462" s="130"/>
      <c r="DC462" s="130"/>
      <c r="DD462" s="130"/>
      <c r="DE462" s="130"/>
      <c r="DF462" s="130"/>
      <c r="DG462" s="130"/>
      <c r="DH462" s="130"/>
      <c r="DI462" s="130"/>
      <c r="DJ462" s="130"/>
      <c r="DK462" s="130"/>
      <c r="DL462" s="130"/>
      <c r="DM462" s="130"/>
      <c r="DN462" s="130"/>
      <c r="DO462" s="130"/>
      <c r="DP462" s="130"/>
      <c r="DQ462" s="130"/>
      <c r="DR462" s="130"/>
      <c r="DS462" s="130"/>
      <c r="DT462" s="130"/>
      <c r="DU462" s="130"/>
      <c r="DV462" s="130"/>
      <c r="DW462" s="130"/>
      <c r="DX462" s="130"/>
      <c r="DY462" s="130"/>
      <c r="DZ462" s="130"/>
      <c r="EA462" s="130"/>
      <c r="EB462" s="130"/>
      <c r="EC462" s="130"/>
      <c r="ED462" s="130"/>
      <c r="EE462" s="130"/>
      <c r="EF462" s="130"/>
      <c r="EG462" s="130"/>
      <c r="EH462" s="130"/>
      <c r="EI462" s="130"/>
      <c r="EJ462" s="130"/>
      <c r="EK462" s="130"/>
      <c r="EL462" s="130"/>
      <c r="EM462" s="130"/>
      <c r="EN462" s="130"/>
      <c r="EO462" s="130"/>
      <c r="EP462" s="130"/>
      <c r="EQ462" s="130"/>
      <c r="ER462" s="130"/>
      <c r="ES462" s="130"/>
    </row>
    <row r="463" spans="1:79" s="66" customFormat="1" ht="24">
      <c r="A463" s="242" t="s">
        <v>832</v>
      </c>
      <c r="B463" s="131" t="s">
        <v>545</v>
      </c>
      <c r="C463" s="131" t="s">
        <v>391</v>
      </c>
      <c r="D463" s="247" t="s">
        <v>833</v>
      </c>
      <c r="E463" s="248"/>
      <c r="F463" s="235">
        <f>SUM(F464)</f>
        <v>50</v>
      </c>
      <c r="G463" s="65"/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</row>
    <row r="464" spans="1:149" ht="24">
      <c r="A464" s="245" t="s">
        <v>570</v>
      </c>
      <c r="B464" s="105" t="s">
        <v>545</v>
      </c>
      <c r="C464" s="105" t="s">
        <v>391</v>
      </c>
      <c r="D464" s="246" t="s">
        <v>833</v>
      </c>
      <c r="E464" s="244" t="s">
        <v>571</v>
      </c>
      <c r="F464" s="236">
        <f>SUM(F465)</f>
        <v>50</v>
      </c>
      <c r="CB464" s="130"/>
      <c r="CC464" s="130"/>
      <c r="CD464" s="130"/>
      <c r="CE464" s="130"/>
      <c r="CF464" s="130"/>
      <c r="CG464" s="130"/>
      <c r="CH464" s="130"/>
      <c r="CI464" s="130"/>
      <c r="CJ464" s="130"/>
      <c r="CK464" s="130"/>
      <c r="CL464" s="130"/>
      <c r="CM464" s="130"/>
      <c r="CN464" s="130"/>
      <c r="CO464" s="130"/>
      <c r="CP464" s="130"/>
      <c r="CQ464" s="130"/>
      <c r="CR464" s="130"/>
      <c r="CS464" s="130"/>
      <c r="CT464" s="130"/>
      <c r="CU464" s="130"/>
      <c r="CV464" s="130"/>
      <c r="CW464" s="130"/>
      <c r="CX464" s="130"/>
      <c r="CY464" s="130"/>
      <c r="CZ464" s="130"/>
      <c r="DA464" s="130"/>
      <c r="DB464" s="130"/>
      <c r="DC464" s="130"/>
      <c r="DD464" s="130"/>
      <c r="DE464" s="130"/>
      <c r="DF464" s="130"/>
      <c r="DG464" s="130"/>
      <c r="DH464" s="130"/>
      <c r="DI464" s="130"/>
      <c r="DJ464" s="130"/>
      <c r="DK464" s="130"/>
      <c r="DL464" s="130"/>
      <c r="DM464" s="130"/>
      <c r="DN464" s="130"/>
      <c r="DO464" s="130"/>
      <c r="DP464" s="130"/>
      <c r="DQ464" s="130"/>
      <c r="DR464" s="130"/>
      <c r="DS464" s="130"/>
      <c r="DT464" s="130"/>
      <c r="DU464" s="130"/>
      <c r="DV464" s="130"/>
      <c r="DW464" s="130"/>
      <c r="DX464" s="130"/>
      <c r="DY464" s="130"/>
      <c r="DZ464" s="130"/>
      <c r="EA464" s="130"/>
      <c r="EB464" s="130"/>
      <c r="EC464" s="130"/>
      <c r="ED464" s="130"/>
      <c r="EE464" s="130"/>
      <c r="EF464" s="130"/>
      <c r="EG464" s="130"/>
      <c r="EH464" s="130"/>
      <c r="EI464" s="130"/>
      <c r="EJ464" s="130"/>
      <c r="EK464" s="130"/>
      <c r="EL464" s="130"/>
      <c r="EM464" s="130"/>
      <c r="EN464" s="130"/>
      <c r="EO464" s="130"/>
      <c r="EP464" s="130"/>
      <c r="EQ464" s="130"/>
      <c r="ER464" s="130"/>
      <c r="ES464" s="130"/>
    </row>
    <row r="465" spans="1:149" ht="12.75">
      <c r="A465" s="189" t="s">
        <v>572</v>
      </c>
      <c r="B465" s="105" t="s">
        <v>545</v>
      </c>
      <c r="C465" s="105" t="s">
        <v>391</v>
      </c>
      <c r="D465" s="246" t="s">
        <v>833</v>
      </c>
      <c r="E465" s="244" t="s">
        <v>573</v>
      </c>
      <c r="F465" s="236">
        <v>50</v>
      </c>
      <c r="CB465" s="130"/>
      <c r="CC465" s="130"/>
      <c r="CD465" s="130"/>
      <c r="CE465" s="130"/>
      <c r="CF465" s="130"/>
      <c r="CG465" s="130"/>
      <c r="CH465" s="130"/>
      <c r="CI465" s="130"/>
      <c r="CJ465" s="130"/>
      <c r="CK465" s="130"/>
      <c r="CL465" s="130"/>
      <c r="CM465" s="130"/>
      <c r="CN465" s="130"/>
      <c r="CO465" s="130"/>
      <c r="CP465" s="130"/>
      <c r="CQ465" s="130"/>
      <c r="CR465" s="130"/>
      <c r="CS465" s="130"/>
      <c r="CT465" s="130"/>
      <c r="CU465" s="130"/>
      <c r="CV465" s="130"/>
      <c r="CW465" s="130"/>
      <c r="CX465" s="130"/>
      <c r="CY465" s="130"/>
      <c r="CZ465" s="130"/>
      <c r="DA465" s="130"/>
      <c r="DB465" s="130"/>
      <c r="DC465" s="130"/>
      <c r="DD465" s="130"/>
      <c r="DE465" s="130"/>
      <c r="DF465" s="130"/>
      <c r="DG465" s="130"/>
      <c r="DH465" s="130"/>
      <c r="DI465" s="130"/>
      <c r="DJ465" s="130"/>
      <c r="DK465" s="130"/>
      <c r="DL465" s="130"/>
      <c r="DM465" s="130"/>
      <c r="DN465" s="130"/>
      <c r="DO465" s="130"/>
      <c r="DP465" s="130"/>
      <c r="DQ465" s="130"/>
      <c r="DR465" s="130"/>
      <c r="DS465" s="130"/>
      <c r="DT465" s="130"/>
      <c r="DU465" s="130"/>
      <c r="DV465" s="130"/>
      <c r="DW465" s="130"/>
      <c r="DX465" s="130"/>
      <c r="DY465" s="130"/>
      <c r="DZ465" s="130"/>
      <c r="EA465" s="130"/>
      <c r="EB465" s="130"/>
      <c r="EC465" s="130"/>
      <c r="ED465" s="130"/>
      <c r="EE465" s="130"/>
      <c r="EF465" s="130"/>
      <c r="EG465" s="130"/>
      <c r="EH465" s="130"/>
      <c r="EI465" s="130"/>
      <c r="EJ465" s="130"/>
      <c r="EK465" s="130"/>
      <c r="EL465" s="130"/>
      <c r="EM465" s="130"/>
      <c r="EN465" s="130"/>
      <c r="EO465" s="130"/>
      <c r="EP465" s="130"/>
      <c r="EQ465" s="130"/>
      <c r="ER465" s="130"/>
      <c r="ES465" s="130"/>
    </row>
    <row r="466" spans="1:79" s="66" customFormat="1" ht="24">
      <c r="A466" s="242" t="s">
        <v>834</v>
      </c>
      <c r="B466" s="131" t="s">
        <v>545</v>
      </c>
      <c r="C466" s="131" t="s">
        <v>391</v>
      </c>
      <c r="D466" s="247" t="s">
        <v>835</v>
      </c>
      <c r="E466" s="248"/>
      <c r="F466" s="235">
        <f>SUM(F467)</f>
        <v>200</v>
      </c>
      <c r="G466" s="65"/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</row>
    <row r="467" spans="1:149" ht="25.5">
      <c r="A467" s="86" t="s">
        <v>422</v>
      </c>
      <c r="B467" s="70" t="s">
        <v>545</v>
      </c>
      <c r="C467" s="70" t="s">
        <v>391</v>
      </c>
      <c r="D467" s="228" t="s">
        <v>835</v>
      </c>
      <c r="E467" s="229" t="s">
        <v>423</v>
      </c>
      <c r="F467" s="236">
        <f>SUM(F468)</f>
        <v>200</v>
      </c>
      <c r="CB467" s="130"/>
      <c r="CC467" s="130"/>
      <c r="CD467" s="130"/>
      <c r="CE467" s="130"/>
      <c r="CF467" s="130"/>
      <c r="CG467" s="130"/>
      <c r="CH467" s="130"/>
      <c r="CI467" s="130"/>
      <c r="CJ467" s="130"/>
      <c r="CK467" s="130"/>
      <c r="CL467" s="130"/>
      <c r="CM467" s="130"/>
      <c r="CN467" s="130"/>
      <c r="CO467" s="130"/>
      <c r="CP467" s="130"/>
      <c r="CQ467" s="130"/>
      <c r="CR467" s="130"/>
      <c r="CS467" s="130"/>
      <c r="CT467" s="130"/>
      <c r="CU467" s="130"/>
      <c r="CV467" s="130"/>
      <c r="CW467" s="130"/>
      <c r="CX467" s="130"/>
      <c r="CY467" s="130"/>
      <c r="CZ467" s="130"/>
      <c r="DA467" s="130"/>
      <c r="DB467" s="130"/>
      <c r="DC467" s="130"/>
      <c r="DD467" s="130"/>
      <c r="DE467" s="130"/>
      <c r="DF467" s="130"/>
      <c r="DG467" s="130"/>
      <c r="DH467" s="130"/>
      <c r="DI467" s="130"/>
      <c r="DJ467" s="130"/>
      <c r="DK467" s="130"/>
      <c r="DL467" s="130"/>
      <c r="DM467" s="130"/>
      <c r="DN467" s="130"/>
      <c r="DO467" s="130"/>
      <c r="DP467" s="130"/>
      <c r="DQ467" s="130"/>
      <c r="DR467" s="130"/>
      <c r="DS467" s="130"/>
      <c r="DT467" s="130"/>
      <c r="DU467" s="130"/>
      <c r="DV467" s="130"/>
      <c r="DW467" s="130"/>
      <c r="DX467" s="130"/>
      <c r="DY467" s="130"/>
      <c r="DZ467" s="130"/>
      <c r="EA467" s="130"/>
      <c r="EB467" s="130"/>
      <c r="EC467" s="130"/>
      <c r="ED467" s="130"/>
      <c r="EE467" s="130"/>
      <c r="EF467" s="130"/>
      <c r="EG467" s="130"/>
      <c r="EH467" s="130"/>
      <c r="EI467" s="130"/>
      <c r="EJ467" s="130"/>
      <c r="EK467" s="130"/>
      <c r="EL467" s="130"/>
      <c r="EM467" s="130"/>
      <c r="EN467" s="130"/>
      <c r="EO467" s="130"/>
      <c r="EP467" s="130"/>
      <c r="EQ467" s="130"/>
      <c r="ER467" s="130"/>
      <c r="ES467" s="130"/>
    </row>
    <row r="468" spans="1:149" ht="24.75" customHeight="1">
      <c r="A468" s="89" t="s">
        <v>424</v>
      </c>
      <c r="B468" s="70" t="s">
        <v>545</v>
      </c>
      <c r="C468" s="70" t="s">
        <v>391</v>
      </c>
      <c r="D468" s="228" t="s">
        <v>835</v>
      </c>
      <c r="E468" s="229" t="s">
        <v>425</v>
      </c>
      <c r="F468" s="236">
        <v>200</v>
      </c>
      <c r="CB468" s="130"/>
      <c r="CC468" s="130"/>
      <c r="CD468" s="130"/>
      <c r="CE468" s="130"/>
      <c r="CF468" s="130"/>
      <c r="CG468" s="130"/>
      <c r="CH468" s="130"/>
      <c r="CI468" s="130"/>
      <c r="CJ468" s="130"/>
      <c r="CK468" s="130"/>
      <c r="CL468" s="130"/>
      <c r="CM468" s="130"/>
      <c r="CN468" s="130"/>
      <c r="CO468" s="130"/>
      <c r="CP468" s="130"/>
      <c r="CQ468" s="130"/>
      <c r="CR468" s="130"/>
      <c r="CS468" s="130"/>
      <c r="CT468" s="130"/>
      <c r="CU468" s="130"/>
      <c r="CV468" s="130"/>
      <c r="CW468" s="130"/>
      <c r="CX468" s="130"/>
      <c r="CY468" s="130"/>
      <c r="CZ468" s="130"/>
      <c r="DA468" s="130"/>
      <c r="DB468" s="130"/>
      <c r="DC468" s="130"/>
      <c r="DD468" s="130"/>
      <c r="DE468" s="130"/>
      <c r="DF468" s="130"/>
      <c r="DG468" s="130"/>
      <c r="DH468" s="130"/>
      <c r="DI468" s="130"/>
      <c r="DJ468" s="130"/>
      <c r="DK468" s="130"/>
      <c r="DL468" s="130"/>
      <c r="DM468" s="130"/>
      <c r="DN468" s="130"/>
      <c r="DO468" s="130"/>
      <c r="DP468" s="130"/>
      <c r="DQ468" s="130"/>
      <c r="DR468" s="130"/>
      <c r="DS468" s="130"/>
      <c r="DT468" s="130"/>
      <c r="DU468" s="130"/>
      <c r="DV468" s="130"/>
      <c r="DW468" s="130"/>
      <c r="DX468" s="130"/>
      <c r="DY468" s="130"/>
      <c r="DZ468" s="130"/>
      <c r="EA468" s="130"/>
      <c r="EB468" s="130"/>
      <c r="EC468" s="130"/>
      <c r="ED468" s="130"/>
      <c r="EE468" s="130"/>
      <c r="EF468" s="130"/>
      <c r="EG468" s="130"/>
      <c r="EH468" s="130"/>
      <c r="EI468" s="130"/>
      <c r="EJ468" s="130"/>
      <c r="EK468" s="130"/>
      <c r="EL468" s="130"/>
      <c r="EM468" s="130"/>
      <c r="EN468" s="130"/>
      <c r="EO468" s="130"/>
      <c r="EP468" s="130"/>
      <c r="EQ468" s="130"/>
      <c r="ER468" s="130"/>
      <c r="ES468" s="130"/>
    </row>
    <row r="469" spans="1:80" ht="24" hidden="1">
      <c r="A469" s="238" t="s">
        <v>836</v>
      </c>
      <c r="B469" s="105" t="s">
        <v>545</v>
      </c>
      <c r="C469" s="105" t="s">
        <v>391</v>
      </c>
      <c r="D469" s="243" t="s">
        <v>837</v>
      </c>
      <c r="E469" s="244"/>
      <c r="F469" s="235">
        <f>SUM(F470)</f>
        <v>0</v>
      </c>
      <c r="CB469"/>
    </row>
    <row r="470" spans="1:80" ht="25.5" hidden="1">
      <c r="A470" s="249" t="s">
        <v>838</v>
      </c>
      <c r="B470" s="105" t="s">
        <v>545</v>
      </c>
      <c r="C470" s="105" t="s">
        <v>391</v>
      </c>
      <c r="D470" s="246" t="s">
        <v>839</v>
      </c>
      <c r="E470" s="244"/>
      <c r="F470" s="185">
        <f>SUM(F471)</f>
        <v>0</v>
      </c>
      <c r="CB470"/>
    </row>
    <row r="471" spans="1:80" ht="25.5" hidden="1">
      <c r="A471" s="249" t="s">
        <v>570</v>
      </c>
      <c r="B471" s="105" t="s">
        <v>545</v>
      </c>
      <c r="C471" s="105" t="s">
        <v>391</v>
      </c>
      <c r="D471" s="246" t="s">
        <v>839</v>
      </c>
      <c r="E471" s="244" t="s">
        <v>571</v>
      </c>
      <c r="F471" s="185">
        <f>SUM(F472)</f>
        <v>0</v>
      </c>
      <c r="CB471"/>
    </row>
    <row r="472" spans="1:80" ht="12.75" hidden="1">
      <c r="A472" s="250" t="s">
        <v>572</v>
      </c>
      <c r="B472" s="105" t="s">
        <v>545</v>
      </c>
      <c r="C472" s="105" t="s">
        <v>391</v>
      </c>
      <c r="D472" s="246" t="s">
        <v>839</v>
      </c>
      <c r="E472" s="244" t="s">
        <v>573</v>
      </c>
      <c r="F472" s="185"/>
      <c r="CB472"/>
    </row>
    <row r="473" spans="1:80" ht="12.75" hidden="1">
      <c r="A473" s="242" t="s">
        <v>840</v>
      </c>
      <c r="B473" s="105" t="s">
        <v>545</v>
      </c>
      <c r="C473" s="105" t="s">
        <v>391</v>
      </c>
      <c r="D473" s="243" t="s">
        <v>841</v>
      </c>
      <c r="E473" s="244"/>
      <c r="F473" s="235">
        <f>SUM(F474)</f>
        <v>0</v>
      </c>
      <c r="CB473"/>
    </row>
    <row r="474" spans="1:80" ht="12.75" hidden="1">
      <c r="A474" s="249" t="s">
        <v>842</v>
      </c>
      <c r="B474" s="105" t="s">
        <v>545</v>
      </c>
      <c r="C474" s="105" t="s">
        <v>391</v>
      </c>
      <c r="D474" s="246" t="s">
        <v>843</v>
      </c>
      <c r="E474" s="244"/>
      <c r="F474" s="240">
        <f>SUM(F475+F478)</f>
        <v>0</v>
      </c>
      <c r="CB474"/>
    </row>
    <row r="475" spans="1:80" ht="12.75" hidden="1">
      <c r="A475" s="249" t="s">
        <v>844</v>
      </c>
      <c r="B475" s="105" t="s">
        <v>545</v>
      </c>
      <c r="C475" s="105" t="s">
        <v>391</v>
      </c>
      <c r="D475" s="246" t="s">
        <v>845</v>
      </c>
      <c r="E475" s="244"/>
      <c r="F475" s="185">
        <f>SUM(F476)</f>
        <v>0</v>
      </c>
      <c r="CB475"/>
    </row>
    <row r="476" spans="1:80" ht="25.5" hidden="1">
      <c r="A476" s="249" t="s">
        <v>570</v>
      </c>
      <c r="B476" s="105" t="s">
        <v>545</v>
      </c>
      <c r="C476" s="105" t="s">
        <v>391</v>
      </c>
      <c r="D476" s="246" t="s">
        <v>845</v>
      </c>
      <c r="E476" s="244" t="s">
        <v>571</v>
      </c>
      <c r="F476" s="185">
        <f>SUM(F477)</f>
        <v>0</v>
      </c>
      <c r="CB476"/>
    </row>
    <row r="477" spans="1:80" ht="12.75" hidden="1">
      <c r="A477" s="250" t="s">
        <v>572</v>
      </c>
      <c r="B477" s="105" t="s">
        <v>545</v>
      </c>
      <c r="C477" s="105" t="s">
        <v>391</v>
      </c>
      <c r="D477" s="246" t="s">
        <v>845</v>
      </c>
      <c r="E477" s="244" t="s">
        <v>573</v>
      </c>
      <c r="F477" s="240"/>
      <c r="CB477"/>
    </row>
    <row r="478" spans="1:80" ht="23.25" customHeight="1" hidden="1">
      <c r="A478" s="249" t="s">
        <v>846</v>
      </c>
      <c r="B478" s="105" t="s">
        <v>545</v>
      </c>
      <c r="C478" s="105" t="s">
        <v>391</v>
      </c>
      <c r="D478" s="246" t="s">
        <v>847</v>
      </c>
      <c r="E478" s="120"/>
      <c r="F478" s="185">
        <f>SUM(F479)</f>
        <v>0</v>
      </c>
      <c r="CB478"/>
    </row>
    <row r="479" spans="1:80" ht="25.5" hidden="1">
      <c r="A479" s="249" t="s">
        <v>570</v>
      </c>
      <c r="B479" s="105" t="s">
        <v>545</v>
      </c>
      <c r="C479" s="105" t="s">
        <v>391</v>
      </c>
      <c r="D479" s="246" t="s">
        <v>847</v>
      </c>
      <c r="E479" s="120" t="s">
        <v>571</v>
      </c>
      <c r="F479" s="185">
        <f>SUM(F480)</f>
        <v>0</v>
      </c>
      <c r="CB479"/>
    </row>
    <row r="480" spans="1:80" ht="12.75" hidden="1">
      <c r="A480" s="250" t="s">
        <v>572</v>
      </c>
      <c r="B480" s="105" t="s">
        <v>545</v>
      </c>
      <c r="C480" s="105" t="s">
        <v>391</v>
      </c>
      <c r="D480" s="246" t="s">
        <v>847</v>
      </c>
      <c r="E480" s="120" t="s">
        <v>573</v>
      </c>
      <c r="F480" s="185"/>
      <c r="CB480"/>
    </row>
    <row r="481" spans="1:80" ht="24">
      <c r="A481" s="242" t="s">
        <v>848</v>
      </c>
      <c r="B481" s="105" t="s">
        <v>545</v>
      </c>
      <c r="C481" s="105" t="s">
        <v>391</v>
      </c>
      <c r="D481" s="243" t="s">
        <v>849</v>
      </c>
      <c r="E481" s="244"/>
      <c r="F481" s="235">
        <f>SUM(F482)</f>
        <v>550</v>
      </c>
      <c r="CB481"/>
    </row>
    <row r="482" spans="1:80" ht="25.5">
      <c r="A482" s="249" t="s">
        <v>850</v>
      </c>
      <c r="B482" s="105" t="s">
        <v>545</v>
      </c>
      <c r="C482" s="105" t="s">
        <v>391</v>
      </c>
      <c r="D482" s="246" t="s">
        <v>851</v>
      </c>
      <c r="E482" s="244"/>
      <c r="F482" s="185">
        <f>SUM(F483)</f>
        <v>550</v>
      </c>
      <c r="CB482"/>
    </row>
    <row r="483" spans="1:80" ht="25.5">
      <c r="A483" s="249" t="s">
        <v>570</v>
      </c>
      <c r="B483" s="105" t="s">
        <v>545</v>
      </c>
      <c r="C483" s="105" t="s">
        <v>391</v>
      </c>
      <c r="D483" s="246" t="s">
        <v>851</v>
      </c>
      <c r="E483" s="244" t="s">
        <v>571</v>
      </c>
      <c r="F483" s="185">
        <f>SUM(F484)</f>
        <v>550</v>
      </c>
      <c r="CB483"/>
    </row>
    <row r="484" spans="1:80" ht="12.75">
      <c r="A484" s="250" t="s">
        <v>572</v>
      </c>
      <c r="B484" s="105" t="s">
        <v>545</v>
      </c>
      <c r="C484" s="105" t="s">
        <v>391</v>
      </c>
      <c r="D484" s="246" t="s">
        <v>851</v>
      </c>
      <c r="E484" s="244" t="s">
        <v>573</v>
      </c>
      <c r="F484" s="185">
        <v>550</v>
      </c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52"/>
      <c r="AL484" s="152"/>
      <c r="CB484"/>
    </row>
    <row r="485" spans="1:79" s="66" customFormat="1" ht="12.75" hidden="1">
      <c r="A485" s="251" t="s">
        <v>852</v>
      </c>
      <c r="B485" s="252" t="s">
        <v>545</v>
      </c>
      <c r="C485" s="252" t="s">
        <v>391</v>
      </c>
      <c r="D485" s="253" t="s">
        <v>853</v>
      </c>
      <c r="E485" s="254"/>
      <c r="F485" s="255">
        <f>SUM(F486)</f>
        <v>0</v>
      </c>
      <c r="G485" s="155"/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65"/>
      <c r="AN485" s="65"/>
      <c r="AO485" s="65"/>
      <c r="AP485" s="65"/>
      <c r="AQ485" s="65"/>
      <c r="AR485" s="65"/>
      <c r="AS485" s="65"/>
      <c r="AT485" s="6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</row>
    <row r="486" spans="1:80" ht="12.75" hidden="1">
      <c r="A486" s="256" t="s">
        <v>854</v>
      </c>
      <c r="B486" s="41" t="s">
        <v>545</v>
      </c>
      <c r="C486" s="41" t="s">
        <v>391</v>
      </c>
      <c r="D486" s="257" t="s">
        <v>855</v>
      </c>
      <c r="E486" s="258"/>
      <c r="F486" s="122">
        <f>SUM(F487)</f>
        <v>0</v>
      </c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52"/>
      <c r="AL486" s="152"/>
      <c r="CB486"/>
    </row>
    <row r="487" spans="1:80" ht="25.5" hidden="1">
      <c r="A487" s="256" t="s">
        <v>570</v>
      </c>
      <c r="B487" s="41" t="s">
        <v>545</v>
      </c>
      <c r="C487" s="41" t="s">
        <v>391</v>
      </c>
      <c r="D487" s="257" t="s">
        <v>855</v>
      </c>
      <c r="E487" s="258" t="s">
        <v>571</v>
      </c>
      <c r="F487" s="122">
        <f>SUM(F488)</f>
        <v>0</v>
      </c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  <c r="AH487" s="152"/>
      <c r="AI487" s="152"/>
      <c r="AJ487" s="152"/>
      <c r="AK487" s="152"/>
      <c r="AL487" s="152"/>
      <c r="CB487"/>
    </row>
    <row r="488" spans="1:80" ht="12.75" hidden="1">
      <c r="A488" s="259" t="s">
        <v>572</v>
      </c>
      <c r="B488" s="41" t="s">
        <v>545</v>
      </c>
      <c r="C488" s="41" t="s">
        <v>391</v>
      </c>
      <c r="D488" s="257" t="s">
        <v>855</v>
      </c>
      <c r="E488" s="258" t="s">
        <v>573</v>
      </c>
      <c r="F488" s="122">
        <v>0</v>
      </c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  <c r="AJ488" s="152"/>
      <c r="AK488" s="152"/>
      <c r="AL488" s="152"/>
      <c r="CB488"/>
    </row>
    <row r="489" spans="1:149" s="260" customFormat="1" ht="12.75">
      <c r="A489" s="260" t="s">
        <v>856</v>
      </c>
      <c r="B489" s="62" t="s">
        <v>545</v>
      </c>
      <c r="C489" s="62" t="s">
        <v>410</v>
      </c>
      <c r="D489" s="261"/>
      <c r="E489" s="262"/>
      <c r="F489" s="263">
        <f>SUM(F490)</f>
        <v>6806.5</v>
      </c>
      <c r="G489" s="155"/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CB489" s="264"/>
      <c r="CC489" s="264"/>
      <c r="CD489" s="264"/>
      <c r="CE489" s="264"/>
      <c r="CF489" s="264"/>
      <c r="CG489" s="264"/>
      <c r="CH489" s="264"/>
      <c r="CI489" s="264"/>
      <c r="CJ489" s="264"/>
      <c r="CK489" s="264"/>
      <c r="CL489" s="264"/>
      <c r="CM489" s="264"/>
      <c r="CN489" s="264"/>
      <c r="CO489" s="264"/>
      <c r="CP489" s="264"/>
      <c r="CQ489" s="264"/>
      <c r="CR489" s="264"/>
      <c r="CS489" s="264"/>
      <c r="CT489" s="264"/>
      <c r="CU489" s="264"/>
      <c r="CV489" s="264"/>
      <c r="CW489" s="264"/>
      <c r="CX489" s="264"/>
      <c r="CY489" s="264"/>
      <c r="CZ489" s="264"/>
      <c r="DA489" s="264"/>
      <c r="DB489" s="264"/>
      <c r="DC489" s="264"/>
      <c r="DD489" s="264"/>
      <c r="DE489" s="264"/>
      <c r="DF489" s="264"/>
      <c r="DG489" s="264"/>
      <c r="DH489" s="264"/>
      <c r="DI489" s="264"/>
      <c r="DJ489" s="264"/>
      <c r="DK489" s="264"/>
      <c r="DL489" s="264"/>
      <c r="DM489" s="264"/>
      <c r="DN489" s="264"/>
      <c r="DO489" s="264"/>
      <c r="DP489" s="264"/>
      <c r="DQ489" s="264"/>
      <c r="DR489" s="264"/>
      <c r="DS489" s="264"/>
      <c r="DT489" s="264"/>
      <c r="DU489" s="264"/>
      <c r="DV489" s="264"/>
      <c r="DW489" s="264"/>
      <c r="DX489" s="264"/>
      <c r="DY489" s="264"/>
      <c r="DZ489" s="264"/>
      <c r="EA489" s="264"/>
      <c r="EB489" s="264"/>
      <c r="EC489" s="264"/>
      <c r="ED489" s="264"/>
      <c r="EE489" s="264"/>
      <c r="EF489" s="264"/>
      <c r="EG489" s="264"/>
      <c r="EH489" s="264"/>
      <c r="EI489" s="264"/>
      <c r="EJ489" s="264"/>
      <c r="EK489" s="264"/>
      <c r="EL489" s="264"/>
      <c r="EM489" s="264"/>
      <c r="EN489" s="264"/>
      <c r="EO489" s="264"/>
      <c r="EP489" s="264"/>
      <c r="EQ489" s="264"/>
      <c r="ER489" s="264"/>
      <c r="ES489" s="264"/>
    </row>
    <row r="490" spans="1:80" ht="25.5">
      <c r="A490" s="113" t="s">
        <v>857</v>
      </c>
      <c r="B490" s="70" t="s">
        <v>545</v>
      </c>
      <c r="C490" s="70" t="s">
        <v>410</v>
      </c>
      <c r="D490" s="226" t="s">
        <v>858</v>
      </c>
      <c r="E490" s="227"/>
      <c r="F490" s="128">
        <f>SUM(F491)</f>
        <v>6806.5</v>
      </c>
      <c r="CB490"/>
    </row>
    <row r="491" spans="1:80" ht="25.5">
      <c r="A491" s="86" t="s">
        <v>859</v>
      </c>
      <c r="B491" s="70" t="s">
        <v>545</v>
      </c>
      <c r="C491" s="70" t="s">
        <v>410</v>
      </c>
      <c r="D491" s="228" t="s">
        <v>860</v>
      </c>
      <c r="E491" s="229"/>
      <c r="F491" s="78">
        <f>SUM(F493+F496+F498)</f>
        <v>6806.5</v>
      </c>
      <c r="CB491"/>
    </row>
    <row r="492" spans="1:80" ht="63.75">
      <c r="A492" s="86" t="s">
        <v>861</v>
      </c>
      <c r="B492" s="70" t="s">
        <v>545</v>
      </c>
      <c r="C492" s="70" t="s">
        <v>410</v>
      </c>
      <c r="D492" s="228" t="s">
        <v>862</v>
      </c>
      <c r="E492" s="229"/>
      <c r="F492" s="78">
        <f>SUM(F493)</f>
        <v>6300</v>
      </c>
      <c r="CB492"/>
    </row>
    <row r="493" spans="1:80" ht="38.25">
      <c r="A493" s="200" t="s">
        <v>863</v>
      </c>
      <c r="B493" s="70" t="s">
        <v>545</v>
      </c>
      <c r="C493" s="70" t="s">
        <v>410</v>
      </c>
      <c r="D493" s="228" t="s">
        <v>862</v>
      </c>
      <c r="E493" s="229" t="s">
        <v>406</v>
      </c>
      <c r="F493" s="78">
        <f>SUM(F494)</f>
        <v>6300</v>
      </c>
      <c r="CB493"/>
    </row>
    <row r="494" spans="1:80" ht="12.75">
      <c r="A494" s="86" t="s">
        <v>864</v>
      </c>
      <c r="B494" s="70" t="s">
        <v>545</v>
      </c>
      <c r="C494" s="70" t="s">
        <v>410</v>
      </c>
      <c r="D494" s="228" t="s">
        <v>862</v>
      </c>
      <c r="E494" s="229" t="s">
        <v>464</v>
      </c>
      <c r="F494" s="78">
        <v>6300</v>
      </c>
      <c r="CB494"/>
    </row>
    <row r="495" spans="1:80" ht="38.25">
      <c r="A495" s="86" t="s">
        <v>865</v>
      </c>
      <c r="B495" s="70" t="s">
        <v>545</v>
      </c>
      <c r="C495" s="70" t="s">
        <v>410</v>
      </c>
      <c r="D495" s="228" t="s">
        <v>866</v>
      </c>
      <c r="E495" s="229"/>
      <c r="F495" s="78">
        <f>SUM(F496)</f>
        <v>500</v>
      </c>
      <c r="CB495"/>
    </row>
    <row r="496" spans="1:80" ht="25.5">
      <c r="A496" s="86" t="s">
        <v>422</v>
      </c>
      <c r="B496" s="70" t="s">
        <v>545</v>
      </c>
      <c r="C496" s="70" t="s">
        <v>410</v>
      </c>
      <c r="D496" s="228" t="s">
        <v>866</v>
      </c>
      <c r="E496" s="229" t="s">
        <v>423</v>
      </c>
      <c r="F496" s="78">
        <f>SUM(F497)</f>
        <v>500</v>
      </c>
      <c r="CB496"/>
    </row>
    <row r="497" spans="1:80" ht="25.5">
      <c r="A497" s="76" t="s">
        <v>424</v>
      </c>
      <c r="B497" s="70" t="s">
        <v>545</v>
      </c>
      <c r="C497" s="70" t="s">
        <v>410</v>
      </c>
      <c r="D497" s="228" t="s">
        <v>866</v>
      </c>
      <c r="E497" s="123" t="s">
        <v>425</v>
      </c>
      <c r="F497" s="78">
        <v>500</v>
      </c>
      <c r="CB497"/>
    </row>
    <row r="498" spans="1:80" ht="12.75">
      <c r="A498" s="85" t="s">
        <v>428</v>
      </c>
      <c r="B498" s="70" t="s">
        <v>545</v>
      </c>
      <c r="C498" s="70" t="s">
        <v>410</v>
      </c>
      <c r="D498" s="228" t="s">
        <v>866</v>
      </c>
      <c r="E498" s="123" t="s">
        <v>429</v>
      </c>
      <c r="F498" s="78">
        <f>SUM(F499)</f>
        <v>6.5</v>
      </c>
      <c r="CB498"/>
    </row>
    <row r="499" spans="1:80" ht="12.75">
      <c r="A499" s="134" t="s">
        <v>430</v>
      </c>
      <c r="B499" s="70" t="s">
        <v>545</v>
      </c>
      <c r="C499" s="70" t="s">
        <v>410</v>
      </c>
      <c r="D499" s="228" t="s">
        <v>866</v>
      </c>
      <c r="E499" s="123" t="s">
        <v>431</v>
      </c>
      <c r="F499" s="78">
        <v>6.5</v>
      </c>
      <c r="CB499"/>
    </row>
    <row r="500" spans="1:149" s="270" customFormat="1" ht="12.75">
      <c r="A500" s="265" t="s">
        <v>867</v>
      </c>
      <c r="B500" s="266" t="s">
        <v>160</v>
      </c>
      <c r="C500" s="267"/>
      <c r="D500" s="267"/>
      <c r="E500" s="268"/>
      <c r="F500" s="269">
        <f>F501+F508</f>
        <v>1482</v>
      </c>
      <c r="CB500" s="271"/>
      <c r="CC500" s="271"/>
      <c r="CD500" s="271"/>
      <c r="CE500" s="271"/>
      <c r="CF500" s="271"/>
      <c r="CG500" s="271"/>
      <c r="CH500" s="271"/>
      <c r="CI500" s="271"/>
      <c r="CJ500" s="271"/>
      <c r="CK500" s="271"/>
      <c r="CL500" s="271"/>
      <c r="CM500" s="271"/>
      <c r="CN500" s="271"/>
      <c r="CO500" s="271"/>
      <c r="CP500" s="271"/>
      <c r="CQ500" s="271"/>
      <c r="CR500" s="271"/>
      <c r="CS500" s="271"/>
      <c r="CT500" s="271"/>
      <c r="CU500" s="271"/>
      <c r="CV500" s="271"/>
      <c r="CW500" s="271"/>
      <c r="CX500" s="271"/>
      <c r="CY500" s="271"/>
      <c r="CZ500" s="271"/>
      <c r="DA500" s="271"/>
      <c r="DB500" s="271"/>
      <c r="DC500" s="271"/>
      <c r="DD500" s="271"/>
      <c r="DE500" s="271"/>
      <c r="DF500" s="271"/>
      <c r="DG500" s="271"/>
      <c r="DH500" s="271"/>
      <c r="DI500" s="271"/>
      <c r="DJ500" s="271"/>
      <c r="DK500" s="271"/>
      <c r="DL500" s="271"/>
      <c r="DM500" s="271"/>
      <c r="DN500" s="271"/>
      <c r="DO500" s="271"/>
      <c r="DP500" s="271"/>
      <c r="DQ500" s="271"/>
      <c r="DR500" s="271"/>
      <c r="DS500" s="271"/>
      <c r="DT500" s="271"/>
      <c r="DU500" s="271"/>
      <c r="DV500" s="271"/>
      <c r="DW500" s="271"/>
      <c r="DX500" s="271"/>
      <c r="DY500" s="271"/>
      <c r="DZ500" s="271"/>
      <c r="EA500" s="271"/>
      <c r="EB500" s="271"/>
      <c r="EC500" s="271"/>
      <c r="ED500" s="271"/>
      <c r="EE500" s="271"/>
      <c r="EF500" s="271"/>
      <c r="EG500" s="271"/>
      <c r="EH500" s="271"/>
      <c r="EI500" s="271"/>
      <c r="EJ500" s="271"/>
      <c r="EK500" s="271"/>
      <c r="EL500" s="271"/>
      <c r="EM500" s="271"/>
      <c r="EN500" s="271"/>
      <c r="EO500" s="271"/>
      <c r="EP500" s="271"/>
      <c r="EQ500" s="271"/>
      <c r="ER500" s="271"/>
      <c r="ES500" s="271"/>
    </row>
    <row r="501" spans="1:149" s="270" customFormat="1" ht="12.75">
      <c r="A501" s="144" t="s">
        <v>868</v>
      </c>
      <c r="B501" s="62" t="s">
        <v>160</v>
      </c>
      <c r="C501" s="272" t="s">
        <v>391</v>
      </c>
      <c r="D501" s="272"/>
      <c r="E501" s="273"/>
      <c r="F501" s="274">
        <f aca="true" t="shared" si="0" ref="F501:F506">SUM(F502)</f>
        <v>467</v>
      </c>
      <c r="CB501" s="271"/>
      <c r="CC501" s="271"/>
      <c r="CD501" s="271"/>
      <c r="CE501" s="271"/>
      <c r="CF501" s="271"/>
      <c r="CG501" s="271"/>
      <c r="CH501" s="271"/>
      <c r="CI501" s="271"/>
      <c r="CJ501" s="271"/>
      <c r="CK501" s="271"/>
      <c r="CL501" s="271"/>
      <c r="CM501" s="271"/>
      <c r="CN501" s="271"/>
      <c r="CO501" s="271"/>
      <c r="CP501" s="271"/>
      <c r="CQ501" s="271"/>
      <c r="CR501" s="271"/>
      <c r="CS501" s="271"/>
      <c r="CT501" s="271"/>
      <c r="CU501" s="271"/>
      <c r="CV501" s="271"/>
      <c r="CW501" s="271"/>
      <c r="CX501" s="271"/>
      <c r="CY501" s="271"/>
      <c r="CZ501" s="271"/>
      <c r="DA501" s="271"/>
      <c r="DB501" s="271"/>
      <c r="DC501" s="271"/>
      <c r="DD501" s="271"/>
      <c r="DE501" s="271"/>
      <c r="DF501" s="271"/>
      <c r="DG501" s="271"/>
      <c r="DH501" s="271"/>
      <c r="DI501" s="271"/>
      <c r="DJ501" s="271"/>
      <c r="DK501" s="271"/>
      <c r="DL501" s="271"/>
      <c r="DM501" s="271"/>
      <c r="DN501" s="271"/>
      <c r="DO501" s="271"/>
      <c r="DP501" s="271"/>
      <c r="DQ501" s="271"/>
      <c r="DR501" s="271"/>
      <c r="DS501" s="271"/>
      <c r="DT501" s="271"/>
      <c r="DU501" s="271"/>
      <c r="DV501" s="271"/>
      <c r="DW501" s="271"/>
      <c r="DX501" s="271"/>
      <c r="DY501" s="271"/>
      <c r="DZ501" s="271"/>
      <c r="EA501" s="271"/>
      <c r="EB501" s="271"/>
      <c r="EC501" s="271"/>
      <c r="ED501" s="271"/>
      <c r="EE501" s="271"/>
      <c r="EF501" s="271"/>
      <c r="EG501" s="271"/>
      <c r="EH501" s="271"/>
      <c r="EI501" s="271"/>
      <c r="EJ501" s="271"/>
      <c r="EK501" s="271"/>
      <c r="EL501" s="271"/>
      <c r="EM501" s="271"/>
      <c r="EN501" s="271"/>
      <c r="EO501" s="271"/>
      <c r="EP501" s="271"/>
      <c r="EQ501" s="271"/>
      <c r="ER501" s="271"/>
      <c r="ES501" s="271"/>
    </row>
    <row r="502" spans="1:149" s="270" customFormat="1" ht="12.75">
      <c r="A502" s="186" t="s">
        <v>411</v>
      </c>
      <c r="B502" s="68"/>
      <c r="C502" s="226"/>
      <c r="D502" s="226" t="s">
        <v>412</v>
      </c>
      <c r="E502" s="227"/>
      <c r="F502" s="225">
        <f t="shared" si="0"/>
        <v>467</v>
      </c>
      <c r="CB502" s="271"/>
      <c r="CC502" s="271"/>
      <c r="CD502" s="271"/>
      <c r="CE502" s="271"/>
      <c r="CF502" s="271"/>
      <c r="CG502" s="271"/>
      <c r="CH502" s="271"/>
      <c r="CI502" s="271"/>
      <c r="CJ502" s="271"/>
      <c r="CK502" s="271"/>
      <c r="CL502" s="271"/>
      <c r="CM502" s="271"/>
      <c r="CN502" s="271"/>
      <c r="CO502" s="271"/>
      <c r="CP502" s="271"/>
      <c r="CQ502" s="271"/>
      <c r="CR502" s="271"/>
      <c r="CS502" s="271"/>
      <c r="CT502" s="271"/>
      <c r="CU502" s="271"/>
      <c r="CV502" s="271"/>
      <c r="CW502" s="271"/>
      <c r="CX502" s="271"/>
      <c r="CY502" s="271"/>
      <c r="CZ502" s="271"/>
      <c r="DA502" s="271"/>
      <c r="DB502" s="271"/>
      <c r="DC502" s="271"/>
      <c r="DD502" s="271"/>
      <c r="DE502" s="271"/>
      <c r="DF502" s="271"/>
      <c r="DG502" s="271"/>
      <c r="DH502" s="271"/>
      <c r="DI502" s="271"/>
      <c r="DJ502" s="271"/>
      <c r="DK502" s="271"/>
      <c r="DL502" s="271"/>
      <c r="DM502" s="271"/>
      <c r="DN502" s="271"/>
      <c r="DO502" s="271"/>
      <c r="DP502" s="271"/>
      <c r="DQ502" s="271"/>
      <c r="DR502" s="271"/>
      <c r="DS502" s="271"/>
      <c r="DT502" s="271"/>
      <c r="DU502" s="271"/>
      <c r="DV502" s="271"/>
      <c r="DW502" s="271"/>
      <c r="DX502" s="271"/>
      <c r="DY502" s="271"/>
      <c r="DZ502" s="271"/>
      <c r="EA502" s="271"/>
      <c r="EB502" s="271"/>
      <c r="EC502" s="271"/>
      <c r="ED502" s="271"/>
      <c r="EE502" s="271"/>
      <c r="EF502" s="271"/>
      <c r="EG502" s="271"/>
      <c r="EH502" s="271"/>
      <c r="EI502" s="271"/>
      <c r="EJ502" s="271"/>
      <c r="EK502" s="271"/>
      <c r="EL502" s="271"/>
      <c r="EM502" s="271"/>
      <c r="EN502" s="271"/>
      <c r="EO502" s="271"/>
      <c r="EP502" s="271"/>
      <c r="EQ502" s="271"/>
      <c r="ER502" s="271"/>
      <c r="ES502" s="271"/>
    </row>
    <row r="503" spans="1:149" s="270" customFormat="1" ht="12.75">
      <c r="A503" s="74" t="s">
        <v>413</v>
      </c>
      <c r="B503" s="81" t="s">
        <v>160</v>
      </c>
      <c r="C503" s="275" t="s">
        <v>391</v>
      </c>
      <c r="D503" s="75" t="s">
        <v>414</v>
      </c>
      <c r="E503" s="227"/>
      <c r="F503" s="225">
        <f t="shared" si="0"/>
        <v>467</v>
      </c>
      <c r="CB503" s="271"/>
      <c r="CC503" s="271"/>
      <c r="CD503" s="271"/>
      <c r="CE503" s="271"/>
      <c r="CF503" s="271"/>
      <c r="CG503" s="271"/>
      <c r="CH503" s="271"/>
      <c r="CI503" s="271"/>
      <c r="CJ503" s="271"/>
      <c r="CK503" s="271"/>
      <c r="CL503" s="271"/>
      <c r="CM503" s="271"/>
      <c r="CN503" s="271"/>
      <c r="CO503" s="271"/>
      <c r="CP503" s="271"/>
      <c r="CQ503" s="271"/>
      <c r="CR503" s="271"/>
      <c r="CS503" s="271"/>
      <c r="CT503" s="271"/>
      <c r="CU503" s="271"/>
      <c r="CV503" s="271"/>
      <c r="CW503" s="271"/>
      <c r="CX503" s="271"/>
      <c r="CY503" s="271"/>
      <c r="CZ503" s="271"/>
      <c r="DA503" s="271"/>
      <c r="DB503" s="271"/>
      <c r="DC503" s="271"/>
      <c r="DD503" s="271"/>
      <c r="DE503" s="271"/>
      <c r="DF503" s="271"/>
      <c r="DG503" s="271"/>
      <c r="DH503" s="271"/>
      <c r="DI503" s="271"/>
      <c r="DJ503" s="271"/>
      <c r="DK503" s="271"/>
      <c r="DL503" s="271"/>
      <c r="DM503" s="271"/>
      <c r="DN503" s="271"/>
      <c r="DO503" s="271"/>
      <c r="DP503" s="271"/>
      <c r="DQ503" s="271"/>
      <c r="DR503" s="271"/>
      <c r="DS503" s="271"/>
      <c r="DT503" s="271"/>
      <c r="DU503" s="271"/>
      <c r="DV503" s="271"/>
      <c r="DW503" s="271"/>
      <c r="DX503" s="271"/>
      <c r="DY503" s="271"/>
      <c r="DZ503" s="271"/>
      <c r="EA503" s="271"/>
      <c r="EB503" s="271"/>
      <c r="EC503" s="271"/>
      <c r="ED503" s="271"/>
      <c r="EE503" s="271"/>
      <c r="EF503" s="271"/>
      <c r="EG503" s="271"/>
      <c r="EH503" s="271"/>
      <c r="EI503" s="271"/>
      <c r="EJ503" s="271"/>
      <c r="EK503" s="271"/>
      <c r="EL503" s="271"/>
      <c r="EM503" s="271"/>
      <c r="EN503" s="271"/>
      <c r="EO503" s="271"/>
      <c r="EP503" s="271"/>
      <c r="EQ503" s="271"/>
      <c r="ER503" s="271"/>
      <c r="ES503" s="271"/>
    </row>
    <row r="504" spans="1:149" s="270" customFormat="1" ht="25.5">
      <c r="A504" s="126" t="s">
        <v>869</v>
      </c>
      <c r="B504" s="81" t="s">
        <v>160</v>
      </c>
      <c r="C504" s="275" t="s">
        <v>391</v>
      </c>
      <c r="D504" s="75" t="s">
        <v>870</v>
      </c>
      <c r="E504" s="276"/>
      <c r="F504" s="225">
        <f t="shared" si="0"/>
        <v>467</v>
      </c>
      <c r="CB504" s="271"/>
      <c r="CC504" s="271"/>
      <c r="CD504" s="271"/>
      <c r="CE504" s="271"/>
      <c r="CF504" s="271"/>
      <c r="CG504" s="271"/>
      <c r="CH504" s="271"/>
      <c r="CI504" s="271"/>
      <c r="CJ504" s="271"/>
      <c r="CK504" s="271"/>
      <c r="CL504" s="271"/>
      <c r="CM504" s="271"/>
      <c r="CN504" s="271"/>
      <c r="CO504" s="271"/>
      <c r="CP504" s="271"/>
      <c r="CQ504" s="271"/>
      <c r="CR504" s="271"/>
      <c r="CS504" s="271"/>
      <c r="CT504" s="271"/>
      <c r="CU504" s="271"/>
      <c r="CV504" s="271"/>
      <c r="CW504" s="271"/>
      <c r="CX504" s="271"/>
      <c r="CY504" s="271"/>
      <c r="CZ504" s="271"/>
      <c r="DA504" s="271"/>
      <c r="DB504" s="271"/>
      <c r="DC504" s="271"/>
      <c r="DD504" s="271"/>
      <c r="DE504" s="271"/>
      <c r="DF504" s="271"/>
      <c r="DG504" s="271"/>
      <c r="DH504" s="271"/>
      <c r="DI504" s="271"/>
      <c r="DJ504" s="271"/>
      <c r="DK504" s="271"/>
      <c r="DL504" s="271"/>
      <c r="DM504" s="271"/>
      <c r="DN504" s="271"/>
      <c r="DO504" s="271"/>
      <c r="DP504" s="271"/>
      <c r="DQ504" s="271"/>
      <c r="DR504" s="271"/>
      <c r="DS504" s="271"/>
      <c r="DT504" s="271"/>
      <c r="DU504" s="271"/>
      <c r="DV504" s="271"/>
      <c r="DW504" s="271"/>
      <c r="DX504" s="271"/>
      <c r="DY504" s="271"/>
      <c r="DZ504" s="271"/>
      <c r="EA504" s="271"/>
      <c r="EB504" s="271"/>
      <c r="EC504" s="271"/>
      <c r="ED504" s="271"/>
      <c r="EE504" s="271"/>
      <c r="EF504" s="271"/>
      <c r="EG504" s="271"/>
      <c r="EH504" s="271"/>
      <c r="EI504" s="271"/>
      <c r="EJ504" s="271"/>
      <c r="EK504" s="271"/>
      <c r="EL504" s="271"/>
      <c r="EM504" s="271"/>
      <c r="EN504" s="271"/>
      <c r="EO504" s="271"/>
      <c r="EP504" s="271"/>
      <c r="EQ504" s="271"/>
      <c r="ER504" s="271"/>
      <c r="ES504" s="271"/>
    </row>
    <row r="505" spans="1:149" s="279" customFormat="1" ht="12.75">
      <c r="A505" s="277" t="s">
        <v>871</v>
      </c>
      <c r="B505" s="54" t="s">
        <v>160</v>
      </c>
      <c r="C505" s="278" t="s">
        <v>391</v>
      </c>
      <c r="D505" s="77" t="s">
        <v>872</v>
      </c>
      <c r="E505" s="123"/>
      <c r="F505" s="232">
        <f t="shared" si="0"/>
        <v>467</v>
      </c>
      <c r="CB505" s="280"/>
      <c r="CC505" s="280"/>
      <c r="CD505" s="280"/>
      <c r="CE505" s="280"/>
      <c r="CF505" s="280"/>
      <c r="CG505" s="280"/>
      <c r="CH505" s="280"/>
      <c r="CI505" s="280"/>
      <c r="CJ505" s="280"/>
      <c r="CK505" s="280"/>
      <c r="CL505" s="280"/>
      <c r="CM505" s="280"/>
      <c r="CN505" s="280"/>
      <c r="CO505" s="280"/>
      <c r="CP505" s="280"/>
      <c r="CQ505" s="280"/>
      <c r="CR505" s="280"/>
      <c r="CS505" s="280"/>
      <c r="CT505" s="280"/>
      <c r="CU505" s="280"/>
      <c r="CV505" s="280"/>
      <c r="CW505" s="280"/>
      <c r="CX505" s="280"/>
      <c r="CY505" s="280"/>
      <c r="CZ505" s="280"/>
      <c r="DA505" s="280"/>
      <c r="DB505" s="280"/>
      <c r="DC505" s="280"/>
      <c r="DD505" s="280"/>
      <c r="DE505" s="280"/>
      <c r="DF505" s="280"/>
      <c r="DG505" s="280"/>
      <c r="DH505" s="280"/>
      <c r="DI505" s="280"/>
      <c r="DJ505" s="280"/>
      <c r="DK505" s="280"/>
      <c r="DL505" s="280"/>
      <c r="DM505" s="280"/>
      <c r="DN505" s="280"/>
      <c r="DO505" s="280"/>
      <c r="DP505" s="280"/>
      <c r="DQ505" s="280"/>
      <c r="DR505" s="280"/>
      <c r="DS505" s="280"/>
      <c r="DT505" s="280"/>
      <c r="DU505" s="280"/>
      <c r="DV505" s="280"/>
      <c r="DW505" s="280"/>
      <c r="DX505" s="280"/>
      <c r="DY505" s="280"/>
      <c r="DZ505" s="280"/>
      <c r="EA505" s="280"/>
      <c r="EB505" s="280"/>
      <c r="EC505" s="280"/>
      <c r="ED505" s="280"/>
      <c r="EE505" s="280"/>
      <c r="EF505" s="280"/>
      <c r="EG505" s="280"/>
      <c r="EH505" s="280"/>
      <c r="EI505" s="280"/>
      <c r="EJ505" s="280"/>
      <c r="EK505" s="280"/>
      <c r="EL505" s="280"/>
      <c r="EM505" s="280"/>
      <c r="EN505" s="280"/>
      <c r="EO505" s="280"/>
      <c r="EP505" s="280"/>
      <c r="EQ505" s="280"/>
      <c r="ER505" s="280"/>
      <c r="ES505" s="280"/>
    </row>
    <row r="506" spans="1:149" ht="12.75">
      <c r="A506" s="76" t="s">
        <v>873</v>
      </c>
      <c r="B506" s="54" t="s">
        <v>160</v>
      </c>
      <c r="C506" s="278" t="s">
        <v>391</v>
      </c>
      <c r="D506" s="77" t="s">
        <v>872</v>
      </c>
      <c r="E506" s="123" t="s">
        <v>874</v>
      </c>
      <c r="F506" s="232">
        <f t="shared" si="0"/>
        <v>467</v>
      </c>
      <c r="CB506" s="130"/>
      <c r="CC506" s="130"/>
      <c r="CD506" s="130"/>
      <c r="CE506" s="130"/>
      <c r="CF506" s="130"/>
      <c r="CG506" s="130"/>
      <c r="CH506" s="130"/>
      <c r="CI506" s="130"/>
      <c r="CJ506" s="130"/>
      <c r="CK506" s="130"/>
      <c r="CL506" s="130"/>
      <c r="CM506" s="130"/>
      <c r="CN506" s="130"/>
      <c r="CO506" s="130"/>
      <c r="CP506" s="130"/>
      <c r="CQ506" s="130"/>
      <c r="CR506" s="130"/>
      <c r="CS506" s="130"/>
      <c r="CT506" s="130"/>
      <c r="CU506" s="130"/>
      <c r="CV506" s="130"/>
      <c r="CW506" s="130"/>
      <c r="CX506" s="130"/>
      <c r="CY506" s="130"/>
      <c r="CZ506" s="130"/>
      <c r="DA506" s="130"/>
      <c r="DB506" s="130"/>
      <c r="DC506" s="130"/>
      <c r="DD506" s="130"/>
      <c r="DE506" s="130"/>
      <c r="DF506" s="130"/>
      <c r="DG506" s="130"/>
      <c r="DH506" s="130"/>
      <c r="DI506" s="130"/>
      <c r="DJ506" s="130"/>
      <c r="DK506" s="130"/>
      <c r="DL506" s="130"/>
      <c r="DM506" s="130"/>
      <c r="DN506" s="130"/>
      <c r="DO506" s="130"/>
      <c r="DP506" s="130"/>
      <c r="DQ506" s="130"/>
      <c r="DR506" s="130"/>
      <c r="DS506" s="130"/>
      <c r="DT506" s="130"/>
      <c r="DU506" s="130"/>
      <c r="DV506" s="130"/>
      <c r="DW506" s="130"/>
      <c r="DX506" s="130"/>
      <c r="DY506" s="130"/>
      <c r="DZ506" s="130"/>
      <c r="EA506" s="130"/>
      <c r="EB506" s="130"/>
      <c r="EC506" s="130"/>
      <c r="ED506" s="130"/>
      <c r="EE506" s="130"/>
      <c r="EF506" s="130"/>
      <c r="EG506" s="130"/>
      <c r="EH506" s="130"/>
      <c r="EI506" s="130"/>
      <c r="EJ506" s="130"/>
      <c r="EK506" s="130"/>
      <c r="EL506" s="130"/>
      <c r="EM506" s="130"/>
      <c r="EN506" s="130"/>
      <c r="EO506" s="130"/>
      <c r="EP506" s="130"/>
      <c r="EQ506" s="130"/>
      <c r="ER506" s="130"/>
      <c r="ES506" s="130"/>
    </row>
    <row r="507" spans="1:149" ht="12.75">
      <c r="A507" s="188" t="s">
        <v>875</v>
      </c>
      <c r="B507" s="54" t="s">
        <v>160</v>
      </c>
      <c r="C507" s="278" t="s">
        <v>391</v>
      </c>
      <c r="D507" s="77" t="s">
        <v>872</v>
      </c>
      <c r="E507" s="231" t="s">
        <v>876</v>
      </c>
      <c r="F507" s="232">
        <v>467</v>
      </c>
      <c r="CB507" s="130"/>
      <c r="CC507" s="130"/>
      <c r="CD507" s="130"/>
      <c r="CE507" s="130"/>
      <c r="CF507" s="130"/>
      <c r="CG507" s="130"/>
      <c r="CH507" s="130"/>
      <c r="CI507" s="130"/>
      <c r="CJ507" s="130"/>
      <c r="CK507" s="130"/>
      <c r="CL507" s="130"/>
      <c r="CM507" s="130"/>
      <c r="CN507" s="130"/>
      <c r="CO507" s="130"/>
      <c r="CP507" s="130"/>
      <c r="CQ507" s="130"/>
      <c r="CR507" s="130"/>
      <c r="CS507" s="130"/>
      <c r="CT507" s="130"/>
      <c r="CU507" s="130"/>
      <c r="CV507" s="130"/>
      <c r="CW507" s="130"/>
      <c r="CX507" s="130"/>
      <c r="CY507" s="130"/>
      <c r="CZ507" s="130"/>
      <c r="DA507" s="130"/>
      <c r="DB507" s="130"/>
      <c r="DC507" s="130"/>
      <c r="DD507" s="130"/>
      <c r="DE507" s="130"/>
      <c r="DF507" s="130"/>
      <c r="DG507" s="130"/>
      <c r="DH507" s="130"/>
      <c r="DI507" s="130"/>
      <c r="DJ507" s="130"/>
      <c r="DK507" s="130"/>
      <c r="DL507" s="130"/>
      <c r="DM507" s="130"/>
      <c r="DN507" s="130"/>
      <c r="DO507" s="130"/>
      <c r="DP507" s="130"/>
      <c r="DQ507" s="130"/>
      <c r="DR507" s="130"/>
      <c r="DS507" s="130"/>
      <c r="DT507" s="130"/>
      <c r="DU507" s="130"/>
      <c r="DV507" s="130"/>
      <c r="DW507" s="130"/>
      <c r="DX507" s="130"/>
      <c r="DY507" s="130"/>
      <c r="DZ507" s="130"/>
      <c r="EA507" s="130"/>
      <c r="EB507" s="130"/>
      <c r="EC507" s="130"/>
      <c r="ED507" s="130"/>
      <c r="EE507" s="130"/>
      <c r="EF507" s="130"/>
      <c r="EG507" s="130"/>
      <c r="EH507" s="130"/>
      <c r="EI507" s="130"/>
      <c r="EJ507" s="130"/>
      <c r="EK507" s="130"/>
      <c r="EL507" s="130"/>
      <c r="EM507" s="130"/>
      <c r="EN507" s="130"/>
      <c r="EO507" s="130"/>
      <c r="EP507" s="130"/>
      <c r="EQ507" s="130"/>
      <c r="ER507" s="130"/>
      <c r="ES507" s="130"/>
    </row>
    <row r="508" spans="1:79" s="66" customFormat="1" ht="12.75">
      <c r="A508" s="144" t="s">
        <v>877</v>
      </c>
      <c r="B508" s="62" t="s">
        <v>160</v>
      </c>
      <c r="C508" s="272" t="s">
        <v>501</v>
      </c>
      <c r="D508" s="272"/>
      <c r="E508" s="273"/>
      <c r="F508" s="110">
        <f>F509</f>
        <v>1015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</row>
    <row r="509" spans="1:79" s="66" customFormat="1" ht="25.5">
      <c r="A509" s="126" t="s">
        <v>779</v>
      </c>
      <c r="B509" s="81" t="s">
        <v>160</v>
      </c>
      <c r="C509" s="275" t="s">
        <v>501</v>
      </c>
      <c r="D509" s="75" t="s">
        <v>780</v>
      </c>
      <c r="E509" s="171"/>
      <c r="F509" s="281">
        <f>SUM(F510)</f>
        <v>1015</v>
      </c>
      <c r="G509" s="65"/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</row>
    <row r="510" spans="1:79" s="66" customFormat="1" ht="51">
      <c r="A510" s="126" t="s">
        <v>878</v>
      </c>
      <c r="B510" s="81" t="s">
        <v>160</v>
      </c>
      <c r="C510" s="275" t="s">
        <v>501</v>
      </c>
      <c r="D510" s="75" t="s">
        <v>879</v>
      </c>
      <c r="E510" s="171"/>
      <c r="F510" s="125">
        <f>SUM(F511)</f>
        <v>1015</v>
      </c>
      <c r="G510" s="65"/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</row>
    <row r="511" spans="1:79" s="130" customFormat="1" ht="63.75">
      <c r="A511" s="76" t="s">
        <v>880</v>
      </c>
      <c r="B511" s="54" t="s">
        <v>160</v>
      </c>
      <c r="C511" s="278" t="s">
        <v>501</v>
      </c>
      <c r="D511" s="77" t="s">
        <v>881</v>
      </c>
      <c r="E511" s="108"/>
      <c r="F511" s="109">
        <f>SUM(F512)</f>
        <v>1015</v>
      </c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</row>
    <row r="512" spans="1:80" ht="12.75">
      <c r="A512" s="89" t="s">
        <v>442</v>
      </c>
      <c r="B512" s="54" t="s">
        <v>160</v>
      </c>
      <c r="C512" s="278" t="s">
        <v>501</v>
      </c>
      <c r="D512" s="77" t="s">
        <v>881</v>
      </c>
      <c r="E512" s="108" t="s">
        <v>443</v>
      </c>
      <c r="F512" s="109">
        <f>SUM(F513)</f>
        <v>1015</v>
      </c>
      <c r="CB512"/>
    </row>
    <row r="513" spans="1:80" ht="12.75">
      <c r="A513" s="89" t="s">
        <v>444</v>
      </c>
      <c r="B513" s="54" t="s">
        <v>160</v>
      </c>
      <c r="C513" s="278" t="s">
        <v>501</v>
      </c>
      <c r="D513" s="77" t="s">
        <v>881</v>
      </c>
      <c r="E513" s="108" t="s">
        <v>445</v>
      </c>
      <c r="F513" s="109">
        <v>1015</v>
      </c>
      <c r="CB513"/>
    </row>
    <row r="514" spans="1:80" ht="18" customHeight="1">
      <c r="A514" s="57" t="s">
        <v>882</v>
      </c>
      <c r="B514" s="58" t="s">
        <v>163</v>
      </c>
      <c r="C514" s="58"/>
      <c r="D514" s="282"/>
      <c r="E514" s="218"/>
      <c r="F514" s="143">
        <f>F515+F549</f>
        <v>59497</v>
      </c>
      <c r="CB514"/>
    </row>
    <row r="515" spans="1:80" ht="12" customHeight="1">
      <c r="A515" s="144" t="s">
        <v>883</v>
      </c>
      <c r="B515" s="62" t="s">
        <v>163</v>
      </c>
      <c r="C515" s="272" t="s">
        <v>391</v>
      </c>
      <c r="D515" s="272"/>
      <c r="E515" s="273"/>
      <c r="F515" s="110">
        <f>F516+F521+F542</f>
        <v>59397</v>
      </c>
      <c r="CB515"/>
    </row>
    <row r="516" spans="1:149" s="65" customFormat="1" ht="0.75" customHeight="1" hidden="1">
      <c r="A516" s="80" t="s">
        <v>432</v>
      </c>
      <c r="B516" s="68" t="s">
        <v>163</v>
      </c>
      <c r="C516" s="68" t="s">
        <v>391</v>
      </c>
      <c r="D516" s="75" t="s">
        <v>433</v>
      </c>
      <c r="E516" s="124"/>
      <c r="F516" s="128">
        <f>SUM(F517)</f>
        <v>0</v>
      </c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</row>
    <row r="517" spans="1:149" s="65" customFormat="1" ht="12.75" hidden="1">
      <c r="A517" s="127" t="s">
        <v>884</v>
      </c>
      <c r="B517" s="68" t="s">
        <v>163</v>
      </c>
      <c r="C517" s="68" t="s">
        <v>391</v>
      </c>
      <c r="D517" s="75" t="s">
        <v>885</v>
      </c>
      <c r="E517" s="171"/>
      <c r="F517" s="125">
        <f>SUM(F518)</f>
        <v>0</v>
      </c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</row>
    <row r="518" spans="1:80" ht="12.75" hidden="1">
      <c r="A518" s="71" t="s">
        <v>886</v>
      </c>
      <c r="B518" s="70" t="s">
        <v>163</v>
      </c>
      <c r="C518" s="70" t="s">
        <v>391</v>
      </c>
      <c r="D518" s="77" t="s">
        <v>887</v>
      </c>
      <c r="E518" s="108"/>
      <c r="F518" s="109">
        <f>SUM(F519)</f>
        <v>0</v>
      </c>
      <c r="CB518"/>
    </row>
    <row r="519" spans="1:80" ht="24" hidden="1">
      <c r="A519" s="169" t="s">
        <v>570</v>
      </c>
      <c r="B519" s="70" t="s">
        <v>163</v>
      </c>
      <c r="C519" s="70" t="s">
        <v>391</v>
      </c>
      <c r="D519" s="77" t="s">
        <v>887</v>
      </c>
      <c r="E519" s="108" t="s">
        <v>571</v>
      </c>
      <c r="F519" s="109">
        <f>SUM(F520)</f>
        <v>0</v>
      </c>
      <c r="CB519"/>
    </row>
    <row r="520" spans="1:80" ht="12.75" hidden="1">
      <c r="A520" s="71" t="s">
        <v>572</v>
      </c>
      <c r="B520" s="70" t="s">
        <v>163</v>
      </c>
      <c r="C520" s="70" t="s">
        <v>391</v>
      </c>
      <c r="D520" s="77" t="s">
        <v>887</v>
      </c>
      <c r="E520" s="108" t="s">
        <v>573</v>
      </c>
      <c r="F520" s="109"/>
      <c r="CB520"/>
    </row>
    <row r="521" spans="1:149" s="167" customFormat="1" ht="25.5">
      <c r="A521" s="84" t="s">
        <v>888</v>
      </c>
      <c r="B521" s="70" t="s">
        <v>163</v>
      </c>
      <c r="C521" s="228" t="s">
        <v>391</v>
      </c>
      <c r="D521" s="233" t="s">
        <v>889</v>
      </c>
      <c r="E521" s="234"/>
      <c r="F521" s="225">
        <f>F530+F534+F522+F538</f>
        <v>24897</v>
      </c>
      <c r="CB521" s="168"/>
      <c r="CC521" s="168"/>
      <c r="CD521" s="168"/>
      <c r="CE521" s="168"/>
      <c r="CF521" s="168"/>
      <c r="CG521" s="168"/>
      <c r="CH521" s="168"/>
      <c r="CI521" s="168"/>
      <c r="CJ521" s="168"/>
      <c r="CK521" s="168"/>
      <c r="CL521" s="168"/>
      <c r="CM521" s="168"/>
      <c r="CN521" s="168"/>
      <c r="CO521" s="168"/>
      <c r="CP521" s="168"/>
      <c r="CQ521" s="168"/>
      <c r="CR521" s="168"/>
      <c r="CS521" s="168"/>
      <c r="CT521" s="168"/>
      <c r="CU521" s="168"/>
      <c r="CV521" s="168"/>
      <c r="CW521" s="168"/>
      <c r="CX521" s="168"/>
      <c r="CY521" s="168"/>
      <c r="CZ521" s="168"/>
      <c r="DA521" s="168"/>
      <c r="DB521" s="168"/>
      <c r="DC521" s="168"/>
      <c r="DD521" s="168"/>
      <c r="DE521" s="168"/>
      <c r="DF521" s="168"/>
      <c r="DG521" s="168"/>
      <c r="DH521" s="168"/>
      <c r="DI521" s="168"/>
      <c r="DJ521" s="168"/>
      <c r="DK521" s="168"/>
      <c r="DL521" s="168"/>
      <c r="DM521" s="168"/>
      <c r="DN521" s="168"/>
      <c r="DO521" s="168"/>
      <c r="DP521" s="168"/>
      <c r="DQ521" s="168"/>
      <c r="DR521" s="168"/>
      <c r="DS521" s="168"/>
      <c r="DT521" s="168"/>
      <c r="DU521" s="168"/>
      <c r="DV521" s="168"/>
      <c r="DW521" s="168"/>
      <c r="DX521" s="168"/>
      <c r="DY521" s="168"/>
      <c r="DZ521" s="168"/>
      <c r="EA521" s="168"/>
      <c r="EB521" s="168"/>
      <c r="EC521" s="168"/>
      <c r="ED521" s="168"/>
      <c r="EE521" s="168"/>
      <c r="EF521" s="168"/>
      <c r="EG521" s="168"/>
      <c r="EH521" s="168"/>
      <c r="EI521" s="168"/>
      <c r="EJ521" s="168"/>
      <c r="EK521" s="168"/>
      <c r="EL521" s="168"/>
      <c r="EM521" s="168"/>
      <c r="EN521" s="168"/>
      <c r="EO521" s="168"/>
      <c r="EP521" s="168"/>
      <c r="EQ521" s="168"/>
      <c r="ER521" s="168"/>
      <c r="ES521" s="168"/>
    </row>
    <row r="522" spans="1:149" s="167" customFormat="1" ht="12.75">
      <c r="A522" s="127" t="s">
        <v>890</v>
      </c>
      <c r="B522" s="70" t="s">
        <v>163</v>
      </c>
      <c r="C522" s="228" t="s">
        <v>391</v>
      </c>
      <c r="D522" s="226" t="s">
        <v>891</v>
      </c>
      <c r="E522" s="227"/>
      <c r="F522" s="225">
        <f>SUM(F523)</f>
        <v>24747</v>
      </c>
      <c r="CB522" s="168"/>
      <c r="CC522" s="168"/>
      <c r="CD522" s="168"/>
      <c r="CE522" s="168"/>
      <c r="CF522" s="168"/>
      <c r="CG522" s="168"/>
      <c r="CH522" s="168"/>
      <c r="CI522" s="168"/>
      <c r="CJ522" s="168"/>
      <c r="CK522" s="168"/>
      <c r="CL522" s="168"/>
      <c r="CM522" s="168"/>
      <c r="CN522" s="168"/>
      <c r="CO522" s="168"/>
      <c r="CP522" s="168"/>
      <c r="CQ522" s="168"/>
      <c r="CR522" s="168"/>
      <c r="CS522" s="168"/>
      <c r="CT522" s="168"/>
      <c r="CU522" s="168"/>
      <c r="CV522" s="168"/>
      <c r="CW522" s="168"/>
      <c r="CX522" s="168"/>
      <c r="CY522" s="168"/>
      <c r="CZ522" s="168"/>
      <c r="DA522" s="168"/>
      <c r="DB522" s="168"/>
      <c r="DC522" s="168"/>
      <c r="DD522" s="168"/>
      <c r="DE522" s="168"/>
      <c r="DF522" s="168"/>
      <c r="DG522" s="168"/>
      <c r="DH522" s="168"/>
      <c r="DI522" s="168"/>
      <c r="DJ522" s="168"/>
      <c r="DK522" s="168"/>
      <c r="DL522" s="168"/>
      <c r="DM522" s="168"/>
      <c r="DN522" s="168"/>
      <c r="DO522" s="168"/>
      <c r="DP522" s="168"/>
      <c r="DQ522" s="168"/>
      <c r="DR522" s="168"/>
      <c r="DS522" s="168"/>
      <c r="DT522" s="168"/>
      <c r="DU522" s="168"/>
      <c r="DV522" s="168"/>
      <c r="DW522" s="168"/>
      <c r="DX522" s="168"/>
      <c r="DY522" s="168"/>
      <c r="DZ522" s="168"/>
      <c r="EA522" s="168"/>
      <c r="EB522" s="168"/>
      <c r="EC522" s="168"/>
      <c r="ED522" s="168"/>
      <c r="EE522" s="168"/>
      <c r="EF522" s="168"/>
      <c r="EG522" s="168"/>
      <c r="EH522" s="168"/>
      <c r="EI522" s="168"/>
      <c r="EJ522" s="168"/>
      <c r="EK522" s="168"/>
      <c r="EL522" s="168"/>
      <c r="EM522" s="168"/>
      <c r="EN522" s="168"/>
      <c r="EO522" s="168"/>
      <c r="EP522" s="168"/>
      <c r="EQ522" s="168"/>
      <c r="ER522" s="168"/>
      <c r="ES522" s="168"/>
    </row>
    <row r="523" spans="1:149" s="167" customFormat="1" ht="12.75">
      <c r="A523" s="86" t="s">
        <v>807</v>
      </c>
      <c r="B523" s="70" t="s">
        <v>163</v>
      </c>
      <c r="C523" s="228" t="s">
        <v>391</v>
      </c>
      <c r="D523" s="228" t="s">
        <v>892</v>
      </c>
      <c r="E523" s="229"/>
      <c r="F523" s="78">
        <f>SUM(F524+F527)</f>
        <v>24747</v>
      </c>
      <c r="CB523" s="168"/>
      <c r="CC523" s="168"/>
      <c r="CD523" s="168"/>
      <c r="CE523" s="168"/>
      <c r="CF523" s="168"/>
      <c r="CG523" s="168"/>
      <c r="CH523" s="168"/>
      <c r="CI523" s="168"/>
      <c r="CJ523" s="168"/>
      <c r="CK523" s="168"/>
      <c r="CL523" s="168"/>
      <c r="CM523" s="168"/>
      <c r="CN523" s="168"/>
      <c r="CO523" s="168"/>
      <c r="CP523" s="168"/>
      <c r="CQ523" s="168"/>
      <c r="CR523" s="168"/>
      <c r="CS523" s="168"/>
      <c r="CT523" s="168"/>
      <c r="CU523" s="168"/>
      <c r="CV523" s="168"/>
      <c r="CW523" s="168"/>
      <c r="CX523" s="168"/>
      <c r="CY523" s="168"/>
      <c r="CZ523" s="168"/>
      <c r="DA523" s="168"/>
      <c r="DB523" s="168"/>
      <c r="DC523" s="168"/>
      <c r="DD523" s="168"/>
      <c r="DE523" s="168"/>
      <c r="DF523" s="168"/>
      <c r="DG523" s="168"/>
      <c r="DH523" s="168"/>
      <c r="DI523" s="168"/>
      <c r="DJ523" s="168"/>
      <c r="DK523" s="168"/>
      <c r="DL523" s="168"/>
      <c r="DM523" s="168"/>
      <c r="DN523" s="168"/>
      <c r="DO523" s="168"/>
      <c r="DP523" s="168"/>
      <c r="DQ523" s="168"/>
      <c r="DR523" s="168"/>
      <c r="DS523" s="168"/>
      <c r="DT523" s="168"/>
      <c r="DU523" s="168"/>
      <c r="DV523" s="168"/>
      <c r="DW523" s="168"/>
      <c r="DX523" s="168"/>
      <c r="DY523" s="168"/>
      <c r="DZ523" s="168"/>
      <c r="EA523" s="168"/>
      <c r="EB523" s="168"/>
      <c r="EC523" s="168"/>
      <c r="ED523" s="168"/>
      <c r="EE523" s="168"/>
      <c r="EF523" s="168"/>
      <c r="EG523" s="168"/>
      <c r="EH523" s="168"/>
      <c r="EI523" s="168"/>
      <c r="EJ523" s="168"/>
      <c r="EK523" s="168"/>
      <c r="EL523" s="168"/>
      <c r="EM523" s="168"/>
      <c r="EN523" s="168"/>
      <c r="EO523" s="168"/>
      <c r="EP523" s="168"/>
      <c r="EQ523" s="168"/>
      <c r="ER523" s="168"/>
      <c r="ES523" s="168"/>
    </row>
    <row r="524" spans="1:149" s="167" customFormat="1" ht="12.75">
      <c r="A524" s="169" t="s">
        <v>809</v>
      </c>
      <c r="B524" s="70" t="s">
        <v>163</v>
      </c>
      <c r="C524" s="228" t="s">
        <v>391</v>
      </c>
      <c r="D524" s="230" t="s">
        <v>893</v>
      </c>
      <c r="E524" s="231"/>
      <c r="F524" s="232">
        <f>SUM(F525)</f>
        <v>19320</v>
      </c>
      <c r="CB524" s="168"/>
      <c r="CC524" s="168"/>
      <c r="CD524" s="168"/>
      <c r="CE524" s="168"/>
      <c r="CF524" s="168"/>
      <c r="CG524" s="168"/>
      <c r="CH524" s="168"/>
      <c r="CI524" s="168"/>
      <c r="CJ524" s="168"/>
      <c r="CK524" s="168"/>
      <c r="CL524" s="168"/>
      <c r="CM524" s="168"/>
      <c r="CN524" s="168"/>
      <c r="CO524" s="168"/>
      <c r="CP524" s="168"/>
      <c r="CQ524" s="168"/>
      <c r="CR524" s="168"/>
      <c r="CS524" s="168"/>
      <c r="CT524" s="168"/>
      <c r="CU524" s="168"/>
      <c r="CV524" s="168"/>
      <c r="CW524" s="168"/>
      <c r="CX524" s="168"/>
      <c r="CY524" s="168"/>
      <c r="CZ524" s="168"/>
      <c r="DA524" s="168"/>
      <c r="DB524" s="168"/>
      <c r="DC524" s="168"/>
      <c r="DD524" s="168"/>
      <c r="DE524" s="168"/>
      <c r="DF524" s="168"/>
      <c r="DG524" s="168"/>
      <c r="DH524" s="168"/>
      <c r="DI524" s="168"/>
      <c r="DJ524" s="168"/>
      <c r="DK524" s="168"/>
      <c r="DL524" s="168"/>
      <c r="DM524" s="168"/>
      <c r="DN524" s="168"/>
      <c r="DO524" s="168"/>
      <c r="DP524" s="168"/>
      <c r="DQ524" s="168"/>
      <c r="DR524" s="168"/>
      <c r="DS524" s="168"/>
      <c r="DT524" s="168"/>
      <c r="DU524" s="168"/>
      <c r="DV524" s="168"/>
      <c r="DW524" s="168"/>
      <c r="DX524" s="168"/>
      <c r="DY524" s="168"/>
      <c r="DZ524" s="168"/>
      <c r="EA524" s="168"/>
      <c r="EB524" s="168"/>
      <c r="EC524" s="168"/>
      <c r="ED524" s="168"/>
      <c r="EE524" s="168"/>
      <c r="EF524" s="168"/>
      <c r="EG524" s="168"/>
      <c r="EH524" s="168"/>
      <c r="EI524" s="168"/>
      <c r="EJ524" s="168"/>
      <c r="EK524" s="168"/>
      <c r="EL524" s="168"/>
      <c r="EM524" s="168"/>
      <c r="EN524" s="168"/>
      <c r="EO524" s="168"/>
      <c r="EP524" s="168"/>
      <c r="EQ524" s="168"/>
      <c r="ER524" s="168"/>
      <c r="ES524" s="168"/>
    </row>
    <row r="525" spans="1:149" s="167" customFormat="1" ht="24">
      <c r="A525" s="169" t="s">
        <v>570</v>
      </c>
      <c r="B525" s="70" t="s">
        <v>163</v>
      </c>
      <c r="C525" s="228" t="s">
        <v>391</v>
      </c>
      <c r="D525" s="230" t="s">
        <v>893</v>
      </c>
      <c r="E525" s="231" t="s">
        <v>571</v>
      </c>
      <c r="F525" s="232">
        <f>SUM(F526)</f>
        <v>19320</v>
      </c>
      <c r="CB525" s="168"/>
      <c r="CC525" s="168"/>
      <c r="CD525" s="168"/>
      <c r="CE525" s="168"/>
      <c r="CF525" s="168"/>
      <c r="CG525" s="168"/>
      <c r="CH525" s="168"/>
      <c r="CI525" s="168"/>
      <c r="CJ525" s="168"/>
      <c r="CK525" s="168"/>
      <c r="CL525" s="168"/>
      <c r="CM525" s="168"/>
      <c r="CN525" s="168"/>
      <c r="CO525" s="168"/>
      <c r="CP525" s="168"/>
      <c r="CQ525" s="168"/>
      <c r="CR525" s="168"/>
      <c r="CS525" s="168"/>
      <c r="CT525" s="168"/>
      <c r="CU525" s="168"/>
      <c r="CV525" s="168"/>
      <c r="CW525" s="168"/>
      <c r="CX525" s="168"/>
      <c r="CY525" s="168"/>
      <c r="CZ525" s="168"/>
      <c r="DA525" s="168"/>
      <c r="DB525" s="168"/>
      <c r="DC525" s="168"/>
      <c r="DD525" s="168"/>
      <c r="DE525" s="168"/>
      <c r="DF525" s="168"/>
      <c r="DG525" s="168"/>
      <c r="DH525" s="168"/>
      <c r="DI525" s="168"/>
      <c r="DJ525" s="168"/>
      <c r="DK525" s="168"/>
      <c r="DL525" s="168"/>
      <c r="DM525" s="168"/>
      <c r="DN525" s="168"/>
      <c r="DO525" s="168"/>
      <c r="DP525" s="168"/>
      <c r="DQ525" s="168"/>
      <c r="DR525" s="168"/>
      <c r="DS525" s="168"/>
      <c r="DT525" s="168"/>
      <c r="DU525" s="168"/>
      <c r="DV525" s="168"/>
      <c r="DW525" s="168"/>
      <c r="DX525" s="168"/>
      <c r="DY525" s="168"/>
      <c r="DZ525" s="168"/>
      <c r="EA525" s="168"/>
      <c r="EB525" s="168"/>
      <c r="EC525" s="168"/>
      <c r="ED525" s="168"/>
      <c r="EE525" s="168"/>
      <c r="EF525" s="168"/>
      <c r="EG525" s="168"/>
      <c r="EH525" s="168"/>
      <c r="EI525" s="168"/>
      <c r="EJ525" s="168"/>
      <c r="EK525" s="168"/>
      <c r="EL525" s="168"/>
      <c r="EM525" s="168"/>
      <c r="EN525" s="168"/>
      <c r="EO525" s="168"/>
      <c r="EP525" s="168"/>
      <c r="EQ525" s="168"/>
      <c r="ER525" s="168"/>
      <c r="ES525" s="168"/>
    </row>
    <row r="526" spans="1:149" s="167" customFormat="1" ht="12.75">
      <c r="A526" s="71" t="s">
        <v>572</v>
      </c>
      <c r="B526" s="70" t="s">
        <v>163</v>
      </c>
      <c r="C526" s="228" t="s">
        <v>391</v>
      </c>
      <c r="D526" s="230" t="s">
        <v>893</v>
      </c>
      <c r="E526" s="231" t="s">
        <v>573</v>
      </c>
      <c r="F526" s="232">
        <v>19320</v>
      </c>
      <c r="CB526" s="168"/>
      <c r="CC526" s="168"/>
      <c r="CD526" s="168"/>
      <c r="CE526" s="168"/>
      <c r="CF526" s="168"/>
      <c r="CG526" s="168"/>
      <c r="CH526" s="168"/>
      <c r="CI526" s="168"/>
      <c r="CJ526" s="168"/>
      <c r="CK526" s="168"/>
      <c r="CL526" s="168"/>
      <c r="CM526" s="168"/>
      <c r="CN526" s="168"/>
      <c r="CO526" s="168"/>
      <c r="CP526" s="168"/>
      <c r="CQ526" s="168"/>
      <c r="CR526" s="168"/>
      <c r="CS526" s="168"/>
      <c r="CT526" s="168"/>
      <c r="CU526" s="168"/>
      <c r="CV526" s="168"/>
      <c r="CW526" s="168"/>
      <c r="CX526" s="168"/>
      <c r="CY526" s="168"/>
      <c r="CZ526" s="168"/>
      <c r="DA526" s="168"/>
      <c r="DB526" s="168"/>
      <c r="DC526" s="168"/>
      <c r="DD526" s="168"/>
      <c r="DE526" s="168"/>
      <c r="DF526" s="168"/>
      <c r="DG526" s="168"/>
      <c r="DH526" s="168"/>
      <c r="DI526" s="168"/>
      <c r="DJ526" s="168"/>
      <c r="DK526" s="168"/>
      <c r="DL526" s="168"/>
      <c r="DM526" s="168"/>
      <c r="DN526" s="168"/>
      <c r="DO526" s="168"/>
      <c r="DP526" s="168"/>
      <c r="DQ526" s="168"/>
      <c r="DR526" s="168"/>
      <c r="DS526" s="168"/>
      <c r="DT526" s="168"/>
      <c r="DU526" s="168"/>
      <c r="DV526" s="168"/>
      <c r="DW526" s="168"/>
      <c r="DX526" s="168"/>
      <c r="DY526" s="168"/>
      <c r="DZ526" s="168"/>
      <c r="EA526" s="168"/>
      <c r="EB526" s="168"/>
      <c r="EC526" s="168"/>
      <c r="ED526" s="168"/>
      <c r="EE526" s="168"/>
      <c r="EF526" s="168"/>
      <c r="EG526" s="168"/>
      <c r="EH526" s="168"/>
      <c r="EI526" s="168"/>
      <c r="EJ526" s="168"/>
      <c r="EK526" s="168"/>
      <c r="EL526" s="168"/>
      <c r="EM526" s="168"/>
      <c r="EN526" s="168"/>
      <c r="EO526" s="168"/>
      <c r="EP526" s="168"/>
      <c r="EQ526" s="168"/>
      <c r="ER526" s="168"/>
      <c r="ES526" s="168"/>
    </row>
    <row r="527" spans="1:149" s="167" customFormat="1" ht="24">
      <c r="A527" s="169" t="s">
        <v>811</v>
      </c>
      <c r="B527" s="70" t="s">
        <v>163</v>
      </c>
      <c r="C527" s="228" t="s">
        <v>391</v>
      </c>
      <c r="D527" s="230" t="s">
        <v>894</v>
      </c>
      <c r="E527" s="231"/>
      <c r="F527" s="232">
        <f>SUM(F528)</f>
        <v>5427</v>
      </c>
      <c r="CB527" s="168"/>
      <c r="CC527" s="168"/>
      <c r="CD527" s="168"/>
      <c r="CE527" s="168"/>
      <c r="CF527" s="168"/>
      <c r="CG527" s="168"/>
      <c r="CH527" s="168"/>
      <c r="CI527" s="168"/>
      <c r="CJ527" s="168"/>
      <c r="CK527" s="168"/>
      <c r="CL527" s="168"/>
      <c r="CM527" s="168"/>
      <c r="CN527" s="168"/>
      <c r="CO527" s="168"/>
      <c r="CP527" s="168"/>
      <c r="CQ527" s="168"/>
      <c r="CR527" s="168"/>
      <c r="CS527" s="168"/>
      <c r="CT527" s="168"/>
      <c r="CU527" s="168"/>
      <c r="CV527" s="168"/>
      <c r="CW527" s="168"/>
      <c r="CX527" s="168"/>
      <c r="CY527" s="168"/>
      <c r="CZ527" s="168"/>
      <c r="DA527" s="168"/>
      <c r="DB527" s="168"/>
      <c r="DC527" s="168"/>
      <c r="DD527" s="168"/>
      <c r="DE527" s="168"/>
      <c r="DF527" s="168"/>
      <c r="DG527" s="168"/>
      <c r="DH527" s="168"/>
      <c r="DI527" s="168"/>
      <c r="DJ527" s="168"/>
      <c r="DK527" s="168"/>
      <c r="DL527" s="168"/>
      <c r="DM527" s="168"/>
      <c r="DN527" s="168"/>
      <c r="DO527" s="168"/>
      <c r="DP527" s="168"/>
      <c r="DQ527" s="168"/>
      <c r="DR527" s="168"/>
      <c r="DS527" s="168"/>
      <c r="DT527" s="168"/>
      <c r="DU527" s="168"/>
      <c r="DV527" s="168"/>
      <c r="DW527" s="168"/>
      <c r="DX527" s="168"/>
      <c r="DY527" s="168"/>
      <c r="DZ527" s="168"/>
      <c r="EA527" s="168"/>
      <c r="EB527" s="168"/>
      <c r="EC527" s="168"/>
      <c r="ED527" s="168"/>
      <c r="EE527" s="168"/>
      <c r="EF527" s="168"/>
      <c r="EG527" s="168"/>
      <c r="EH527" s="168"/>
      <c r="EI527" s="168"/>
      <c r="EJ527" s="168"/>
      <c r="EK527" s="168"/>
      <c r="EL527" s="168"/>
      <c r="EM527" s="168"/>
      <c r="EN527" s="168"/>
      <c r="EO527" s="168"/>
      <c r="EP527" s="168"/>
      <c r="EQ527" s="168"/>
      <c r="ER527" s="168"/>
      <c r="ES527" s="168"/>
    </row>
    <row r="528" spans="1:149" s="167" customFormat="1" ht="24">
      <c r="A528" s="169" t="s">
        <v>570</v>
      </c>
      <c r="B528" s="70" t="s">
        <v>163</v>
      </c>
      <c r="C528" s="228" t="s">
        <v>391</v>
      </c>
      <c r="D528" s="230" t="s">
        <v>894</v>
      </c>
      <c r="E528" s="231" t="s">
        <v>571</v>
      </c>
      <c r="F528" s="232">
        <f>SUM(F529)</f>
        <v>5427</v>
      </c>
      <c r="CB528" s="168"/>
      <c r="CC528" s="168"/>
      <c r="CD528" s="168"/>
      <c r="CE528" s="168"/>
      <c r="CF528" s="168"/>
      <c r="CG528" s="168"/>
      <c r="CH528" s="168"/>
      <c r="CI528" s="168"/>
      <c r="CJ528" s="168"/>
      <c r="CK528" s="168"/>
      <c r="CL528" s="168"/>
      <c r="CM528" s="168"/>
      <c r="CN528" s="168"/>
      <c r="CO528" s="168"/>
      <c r="CP528" s="168"/>
      <c r="CQ528" s="168"/>
      <c r="CR528" s="168"/>
      <c r="CS528" s="168"/>
      <c r="CT528" s="168"/>
      <c r="CU528" s="168"/>
      <c r="CV528" s="168"/>
      <c r="CW528" s="168"/>
      <c r="CX528" s="168"/>
      <c r="CY528" s="168"/>
      <c r="CZ528" s="168"/>
      <c r="DA528" s="168"/>
      <c r="DB528" s="168"/>
      <c r="DC528" s="168"/>
      <c r="DD528" s="168"/>
      <c r="DE528" s="168"/>
      <c r="DF528" s="168"/>
      <c r="DG528" s="168"/>
      <c r="DH528" s="168"/>
      <c r="DI528" s="168"/>
      <c r="DJ528" s="168"/>
      <c r="DK528" s="168"/>
      <c r="DL528" s="168"/>
      <c r="DM528" s="168"/>
      <c r="DN528" s="168"/>
      <c r="DO528" s="168"/>
      <c r="DP528" s="168"/>
      <c r="DQ528" s="168"/>
      <c r="DR528" s="168"/>
      <c r="DS528" s="168"/>
      <c r="DT528" s="168"/>
      <c r="DU528" s="168"/>
      <c r="DV528" s="168"/>
      <c r="DW528" s="168"/>
      <c r="DX528" s="168"/>
      <c r="DY528" s="168"/>
      <c r="DZ528" s="168"/>
      <c r="EA528" s="168"/>
      <c r="EB528" s="168"/>
      <c r="EC528" s="168"/>
      <c r="ED528" s="168"/>
      <c r="EE528" s="168"/>
      <c r="EF528" s="168"/>
      <c r="EG528" s="168"/>
      <c r="EH528" s="168"/>
      <c r="EI528" s="168"/>
      <c r="EJ528" s="168"/>
      <c r="EK528" s="168"/>
      <c r="EL528" s="168"/>
      <c r="EM528" s="168"/>
      <c r="EN528" s="168"/>
      <c r="EO528" s="168"/>
      <c r="EP528" s="168"/>
      <c r="EQ528" s="168"/>
      <c r="ER528" s="168"/>
      <c r="ES528" s="168"/>
    </row>
    <row r="529" spans="1:149" s="167" customFormat="1" ht="12.75">
      <c r="A529" s="71" t="s">
        <v>572</v>
      </c>
      <c r="B529" s="70" t="s">
        <v>163</v>
      </c>
      <c r="C529" s="228" t="s">
        <v>391</v>
      </c>
      <c r="D529" s="230" t="s">
        <v>894</v>
      </c>
      <c r="E529" s="108" t="s">
        <v>573</v>
      </c>
      <c r="F529" s="283">
        <v>5427</v>
      </c>
      <c r="CB529" s="168"/>
      <c r="CC529" s="168"/>
      <c r="CD529" s="168"/>
      <c r="CE529" s="168"/>
      <c r="CF529" s="168"/>
      <c r="CG529" s="168"/>
      <c r="CH529" s="168"/>
      <c r="CI529" s="168"/>
      <c r="CJ529" s="168"/>
      <c r="CK529" s="168"/>
      <c r="CL529" s="168"/>
      <c r="CM529" s="168"/>
      <c r="CN529" s="168"/>
      <c r="CO529" s="168"/>
      <c r="CP529" s="168"/>
      <c r="CQ529" s="168"/>
      <c r="CR529" s="168"/>
      <c r="CS529" s="168"/>
      <c r="CT529" s="168"/>
      <c r="CU529" s="168"/>
      <c r="CV529" s="168"/>
      <c r="CW529" s="168"/>
      <c r="CX529" s="168"/>
      <c r="CY529" s="168"/>
      <c r="CZ529" s="168"/>
      <c r="DA529" s="168"/>
      <c r="DB529" s="168"/>
      <c r="DC529" s="168"/>
      <c r="DD529" s="168"/>
      <c r="DE529" s="168"/>
      <c r="DF529" s="168"/>
      <c r="DG529" s="168"/>
      <c r="DH529" s="168"/>
      <c r="DI529" s="168"/>
      <c r="DJ529" s="168"/>
      <c r="DK529" s="168"/>
      <c r="DL529" s="168"/>
      <c r="DM529" s="168"/>
      <c r="DN529" s="168"/>
      <c r="DO529" s="168"/>
      <c r="DP529" s="168"/>
      <c r="DQ529" s="168"/>
      <c r="DR529" s="168"/>
      <c r="DS529" s="168"/>
      <c r="DT529" s="168"/>
      <c r="DU529" s="168"/>
      <c r="DV529" s="168"/>
      <c r="DW529" s="168"/>
      <c r="DX529" s="168"/>
      <c r="DY529" s="168"/>
      <c r="DZ529" s="168"/>
      <c r="EA529" s="168"/>
      <c r="EB529" s="168"/>
      <c r="EC529" s="168"/>
      <c r="ED529" s="168"/>
      <c r="EE529" s="168"/>
      <c r="EF529" s="168"/>
      <c r="EG529" s="168"/>
      <c r="EH529" s="168"/>
      <c r="EI529" s="168"/>
      <c r="EJ529" s="168"/>
      <c r="EK529" s="168"/>
      <c r="EL529" s="168"/>
      <c r="EM529" s="168"/>
      <c r="EN529" s="168"/>
      <c r="EO529" s="168"/>
      <c r="EP529" s="168"/>
      <c r="EQ529" s="168"/>
      <c r="ER529" s="168"/>
      <c r="ES529" s="168"/>
    </row>
    <row r="530" spans="1:149" s="167" customFormat="1" ht="24" hidden="1">
      <c r="A530" s="238" t="s">
        <v>895</v>
      </c>
      <c r="B530" s="70" t="s">
        <v>163</v>
      </c>
      <c r="C530" s="228" t="s">
        <v>391</v>
      </c>
      <c r="D530" s="233" t="s">
        <v>896</v>
      </c>
      <c r="E530" s="241"/>
      <c r="F530" s="225">
        <f>SUM(F531)</f>
        <v>0</v>
      </c>
      <c r="CB530" s="168"/>
      <c r="CC530" s="168"/>
      <c r="CD530" s="168"/>
      <c r="CE530" s="168"/>
      <c r="CF530" s="168"/>
      <c r="CG530" s="168"/>
      <c r="CH530" s="168"/>
      <c r="CI530" s="168"/>
      <c r="CJ530" s="168"/>
      <c r="CK530" s="168"/>
      <c r="CL530" s="168"/>
      <c r="CM530" s="168"/>
      <c r="CN530" s="168"/>
      <c r="CO530" s="168"/>
      <c r="CP530" s="168"/>
      <c r="CQ530" s="168"/>
      <c r="CR530" s="168"/>
      <c r="CS530" s="168"/>
      <c r="CT530" s="168"/>
      <c r="CU530" s="168"/>
      <c r="CV530" s="168"/>
      <c r="CW530" s="168"/>
      <c r="CX530" s="168"/>
      <c r="CY530" s="168"/>
      <c r="CZ530" s="168"/>
      <c r="DA530" s="168"/>
      <c r="DB530" s="168"/>
      <c r="DC530" s="168"/>
      <c r="DD530" s="168"/>
      <c r="DE530" s="168"/>
      <c r="DF530" s="168"/>
      <c r="DG530" s="168"/>
      <c r="DH530" s="168"/>
      <c r="DI530" s="168"/>
      <c r="DJ530" s="168"/>
      <c r="DK530" s="168"/>
      <c r="DL530" s="168"/>
      <c r="DM530" s="168"/>
      <c r="DN530" s="168"/>
      <c r="DO530" s="168"/>
      <c r="DP530" s="168"/>
      <c r="DQ530" s="168"/>
      <c r="DR530" s="168"/>
      <c r="DS530" s="168"/>
      <c r="DT530" s="168"/>
      <c r="DU530" s="168"/>
      <c r="DV530" s="168"/>
      <c r="DW530" s="168"/>
      <c r="DX530" s="168"/>
      <c r="DY530" s="168"/>
      <c r="DZ530" s="168"/>
      <c r="EA530" s="168"/>
      <c r="EB530" s="168"/>
      <c r="EC530" s="168"/>
      <c r="ED530" s="168"/>
      <c r="EE530" s="168"/>
      <c r="EF530" s="168"/>
      <c r="EG530" s="168"/>
      <c r="EH530" s="168"/>
      <c r="EI530" s="168"/>
      <c r="EJ530" s="168"/>
      <c r="EK530" s="168"/>
      <c r="EL530" s="168"/>
      <c r="EM530" s="168"/>
      <c r="EN530" s="168"/>
      <c r="EO530" s="168"/>
      <c r="EP530" s="168"/>
      <c r="EQ530" s="168"/>
      <c r="ER530" s="168"/>
      <c r="ES530" s="168"/>
    </row>
    <row r="531" spans="1:149" s="167" customFormat="1" ht="24" hidden="1">
      <c r="A531" s="169" t="s">
        <v>897</v>
      </c>
      <c r="B531" s="70" t="s">
        <v>163</v>
      </c>
      <c r="C531" s="228" t="s">
        <v>391</v>
      </c>
      <c r="D531" s="228" t="s">
        <v>898</v>
      </c>
      <c r="E531" s="241"/>
      <c r="F531" s="78">
        <f>SUM(F532)</f>
        <v>0</v>
      </c>
      <c r="CB531" s="168"/>
      <c r="CC531" s="168"/>
      <c r="CD531" s="168"/>
      <c r="CE531" s="168"/>
      <c r="CF531" s="168"/>
      <c r="CG531" s="168"/>
      <c r="CH531" s="168"/>
      <c r="CI531" s="168"/>
      <c r="CJ531" s="168"/>
      <c r="CK531" s="168"/>
      <c r="CL531" s="168"/>
      <c r="CM531" s="168"/>
      <c r="CN531" s="168"/>
      <c r="CO531" s="168"/>
      <c r="CP531" s="168"/>
      <c r="CQ531" s="168"/>
      <c r="CR531" s="168"/>
      <c r="CS531" s="168"/>
      <c r="CT531" s="168"/>
      <c r="CU531" s="168"/>
      <c r="CV531" s="168"/>
      <c r="CW531" s="168"/>
      <c r="CX531" s="168"/>
      <c r="CY531" s="168"/>
      <c r="CZ531" s="168"/>
      <c r="DA531" s="168"/>
      <c r="DB531" s="168"/>
      <c r="DC531" s="168"/>
      <c r="DD531" s="168"/>
      <c r="DE531" s="168"/>
      <c r="DF531" s="168"/>
      <c r="DG531" s="168"/>
      <c r="DH531" s="168"/>
      <c r="DI531" s="168"/>
      <c r="DJ531" s="168"/>
      <c r="DK531" s="168"/>
      <c r="DL531" s="168"/>
      <c r="DM531" s="168"/>
      <c r="DN531" s="168"/>
      <c r="DO531" s="168"/>
      <c r="DP531" s="168"/>
      <c r="DQ531" s="168"/>
      <c r="DR531" s="168"/>
      <c r="DS531" s="168"/>
      <c r="DT531" s="168"/>
      <c r="DU531" s="168"/>
      <c r="DV531" s="168"/>
      <c r="DW531" s="168"/>
      <c r="DX531" s="168"/>
      <c r="DY531" s="168"/>
      <c r="DZ531" s="168"/>
      <c r="EA531" s="168"/>
      <c r="EB531" s="168"/>
      <c r="EC531" s="168"/>
      <c r="ED531" s="168"/>
      <c r="EE531" s="168"/>
      <c r="EF531" s="168"/>
      <c r="EG531" s="168"/>
      <c r="EH531" s="168"/>
      <c r="EI531" s="168"/>
      <c r="EJ531" s="168"/>
      <c r="EK531" s="168"/>
      <c r="EL531" s="168"/>
      <c r="EM531" s="168"/>
      <c r="EN531" s="168"/>
      <c r="EO531" s="168"/>
      <c r="EP531" s="168"/>
      <c r="EQ531" s="168"/>
      <c r="ER531" s="168"/>
      <c r="ES531" s="168"/>
    </row>
    <row r="532" spans="1:149" s="167" customFormat="1" ht="24" hidden="1">
      <c r="A532" s="169" t="s">
        <v>570</v>
      </c>
      <c r="B532" s="70" t="s">
        <v>163</v>
      </c>
      <c r="C532" s="228" t="s">
        <v>391</v>
      </c>
      <c r="D532" s="228" t="s">
        <v>898</v>
      </c>
      <c r="E532" s="241">
        <v>600</v>
      </c>
      <c r="F532" s="232">
        <f>SUM(F533)</f>
        <v>0</v>
      </c>
      <c r="CB532" s="168"/>
      <c r="CC532" s="168"/>
      <c r="CD532" s="168"/>
      <c r="CE532" s="168"/>
      <c r="CF532" s="168"/>
      <c r="CG532" s="168"/>
      <c r="CH532" s="168"/>
      <c r="CI532" s="168"/>
      <c r="CJ532" s="168"/>
      <c r="CK532" s="168"/>
      <c r="CL532" s="168"/>
      <c r="CM532" s="168"/>
      <c r="CN532" s="168"/>
      <c r="CO532" s="168"/>
      <c r="CP532" s="168"/>
      <c r="CQ532" s="168"/>
      <c r="CR532" s="168"/>
      <c r="CS532" s="168"/>
      <c r="CT532" s="168"/>
      <c r="CU532" s="168"/>
      <c r="CV532" s="168"/>
      <c r="CW532" s="168"/>
      <c r="CX532" s="168"/>
      <c r="CY532" s="168"/>
      <c r="CZ532" s="168"/>
      <c r="DA532" s="168"/>
      <c r="DB532" s="168"/>
      <c r="DC532" s="168"/>
      <c r="DD532" s="168"/>
      <c r="DE532" s="168"/>
      <c r="DF532" s="168"/>
      <c r="DG532" s="168"/>
      <c r="DH532" s="168"/>
      <c r="DI532" s="168"/>
      <c r="DJ532" s="168"/>
      <c r="DK532" s="168"/>
      <c r="DL532" s="168"/>
      <c r="DM532" s="168"/>
      <c r="DN532" s="168"/>
      <c r="DO532" s="168"/>
      <c r="DP532" s="168"/>
      <c r="DQ532" s="168"/>
      <c r="DR532" s="168"/>
      <c r="DS532" s="168"/>
      <c r="DT532" s="168"/>
      <c r="DU532" s="168"/>
      <c r="DV532" s="168"/>
      <c r="DW532" s="168"/>
      <c r="DX532" s="168"/>
      <c r="DY532" s="168"/>
      <c r="DZ532" s="168"/>
      <c r="EA532" s="168"/>
      <c r="EB532" s="168"/>
      <c r="EC532" s="168"/>
      <c r="ED532" s="168"/>
      <c r="EE532" s="168"/>
      <c r="EF532" s="168"/>
      <c r="EG532" s="168"/>
      <c r="EH532" s="168"/>
      <c r="EI532" s="168"/>
      <c r="EJ532" s="168"/>
      <c r="EK532" s="168"/>
      <c r="EL532" s="168"/>
      <c r="EM532" s="168"/>
      <c r="EN532" s="168"/>
      <c r="EO532" s="168"/>
      <c r="EP532" s="168"/>
      <c r="EQ532" s="168"/>
      <c r="ER532" s="168"/>
      <c r="ES532" s="168"/>
    </row>
    <row r="533" spans="1:149" s="167" customFormat="1" ht="12.75" hidden="1">
      <c r="A533" s="71" t="s">
        <v>572</v>
      </c>
      <c r="B533" s="70" t="s">
        <v>163</v>
      </c>
      <c r="C533" s="228" t="s">
        <v>391</v>
      </c>
      <c r="D533" s="228" t="s">
        <v>898</v>
      </c>
      <c r="E533" s="229" t="s">
        <v>573</v>
      </c>
      <c r="F533" s="232">
        <v>0</v>
      </c>
      <c r="CB533" s="168"/>
      <c r="CC533" s="168"/>
      <c r="CD533" s="168"/>
      <c r="CE533" s="168"/>
      <c r="CF533" s="168"/>
      <c r="CG533" s="168"/>
      <c r="CH533" s="168"/>
      <c r="CI533" s="168"/>
      <c r="CJ533" s="168"/>
      <c r="CK533" s="168"/>
      <c r="CL533" s="168"/>
      <c r="CM533" s="168"/>
      <c r="CN533" s="168"/>
      <c r="CO533" s="168"/>
      <c r="CP533" s="168"/>
      <c r="CQ533" s="168"/>
      <c r="CR533" s="168"/>
      <c r="CS533" s="168"/>
      <c r="CT533" s="168"/>
      <c r="CU533" s="168"/>
      <c r="CV533" s="168"/>
      <c r="CW533" s="168"/>
      <c r="CX533" s="168"/>
      <c r="CY533" s="168"/>
      <c r="CZ533" s="168"/>
      <c r="DA533" s="168"/>
      <c r="DB533" s="168"/>
      <c r="DC533" s="168"/>
      <c r="DD533" s="168"/>
      <c r="DE533" s="168"/>
      <c r="DF533" s="168"/>
      <c r="DG533" s="168"/>
      <c r="DH533" s="168"/>
      <c r="DI533" s="168"/>
      <c r="DJ533" s="168"/>
      <c r="DK533" s="168"/>
      <c r="DL533" s="168"/>
      <c r="DM533" s="168"/>
      <c r="DN533" s="168"/>
      <c r="DO533" s="168"/>
      <c r="DP533" s="168"/>
      <c r="DQ533" s="168"/>
      <c r="DR533" s="168"/>
      <c r="DS533" s="168"/>
      <c r="DT533" s="168"/>
      <c r="DU533" s="168"/>
      <c r="DV533" s="168"/>
      <c r="DW533" s="168"/>
      <c r="DX533" s="168"/>
      <c r="DY533" s="168"/>
      <c r="DZ533" s="168"/>
      <c r="EA533" s="168"/>
      <c r="EB533" s="168"/>
      <c r="EC533" s="168"/>
      <c r="ED533" s="168"/>
      <c r="EE533" s="168"/>
      <c r="EF533" s="168"/>
      <c r="EG533" s="168"/>
      <c r="EH533" s="168"/>
      <c r="EI533" s="168"/>
      <c r="EJ533" s="168"/>
      <c r="EK533" s="168"/>
      <c r="EL533" s="168"/>
      <c r="EM533" s="168"/>
      <c r="EN533" s="168"/>
      <c r="EO533" s="168"/>
      <c r="EP533" s="168"/>
      <c r="EQ533" s="168"/>
      <c r="ER533" s="168"/>
      <c r="ES533" s="168"/>
    </row>
    <row r="534" spans="1:149" s="167" customFormat="1" ht="12.75" hidden="1">
      <c r="A534" s="238" t="s">
        <v>899</v>
      </c>
      <c r="B534" s="70" t="s">
        <v>163</v>
      </c>
      <c r="C534" s="228" t="s">
        <v>391</v>
      </c>
      <c r="D534" s="233" t="s">
        <v>900</v>
      </c>
      <c r="E534" s="229"/>
      <c r="F534" s="225">
        <f>SUM(F535)</f>
        <v>0</v>
      </c>
      <c r="CB534" s="168"/>
      <c r="CC534" s="168"/>
      <c r="CD534" s="168"/>
      <c r="CE534" s="168"/>
      <c r="CF534" s="168"/>
      <c r="CG534" s="168"/>
      <c r="CH534" s="168"/>
      <c r="CI534" s="168"/>
      <c r="CJ534" s="168"/>
      <c r="CK534" s="168"/>
      <c r="CL534" s="168"/>
      <c r="CM534" s="168"/>
      <c r="CN534" s="168"/>
      <c r="CO534" s="168"/>
      <c r="CP534" s="168"/>
      <c r="CQ534" s="168"/>
      <c r="CR534" s="168"/>
      <c r="CS534" s="168"/>
      <c r="CT534" s="168"/>
      <c r="CU534" s="168"/>
      <c r="CV534" s="168"/>
      <c r="CW534" s="168"/>
      <c r="CX534" s="168"/>
      <c r="CY534" s="168"/>
      <c r="CZ534" s="168"/>
      <c r="DA534" s="168"/>
      <c r="DB534" s="168"/>
      <c r="DC534" s="168"/>
      <c r="DD534" s="168"/>
      <c r="DE534" s="168"/>
      <c r="DF534" s="168"/>
      <c r="DG534" s="168"/>
      <c r="DH534" s="168"/>
      <c r="DI534" s="168"/>
      <c r="DJ534" s="168"/>
      <c r="DK534" s="168"/>
      <c r="DL534" s="168"/>
      <c r="DM534" s="168"/>
      <c r="DN534" s="168"/>
      <c r="DO534" s="168"/>
      <c r="DP534" s="168"/>
      <c r="DQ534" s="168"/>
      <c r="DR534" s="168"/>
      <c r="DS534" s="168"/>
      <c r="DT534" s="168"/>
      <c r="DU534" s="168"/>
      <c r="DV534" s="168"/>
      <c r="DW534" s="168"/>
      <c r="DX534" s="168"/>
      <c r="DY534" s="168"/>
      <c r="DZ534" s="168"/>
      <c r="EA534" s="168"/>
      <c r="EB534" s="168"/>
      <c r="EC534" s="168"/>
      <c r="ED534" s="168"/>
      <c r="EE534" s="168"/>
      <c r="EF534" s="168"/>
      <c r="EG534" s="168"/>
      <c r="EH534" s="168"/>
      <c r="EI534" s="168"/>
      <c r="EJ534" s="168"/>
      <c r="EK534" s="168"/>
      <c r="EL534" s="168"/>
      <c r="EM534" s="168"/>
      <c r="EN534" s="168"/>
      <c r="EO534" s="168"/>
      <c r="EP534" s="168"/>
      <c r="EQ534" s="168"/>
      <c r="ER534" s="168"/>
      <c r="ES534" s="168"/>
    </row>
    <row r="535" spans="1:149" s="167" customFormat="1" ht="12.75" hidden="1">
      <c r="A535" s="169" t="s">
        <v>901</v>
      </c>
      <c r="B535" s="70" t="s">
        <v>163</v>
      </c>
      <c r="C535" s="228" t="s">
        <v>391</v>
      </c>
      <c r="D535" s="228" t="s">
        <v>902</v>
      </c>
      <c r="E535" s="229"/>
      <c r="F535" s="225">
        <f>SUM(F536)</f>
        <v>0</v>
      </c>
      <c r="CB535" s="168"/>
      <c r="CC535" s="168"/>
      <c r="CD535" s="168"/>
      <c r="CE535" s="168"/>
      <c r="CF535" s="168"/>
      <c r="CG535" s="168"/>
      <c r="CH535" s="168"/>
      <c r="CI535" s="168"/>
      <c r="CJ535" s="168"/>
      <c r="CK535" s="168"/>
      <c r="CL535" s="168"/>
      <c r="CM535" s="168"/>
      <c r="CN535" s="168"/>
      <c r="CO535" s="168"/>
      <c r="CP535" s="168"/>
      <c r="CQ535" s="168"/>
      <c r="CR535" s="168"/>
      <c r="CS535" s="168"/>
      <c r="CT535" s="168"/>
      <c r="CU535" s="168"/>
      <c r="CV535" s="168"/>
      <c r="CW535" s="168"/>
      <c r="CX535" s="168"/>
      <c r="CY535" s="168"/>
      <c r="CZ535" s="168"/>
      <c r="DA535" s="168"/>
      <c r="DB535" s="168"/>
      <c r="DC535" s="168"/>
      <c r="DD535" s="168"/>
      <c r="DE535" s="168"/>
      <c r="DF535" s="168"/>
      <c r="DG535" s="168"/>
      <c r="DH535" s="168"/>
      <c r="DI535" s="168"/>
      <c r="DJ535" s="168"/>
      <c r="DK535" s="168"/>
      <c r="DL535" s="168"/>
      <c r="DM535" s="168"/>
      <c r="DN535" s="168"/>
      <c r="DO535" s="168"/>
      <c r="DP535" s="168"/>
      <c r="DQ535" s="168"/>
      <c r="DR535" s="168"/>
      <c r="DS535" s="168"/>
      <c r="DT535" s="168"/>
      <c r="DU535" s="168"/>
      <c r="DV535" s="168"/>
      <c r="DW535" s="168"/>
      <c r="DX535" s="168"/>
      <c r="DY535" s="168"/>
      <c r="DZ535" s="168"/>
      <c r="EA535" s="168"/>
      <c r="EB535" s="168"/>
      <c r="EC535" s="168"/>
      <c r="ED535" s="168"/>
      <c r="EE535" s="168"/>
      <c r="EF535" s="168"/>
      <c r="EG535" s="168"/>
      <c r="EH535" s="168"/>
      <c r="EI535" s="168"/>
      <c r="EJ535" s="168"/>
      <c r="EK535" s="168"/>
      <c r="EL535" s="168"/>
      <c r="EM535" s="168"/>
      <c r="EN535" s="168"/>
      <c r="EO535" s="168"/>
      <c r="EP535" s="168"/>
      <c r="EQ535" s="168"/>
      <c r="ER535" s="168"/>
      <c r="ES535" s="168"/>
    </row>
    <row r="536" spans="1:149" s="167" customFormat="1" ht="24" hidden="1">
      <c r="A536" s="169" t="s">
        <v>570</v>
      </c>
      <c r="B536" s="70" t="s">
        <v>163</v>
      </c>
      <c r="C536" s="228" t="s">
        <v>391</v>
      </c>
      <c r="D536" s="228" t="s">
        <v>902</v>
      </c>
      <c r="E536" s="229" t="s">
        <v>571</v>
      </c>
      <c r="F536" s="225">
        <f>SUM(F537)</f>
        <v>0</v>
      </c>
      <c r="CB536" s="168"/>
      <c r="CC536" s="168"/>
      <c r="CD536" s="168"/>
      <c r="CE536" s="168"/>
      <c r="CF536" s="168"/>
      <c r="CG536" s="168"/>
      <c r="CH536" s="168"/>
      <c r="CI536" s="168"/>
      <c r="CJ536" s="168"/>
      <c r="CK536" s="168"/>
      <c r="CL536" s="168"/>
      <c r="CM536" s="168"/>
      <c r="CN536" s="168"/>
      <c r="CO536" s="168"/>
      <c r="CP536" s="168"/>
      <c r="CQ536" s="168"/>
      <c r="CR536" s="168"/>
      <c r="CS536" s="168"/>
      <c r="CT536" s="168"/>
      <c r="CU536" s="168"/>
      <c r="CV536" s="168"/>
      <c r="CW536" s="168"/>
      <c r="CX536" s="168"/>
      <c r="CY536" s="168"/>
      <c r="CZ536" s="168"/>
      <c r="DA536" s="168"/>
      <c r="DB536" s="168"/>
      <c r="DC536" s="168"/>
      <c r="DD536" s="168"/>
      <c r="DE536" s="168"/>
      <c r="DF536" s="168"/>
      <c r="DG536" s="168"/>
      <c r="DH536" s="168"/>
      <c r="DI536" s="168"/>
      <c r="DJ536" s="168"/>
      <c r="DK536" s="168"/>
      <c r="DL536" s="168"/>
      <c r="DM536" s="168"/>
      <c r="DN536" s="168"/>
      <c r="DO536" s="168"/>
      <c r="DP536" s="168"/>
      <c r="DQ536" s="168"/>
      <c r="DR536" s="168"/>
      <c r="DS536" s="168"/>
      <c r="DT536" s="168"/>
      <c r="DU536" s="168"/>
      <c r="DV536" s="168"/>
      <c r="DW536" s="168"/>
      <c r="DX536" s="168"/>
      <c r="DY536" s="168"/>
      <c r="DZ536" s="168"/>
      <c r="EA536" s="168"/>
      <c r="EB536" s="168"/>
      <c r="EC536" s="168"/>
      <c r="ED536" s="168"/>
      <c r="EE536" s="168"/>
      <c r="EF536" s="168"/>
      <c r="EG536" s="168"/>
      <c r="EH536" s="168"/>
      <c r="EI536" s="168"/>
      <c r="EJ536" s="168"/>
      <c r="EK536" s="168"/>
      <c r="EL536" s="168"/>
      <c r="EM536" s="168"/>
      <c r="EN536" s="168"/>
      <c r="EO536" s="168"/>
      <c r="EP536" s="168"/>
      <c r="EQ536" s="168"/>
      <c r="ER536" s="168"/>
      <c r="ES536" s="168"/>
    </row>
    <row r="537" spans="1:149" s="167" customFormat="1" ht="12.75" hidden="1">
      <c r="A537" s="71" t="s">
        <v>572</v>
      </c>
      <c r="B537" s="70" t="s">
        <v>163</v>
      </c>
      <c r="C537" s="228" t="s">
        <v>391</v>
      </c>
      <c r="D537" s="228" t="s">
        <v>902</v>
      </c>
      <c r="E537" s="229" t="s">
        <v>573</v>
      </c>
      <c r="F537" s="225">
        <v>0</v>
      </c>
      <c r="CB537" s="168"/>
      <c r="CC537" s="168"/>
      <c r="CD537" s="168"/>
      <c r="CE537" s="168"/>
      <c r="CF537" s="168"/>
      <c r="CG537" s="168"/>
      <c r="CH537" s="168"/>
      <c r="CI537" s="168"/>
      <c r="CJ537" s="168"/>
      <c r="CK537" s="168"/>
      <c r="CL537" s="168"/>
      <c r="CM537" s="168"/>
      <c r="CN537" s="168"/>
      <c r="CO537" s="168"/>
      <c r="CP537" s="168"/>
      <c r="CQ537" s="168"/>
      <c r="CR537" s="168"/>
      <c r="CS537" s="168"/>
      <c r="CT537" s="168"/>
      <c r="CU537" s="168"/>
      <c r="CV537" s="168"/>
      <c r="CW537" s="168"/>
      <c r="CX537" s="168"/>
      <c r="CY537" s="168"/>
      <c r="CZ537" s="168"/>
      <c r="DA537" s="168"/>
      <c r="DB537" s="168"/>
      <c r="DC537" s="168"/>
      <c r="DD537" s="168"/>
      <c r="DE537" s="168"/>
      <c r="DF537" s="168"/>
      <c r="DG537" s="168"/>
      <c r="DH537" s="168"/>
      <c r="DI537" s="168"/>
      <c r="DJ537" s="168"/>
      <c r="DK537" s="168"/>
      <c r="DL537" s="168"/>
      <c r="DM537" s="168"/>
      <c r="DN537" s="168"/>
      <c r="DO537" s="168"/>
      <c r="DP537" s="168"/>
      <c r="DQ537" s="168"/>
      <c r="DR537" s="168"/>
      <c r="DS537" s="168"/>
      <c r="DT537" s="168"/>
      <c r="DU537" s="168"/>
      <c r="DV537" s="168"/>
      <c r="DW537" s="168"/>
      <c r="DX537" s="168"/>
      <c r="DY537" s="168"/>
      <c r="DZ537" s="168"/>
      <c r="EA537" s="168"/>
      <c r="EB537" s="168"/>
      <c r="EC537" s="168"/>
      <c r="ED537" s="168"/>
      <c r="EE537" s="168"/>
      <c r="EF537" s="168"/>
      <c r="EG537" s="168"/>
      <c r="EH537" s="168"/>
      <c r="EI537" s="168"/>
      <c r="EJ537" s="168"/>
      <c r="EK537" s="168"/>
      <c r="EL537" s="168"/>
      <c r="EM537" s="168"/>
      <c r="EN537" s="168"/>
      <c r="EO537" s="168"/>
      <c r="EP537" s="168"/>
      <c r="EQ537" s="168"/>
      <c r="ER537" s="168"/>
      <c r="ES537" s="168"/>
    </row>
    <row r="538" spans="1:149" s="167" customFormat="1" ht="29.25" customHeight="1">
      <c r="A538" s="127" t="s">
        <v>903</v>
      </c>
      <c r="B538" s="70" t="s">
        <v>163</v>
      </c>
      <c r="C538" s="228" t="s">
        <v>391</v>
      </c>
      <c r="D538" s="228" t="s">
        <v>904</v>
      </c>
      <c r="E538" s="229"/>
      <c r="F538" s="225">
        <f>SUM(F539)</f>
        <v>150</v>
      </c>
      <c r="CB538" s="168"/>
      <c r="CC538" s="168"/>
      <c r="CD538" s="168"/>
      <c r="CE538" s="168"/>
      <c r="CF538" s="168"/>
      <c r="CG538" s="168"/>
      <c r="CH538" s="168"/>
      <c r="CI538" s="168"/>
      <c r="CJ538" s="168"/>
      <c r="CK538" s="168"/>
      <c r="CL538" s="168"/>
      <c r="CM538" s="168"/>
      <c r="CN538" s="168"/>
      <c r="CO538" s="168"/>
      <c r="CP538" s="168"/>
      <c r="CQ538" s="168"/>
      <c r="CR538" s="168"/>
      <c r="CS538" s="168"/>
      <c r="CT538" s="168"/>
      <c r="CU538" s="168"/>
      <c r="CV538" s="168"/>
      <c r="CW538" s="168"/>
      <c r="CX538" s="168"/>
      <c r="CY538" s="168"/>
      <c r="CZ538" s="168"/>
      <c r="DA538" s="168"/>
      <c r="DB538" s="168"/>
      <c r="DC538" s="168"/>
      <c r="DD538" s="168"/>
      <c r="DE538" s="168"/>
      <c r="DF538" s="168"/>
      <c r="DG538" s="168"/>
      <c r="DH538" s="168"/>
      <c r="DI538" s="168"/>
      <c r="DJ538" s="168"/>
      <c r="DK538" s="168"/>
      <c r="DL538" s="168"/>
      <c r="DM538" s="168"/>
      <c r="DN538" s="168"/>
      <c r="DO538" s="168"/>
      <c r="DP538" s="168"/>
      <c r="DQ538" s="168"/>
      <c r="DR538" s="168"/>
      <c r="DS538" s="168"/>
      <c r="DT538" s="168"/>
      <c r="DU538" s="168"/>
      <c r="DV538" s="168"/>
      <c r="DW538" s="168"/>
      <c r="DX538" s="168"/>
      <c r="DY538" s="168"/>
      <c r="DZ538" s="168"/>
      <c r="EA538" s="168"/>
      <c r="EB538" s="168"/>
      <c r="EC538" s="168"/>
      <c r="ED538" s="168"/>
      <c r="EE538" s="168"/>
      <c r="EF538" s="168"/>
      <c r="EG538" s="168"/>
      <c r="EH538" s="168"/>
      <c r="EI538" s="168"/>
      <c r="EJ538" s="168"/>
      <c r="EK538" s="168"/>
      <c r="EL538" s="168"/>
      <c r="EM538" s="168"/>
      <c r="EN538" s="168"/>
      <c r="EO538" s="168"/>
      <c r="EP538" s="168"/>
      <c r="EQ538" s="168"/>
      <c r="ER538" s="168"/>
      <c r="ES538" s="168"/>
    </row>
    <row r="539" spans="1:149" s="167" customFormat="1" ht="12.75">
      <c r="A539" s="86" t="s">
        <v>905</v>
      </c>
      <c r="B539" s="70" t="s">
        <v>163</v>
      </c>
      <c r="C539" s="228" t="s">
        <v>391</v>
      </c>
      <c r="D539" s="228" t="s">
        <v>906</v>
      </c>
      <c r="E539" s="229"/>
      <c r="F539" s="232">
        <f>SUM(F540)</f>
        <v>150</v>
      </c>
      <c r="CB539" s="168"/>
      <c r="CC539" s="168"/>
      <c r="CD539" s="168"/>
      <c r="CE539" s="168"/>
      <c r="CF539" s="168"/>
      <c r="CG539" s="168"/>
      <c r="CH539" s="168"/>
      <c r="CI539" s="168"/>
      <c r="CJ539" s="168"/>
      <c r="CK539" s="168"/>
      <c r="CL539" s="168"/>
      <c r="CM539" s="168"/>
      <c r="CN539" s="168"/>
      <c r="CO539" s="168"/>
      <c r="CP539" s="168"/>
      <c r="CQ539" s="168"/>
      <c r="CR539" s="168"/>
      <c r="CS539" s="168"/>
      <c r="CT539" s="168"/>
      <c r="CU539" s="168"/>
      <c r="CV539" s="168"/>
      <c r="CW539" s="168"/>
      <c r="CX539" s="168"/>
      <c r="CY539" s="168"/>
      <c r="CZ539" s="168"/>
      <c r="DA539" s="168"/>
      <c r="DB539" s="168"/>
      <c r="DC539" s="168"/>
      <c r="DD539" s="168"/>
      <c r="DE539" s="168"/>
      <c r="DF539" s="168"/>
      <c r="DG539" s="168"/>
      <c r="DH539" s="168"/>
      <c r="DI539" s="168"/>
      <c r="DJ539" s="168"/>
      <c r="DK539" s="168"/>
      <c r="DL539" s="168"/>
      <c r="DM539" s="168"/>
      <c r="DN539" s="168"/>
      <c r="DO539" s="168"/>
      <c r="DP539" s="168"/>
      <c r="DQ539" s="168"/>
      <c r="DR539" s="168"/>
      <c r="DS539" s="168"/>
      <c r="DT539" s="168"/>
      <c r="DU539" s="168"/>
      <c r="DV539" s="168"/>
      <c r="DW539" s="168"/>
      <c r="DX539" s="168"/>
      <c r="DY539" s="168"/>
      <c r="DZ539" s="168"/>
      <c r="EA539" s="168"/>
      <c r="EB539" s="168"/>
      <c r="EC539" s="168"/>
      <c r="ED539" s="168"/>
      <c r="EE539" s="168"/>
      <c r="EF539" s="168"/>
      <c r="EG539" s="168"/>
      <c r="EH539" s="168"/>
      <c r="EI539" s="168"/>
      <c r="EJ539" s="168"/>
      <c r="EK539" s="168"/>
      <c r="EL539" s="168"/>
      <c r="EM539" s="168"/>
      <c r="EN539" s="168"/>
      <c r="EO539" s="168"/>
      <c r="EP539" s="168"/>
      <c r="EQ539" s="168"/>
      <c r="ER539" s="168"/>
      <c r="ES539" s="168"/>
    </row>
    <row r="540" spans="1:149" s="167" customFormat="1" ht="24">
      <c r="A540" s="169" t="s">
        <v>570</v>
      </c>
      <c r="B540" s="70" t="s">
        <v>163</v>
      </c>
      <c r="C540" s="228" t="s">
        <v>391</v>
      </c>
      <c r="D540" s="228" t="s">
        <v>906</v>
      </c>
      <c r="E540" s="229" t="s">
        <v>571</v>
      </c>
      <c r="F540" s="232">
        <f>SUM(F541)</f>
        <v>150</v>
      </c>
      <c r="CB540" s="168"/>
      <c r="CC540" s="168"/>
      <c r="CD540" s="168"/>
      <c r="CE540" s="168"/>
      <c r="CF540" s="168"/>
      <c r="CG540" s="168"/>
      <c r="CH540" s="168"/>
      <c r="CI540" s="168"/>
      <c r="CJ540" s="168"/>
      <c r="CK540" s="168"/>
      <c r="CL540" s="168"/>
      <c r="CM540" s="168"/>
      <c r="CN540" s="168"/>
      <c r="CO540" s="168"/>
      <c r="CP540" s="168"/>
      <c r="CQ540" s="168"/>
      <c r="CR540" s="168"/>
      <c r="CS540" s="168"/>
      <c r="CT540" s="168"/>
      <c r="CU540" s="168"/>
      <c r="CV540" s="168"/>
      <c r="CW540" s="168"/>
      <c r="CX540" s="168"/>
      <c r="CY540" s="168"/>
      <c r="CZ540" s="168"/>
      <c r="DA540" s="168"/>
      <c r="DB540" s="168"/>
      <c r="DC540" s="168"/>
      <c r="DD540" s="168"/>
      <c r="DE540" s="168"/>
      <c r="DF540" s="168"/>
      <c r="DG540" s="168"/>
      <c r="DH540" s="168"/>
      <c r="DI540" s="168"/>
      <c r="DJ540" s="168"/>
      <c r="DK540" s="168"/>
      <c r="DL540" s="168"/>
      <c r="DM540" s="168"/>
      <c r="DN540" s="168"/>
      <c r="DO540" s="168"/>
      <c r="DP540" s="168"/>
      <c r="DQ540" s="168"/>
      <c r="DR540" s="168"/>
      <c r="DS540" s="168"/>
      <c r="DT540" s="168"/>
      <c r="DU540" s="168"/>
      <c r="DV540" s="168"/>
      <c r="DW540" s="168"/>
      <c r="DX540" s="168"/>
      <c r="DY540" s="168"/>
      <c r="DZ540" s="168"/>
      <c r="EA540" s="168"/>
      <c r="EB540" s="168"/>
      <c r="EC540" s="168"/>
      <c r="ED540" s="168"/>
      <c r="EE540" s="168"/>
      <c r="EF540" s="168"/>
      <c r="EG540" s="168"/>
      <c r="EH540" s="168"/>
      <c r="EI540" s="168"/>
      <c r="EJ540" s="168"/>
      <c r="EK540" s="168"/>
      <c r="EL540" s="168"/>
      <c r="EM540" s="168"/>
      <c r="EN540" s="168"/>
      <c r="EO540" s="168"/>
      <c r="EP540" s="168"/>
      <c r="EQ540" s="168"/>
      <c r="ER540" s="168"/>
      <c r="ES540" s="168"/>
    </row>
    <row r="541" spans="1:149" s="167" customFormat="1" ht="12.75">
      <c r="A541" s="86" t="s">
        <v>572</v>
      </c>
      <c r="B541" s="70" t="s">
        <v>163</v>
      </c>
      <c r="C541" s="228" t="s">
        <v>391</v>
      </c>
      <c r="D541" s="228" t="s">
        <v>906</v>
      </c>
      <c r="E541" s="229" t="s">
        <v>573</v>
      </c>
      <c r="F541" s="232">
        <v>150</v>
      </c>
      <c r="CB541" s="168"/>
      <c r="CC541" s="168"/>
      <c r="CD541" s="168"/>
      <c r="CE541" s="168"/>
      <c r="CF541" s="168"/>
      <c r="CG541" s="168"/>
      <c r="CH541" s="168"/>
      <c r="CI541" s="168"/>
      <c r="CJ541" s="168"/>
      <c r="CK541" s="168"/>
      <c r="CL541" s="168"/>
      <c r="CM541" s="168"/>
      <c r="CN541" s="168"/>
      <c r="CO541" s="168"/>
      <c r="CP541" s="168"/>
      <c r="CQ541" s="168"/>
      <c r="CR541" s="168"/>
      <c r="CS541" s="168"/>
      <c r="CT541" s="168"/>
      <c r="CU541" s="168"/>
      <c r="CV541" s="168"/>
      <c r="CW541" s="168"/>
      <c r="CX541" s="168"/>
      <c r="CY541" s="168"/>
      <c r="CZ541" s="168"/>
      <c r="DA541" s="168"/>
      <c r="DB541" s="168"/>
      <c r="DC541" s="168"/>
      <c r="DD541" s="168"/>
      <c r="DE541" s="168"/>
      <c r="DF541" s="168"/>
      <c r="DG541" s="168"/>
      <c r="DH541" s="168"/>
      <c r="DI541" s="168"/>
      <c r="DJ541" s="168"/>
      <c r="DK541" s="168"/>
      <c r="DL541" s="168"/>
      <c r="DM541" s="168"/>
      <c r="DN541" s="168"/>
      <c r="DO541" s="168"/>
      <c r="DP541" s="168"/>
      <c r="DQ541" s="168"/>
      <c r="DR541" s="168"/>
      <c r="DS541" s="168"/>
      <c r="DT541" s="168"/>
      <c r="DU541" s="168"/>
      <c r="DV541" s="168"/>
      <c r="DW541" s="168"/>
      <c r="DX541" s="168"/>
      <c r="DY541" s="168"/>
      <c r="DZ541" s="168"/>
      <c r="EA541" s="168"/>
      <c r="EB541" s="168"/>
      <c r="EC541" s="168"/>
      <c r="ED541" s="168"/>
      <c r="EE541" s="168"/>
      <c r="EF541" s="168"/>
      <c r="EG541" s="168"/>
      <c r="EH541" s="168"/>
      <c r="EI541" s="168"/>
      <c r="EJ541" s="168"/>
      <c r="EK541" s="168"/>
      <c r="EL541" s="168"/>
      <c r="EM541" s="168"/>
      <c r="EN541" s="168"/>
      <c r="EO541" s="168"/>
      <c r="EP541" s="168"/>
      <c r="EQ541" s="168"/>
      <c r="ER541" s="168"/>
      <c r="ES541" s="168"/>
    </row>
    <row r="542" spans="1:149" s="284" customFormat="1" ht="12.75">
      <c r="A542" s="113" t="s">
        <v>907</v>
      </c>
      <c r="B542" s="70" t="s">
        <v>163</v>
      </c>
      <c r="C542" s="228" t="s">
        <v>391</v>
      </c>
      <c r="D542" s="226" t="s">
        <v>908</v>
      </c>
      <c r="E542" s="227"/>
      <c r="F542" s="225">
        <f>SUM(F543+F546)</f>
        <v>34500</v>
      </c>
      <c r="CB542" s="285"/>
      <c r="CC542" s="285"/>
      <c r="CD542" s="285"/>
      <c r="CE542" s="285"/>
      <c r="CF542" s="285"/>
      <c r="CG542" s="285"/>
      <c r="CH542" s="285"/>
      <c r="CI542" s="285"/>
      <c r="CJ542" s="285"/>
      <c r="CK542" s="285"/>
      <c r="CL542" s="285"/>
      <c r="CM542" s="285"/>
      <c r="CN542" s="285"/>
      <c r="CO542" s="285"/>
      <c r="CP542" s="285"/>
      <c r="CQ542" s="285"/>
      <c r="CR542" s="285"/>
      <c r="CS542" s="285"/>
      <c r="CT542" s="285"/>
      <c r="CU542" s="285"/>
      <c r="CV542" s="285"/>
      <c r="CW542" s="285"/>
      <c r="CX542" s="285"/>
      <c r="CY542" s="285"/>
      <c r="CZ542" s="285"/>
      <c r="DA542" s="285"/>
      <c r="DB542" s="285"/>
      <c r="DC542" s="285"/>
      <c r="DD542" s="285"/>
      <c r="DE542" s="285"/>
      <c r="DF542" s="285"/>
      <c r="DG542" s="285"/>
      <c r="DH542" s="285"/>
      <c r="DI542" s="285"/>
      <c r="DJ542" s="285"/>
      <c r="DK542" s="285"/>
      <c r="DL542" s="285"/>
      <c r="DM542" s="285"/>
      <c r="DN542" s="285"/>
      <c r="DO542" s="285"/>
      <c r="DP542" s="285"/>
      <c r="DQ542" s="285"/>
      <c r="DR542" s="285"/>
      <c r="DS542" s="285"/>
      <c r="DT542" s="285"/>
      <c r="DU542" s="285"/>
      <c r="DV542" s="285"/>
      <c r="DW542" s="285"/>
      <c r="DX542" s="285"/>
      <c r="DY542" s="285"/>
      <c r="DZ542" s="285"/>
      <c r="EA542" s="285"/>
      <c r="EB542" s="285"/>
      <c r="EC542" s="285"/>
      <c r="ED542" s="285"/>
      <c r="EE542" s="285"/>
      <c r="EF542" s="285"/>
      <c r="EG542" s="285"/>
      <c r="EH542" s="285"/>
      <c r="EI542" s="285"/>
      <c r="EJ542" s="285"/>
      <c r="EK542" s="285"/>
      <c r="EL542" s="285"/>
      <c r="EM542" s="285"/>
      <c r="EN542" s="285"/>
      <c r="EO542" s="285"/>
      <c r="EP542" s="285"/>
      <c r="EQ542" s="285"/>
      <c r="ER542" s="285"/>
      <c r="ES542" s="285"/>
    </row>
    <row r="543" spans="1:149" s="284" customFormat="1" ht="25.5">
      <c r="A543" s="113" t="s">
        <v>909</v>
      </c>
      <c r="B543" s="70" t="s">
        <v>163</v>
      </c>
      <c r="C543" s="228" t="s">
        <v>391</v>
      </c>
      <c r="D543" s="226" t="s">
        <v>910</v>
      </c>
      <c r="E543" s="227"/>
      <c r="F543" s="78">
        <f>SUM(F544)</f>
        <v>31050</v>
      </c>
      <c r="CB543" s="285"/>
      <c r="CC543" s="285"/>
      <c r="CD543" s="285"/>
      <c r="CE543" s="285"/>
      <c r="CF543" s="285"/>
      <c r="CG543" s="285"/>
      <c r="CH543" s="285"/>
      <c r="CI543" s="285"/>
      <c r="CJ543" s="285"/>
      <c r="CK543" s="285"/>
      <c r="CL543" s="285"/>
      <c r="CM543" s="285"/>
      <c r="CN543" s="285"/>
      <c r="CO543" s="285"/>
      <c r="CP543" s="285"/>
      <c r="CQ543" s="285"/>
      <c r="CR543" s="285"/>
      <c r="CS543" s="285"/>
      <c r="CT543" s="285"/>
      <c r="CU543" s="285"/>
      <c r="CV543" s="285"/>
      <c r="CW543" s="285"/>
      <c r="CX543" s="285"/>
      <c r="CY543" s="285"/>
      <c r="CZ543" s="285"/>
      <c r="DA543" s="285"/>
      <c r="DB543" s="285"/>
      <c r="DC543" s="285"/>
      <c r="DD543" s="285"/>
      <c r="DE543" s="285"/>
      <c r="DF543" s="285"/>
      <c r="DG543" s="285"/>
      <c r="DH543" s="285"/>
      <c r="DI543" s="285"/>
      <c r="DJ543" s="285"/>
      <c r="DK543" s="285"/>
      <c r="DL543" s="285"/>
      <c r="DM543" s="285"/>
      <c r="DN543" s="285"/>
      <c r="DO543" s="285"/>
      <c r="DP543" s="285"/>
      <c r="DQ543" s="285"/>
      <c r="DR543" s="285"/>
      <c r="DS543" s="285"/>
      <c r="DT543" s="285"/>
      <c r="DU543" s="285"/>
      <c r="DV543" s="285"/>
      <c r="DW543" s="285"/>
      <c r="DX543" s="285"/>
      <c r="DY543" s="285"/>
      <c r="DZ543" s="285"/>
      <c r="EA543" s="285"/>
      <c r="EB543" s="285"/>
      <c r="EC543" s="285"/>
      <c r="ED543" s="285"/>
      <c r="EE543" s="285"/>
      <c r="EF543" s="285"/>
      <c r="EG543" s="285"/>
      <c r="EH543" s="285"/>
      <c r="EI543" s="285"/>
      <c r="EJ543" s="285"/>
      <c r="EK543" s="285"/>
      <c r="EL543" s="285"/>
      <c r="EM543" s="285"/>
      <c r="EN543" s="285"/>
      <c r="EO543" s="285"/>
      <c r="EP543" s="285"/>
      <c r="EQ543" s="285"/>
      <c r="ER543" s="285"/>
      <c r="ES543" s="285"/>
    </row>
    <row r="544" spans="1:149" s="284" customFormat="1" ht="24">
      <c r="A544" s="169" t="s">
        <v>570</v>
      </c>
      <c r="B544" s="70" t="s">
        <v>163</v>
      </c>
      <c r="C544" s="228" t="s">
        <v>391</v>
      </c>
      <c r="D544" s="226" t="s">
        <v>910</v>
      </c>
      <c r="E544" s="227" t="s">
        <v>571</v>
      </c>
      <c r="F544" s="78">
        <f>SUM(F545)</f>
        <v>31050</v>
      </c>
      <c r="CB544" s="285"/>
      <c r="CC544" s="285"/>
      <c r="CD544" s="285"/>
      <c r="CE544" s="285"/>
      <c r="CF544" s="285"/>
      <c r="CG544" s="285"/>
      <c r="CH544" s="285"/>
      <c r="CI544" s="285"/>
      <c r="CJ544" s="285"/>
      <c r="CK544" s="285"/>
      <c r="CL544" s="285"/>
      <c r="CM544" s="285"/>
      <c r="CN544" s="285"/>
      <c r="CO544" s="285"/>
      <c r="CP544" s="285"/>
      <c r="CQ544" s="285"/>
      <c r="CR544" s="285"/>
      <c r="CS544" s="285"/>
      <c r="CT544" s="285"/>
      <c r="CU544" s="285"/>
      <c r="CV544" s="285"/>
      <c r="CW544" s="285"/>
      <c r="CX544" s="285"/>
      <c r="CY544" s="285"/>
      <c r="CZ544" s="285"/>
      <c r="DA544" s="285"/>
      <c r="DB544" s="285"/>
      <c r="DC544" s="285"/>
      <c r="DD544" s="285"/>
      <c r="DE544" s="285"/>
      <c r="DF544" s="285"/>
      <c r="DG544" s="285"/>
      <c r="DH544" s="285"/>
      <c r="DI544" s="285"/>
      <c r="DJ544" s="285"/>
      <c r="DK544" s="285"/>
      <c r="DL544" s="285"/>
      <c r="DM544" s="285"/>
      <c r="DN544" s="285"/>
      <c r="DO544" s="285"/>
      <c r="DP544" s="285"/>
      <c r="DQ544" s="285"/>
      <c r="DR544" s="285"/>
      <c r="DS544" s="285"/>
      <c r="DT544" s="285"/>
      <c r="DU544" s="285"/>
      <c r="DV544" s="285"/>
      <c r="DW544" s="285"/>
      <c r="DX544" s="285"/>
      <c r="DY544" s="285"/>
      <c r="DZ544" s="285"/>
      <c r="EA544" s="285"/>
      <c r="EB544" s="285"/>
      <c r="EC544" s="285"/>
      <c r="ED544" s="285"/>
      <c r="EE544" s="285"/>
      <c r="EF544" s="285"/>
      <c r="EG544" s="285"/>
      <c r="EH544" s="285"/>
      <c r="EI544" s="285"/>
      <c r="EJ544" s="285"/>
      <c r="EK544" s="285"/>
      <c r="EL544" s="285"/>
      <c r="EM544" s="285"/>
      <c r="EN544" s="285"/>
      <c r="EO544" s="285"/>
      <c r="EP544" s="285"/>
      <c r="EQ544" s="285"/>
      <c r="ER544" s="285"/>
      <c r="ES544" s="285"/>
    </row>
    <row r="545" spans="1:149" s="284" customFormat="1" ht="12.75">
      <c r="A545" s="86" t="s">
        <v>572</v>
      </c>
      <c r="B545" s="70" t="s">
        <v>163</v>
      </c>
      <c r="C545" s="228" t="s">
        <v>391</v>
      </c>
      <c r="D545" s="226" t="s">
        <v>910</v>
      </c>
      <c r="E545" s="227" t="s">
        <v>573</v>
      </c>
      <c r="F545" s="225">
        <v>31050</v>
      </c>
      <c r="CB545" s="285"/>
      <c r="CC545" s="285"/>
      <c r="CD545" s="285"/>
      <c r="CE545" s="285"/>
      <c r="CF545" s="285"/>
      <c r="CG545" s="285"/>
      <c r="CH545" s="285"/>
      <c r="CI545" s="285"/>
      <c r="CJ545" s="285"/>
      <c r="CK545" s="285"/>
      <c r="CL545" s="285"/>
      <c r="CM545" s="285"/>
      <c r="CN545" s="285"/>
      <c r="CO545" s="285"/>
      <c r="CP545" s="285"/>
      <c r="CQ545" s="285"/>
      <c r="CR545" s="285"/>
      <c r="CS545" s="285"/>
      <c r="CT545" s="285"/>
      <c r="CU545" s="285"/>
      <c r="CV545" s="285"/>
      <c r="CW545" s="285"/>
      <c r="CX545" s="285"/>
      <c r="CY545" s="285"/>
      <c r="CZ545" s="285"/>
      <c r="DA545" s="285"/>
      <c r="DB545" s="285"/>
      <c r="DC545" s="285"/>
      <c r="DD545" s="285"/>
      <c r="DE545" s="285"/>
      <c r="DF545" s="285"/>
      <c r="DG545" s="285"/>
      <c r="DH545" s="285"/>
      <c r="DI545" s="285"/>
      <c r="DJ545" s="285"/>
      <c r="DK545" s="285"/>
      <c r="DL545" s="285"/>
      <c r="DM545" s="285"/>
      <c r="DN545" s="285"/>
      <c r="DO545" s="285"/>
      <c r="DP545" s="285"/>
      <c r="DQ545" s="285"/>
      <c r="DR545" s="285"/>
      <c r="DS545" s="285"/>
      <c r="DT545" s="285"/>
      <c r="DU545" s="285"/>
      <c r="DV545" s="285"/>
      <c r="DW545" s="285"/>
      <c r="DX545" s="285"/>
      <c r="DY545" s="285"/>
      <c r="DZ545" s="285"/>
      <c r="EA545" s="285"/>
      <c r="EB545" s="285"/>
      <c r="EC545" s="285"/>
      <c r="ED545" s="285"/>
      <c r="EE545" s="285"/>
      <c r="EF545" s="285"/>
      <c r="EG545" s="285"/>
      <c r="EH545" s="285"/>
      <c r="EI545" s="285"/>
      <c r="EJ545" s="285"/>
      <c r="EK545" s="285"/>
      <c r="EL545" s="285"/>
      <c r="EM545" s="285"/>
      <c r="EN545" s="285"/>
      <c r="EO545" s="285"/>
      <c r="EP545" s="285"/>
      <c r="EQ545" s="285"/>
      <c r="ER545" s="285"/>
      <c r="ES545" s="285"/>
    </row>
    <row r="546" spans="1:149" s="167" customFormat="1" ht="25.5">
      <c r="A546" s="113" t="s">
        <v>911</v>
      </c>
      <c r="B546" s="70" t="s">
        <v>163</v>
      </c>
      <c r="C546" s="228" t="s">
        <v>391</v>
      </c>
      <c r="D546" s="228" t="s">
        <v>912</v>
      </c>
      <c r="E546" s="124"/>
      <c r="F546" s="128">
        <f>SUM(F547)</f>
        <v>3450</v>
      </c>
      <c r="CB546" s="168"/>
      <c r="CC546" s="168"/>
      <c r="CD546" s="168"/>
      <c r="CE546" s="168"/>
      <c r="CF546" s="168"/>
      <c r="CG546" s="168"/>
      <c r="CH546" s="168"/>
      <c r="CI546" s="168"/>
      <c r="CJ546" s="168"/>
      <c r="CK546" s="168"/>
      <c r="CL546" s="168"/>
      <c r="CM546" s="168"/>
      <c r="CN546" s="168"/>
      <c r="CO546" s="168"/>
      <c r="CP546" s="168"/>
      <c r="CQ546" s="168"/>
      <c r="CR546" s="168"/>
      <c r="CS546" s="168"/>
      <c r="CT546" s="168"/>
      <c r="CU546" s="168"/>
      <c r="CV546" s="168"/>
      <c r="CW546" s="168"/>
      <c r="CX546" s="168"/>
      <c r="CY546" s="168"/>
      <c r="CZ546" s="168"/>
      <c r="DA546" s="168"/>
      <c r="DB546" s="168"/>
      <c r="DC546" s="168"/>
      <c r="DD546" s="168"/>
      <c r="DE546" s="168"/>
      <c r="DF546" s="168"/>
      <c r="DG546" s="168"/>
      <c r="DH546" s="168"/>
      <c r="DI546" s="168"/>
      <c r="DJ546" s="168"/>
      <c r="DK546" s="168"/>
      <c r="DL546" s="168"/>
      <c r="DM546" s="168"/>
      <c r="DN546" s="168"/>
      <c r="DO546" s="168"/>
      <c r="DP546" s="168"/>
      <c r="DQ546" s="168"/>
      <c r="DR546" s="168"/>
      <c r="DS546" s="168"/>
      <c r="DT546" s="168"/>
      <c r="DU546" s="168"/>
      <c r="DV546" s="168"/>
      <c r="DW546" s="168"/>
      <c r="DX546" s="168"/>
      <c r="DY546" s="168"/>
      <c r="DZ546" s="168"/>
      <c r="EA546" s="168"/>
      <c r="EB546" s="168"/>
      <c r="EC546" s="168"/>
      <c r="ED546" s="168"/>
      <c r="EE546" s="168"/>
      <c r="EF546" s="168"/>
      <c r="EG546" s="168"/>
      <c r="EH546" s="168"/>
      <c r="EI546" s="168"/>
      <c r="EJ546" s="168"/>
      <c r="EK546" s="168"/>
      <c r="EL546" s="168"/>
      <c r="EM546" s="168"/>
      <c r="EN546" s="168"/>
      <c r="EO546" s="168"/>
      <c r="EP546" s="168"/>
      <c r="EQ546" s="168"/>
      <c r="ER546" s="168"/>
      <c r="ES546" s="168"/>
    </row>
    <row r="547" spans="1:149" s="167" customFormat="1" ht="24">
      <c r="A547" s="169" t="s">
        <v>570</v>
      </c>
      <c r="B547" s="70" t="s">
        <v>163</v>
      </c>
      <c r="C547" s="228" t="s">
        <v>391</v>
      </c>
      <c r="D547" s="228" t="s">
        <v>912</v>
      </c>
      <c r="E547" s="123" t="s">
        <v>571</v>
      </c>
      <c r="F547" s="78">
        <f>SUM(F548)</f>
        <v>3450</v>
      </c>
      <c r="CB547" s="168"/>
      <c r="CC547" s="168"/>
      <c r="CD547" s="168"/>
      <c r="CE547" s="168"/>
      <c r="CF547" s="168"/>
      <c r="CG547" s="168"/>
      <c r="CH547" s="168"/>
      <c r="CI547" s="168"/>
      <c r="CJ547" s="168"/>
      <c r="CK547" s="168"/>
      <c r="CL547" s="168"/>
      <c r="CM547" s="168"/>
      <c r="CN547" s="168"/>
      <c r="CO547" s="168"/>
      <c r="CP547" s="168"/>
      <c r="CQ547" s="168"/>
      <c r="CR547" s="168"/>
      <c r="CS547" s="168"/>
      <c r="CT547" s="168"/>
      <c r="CU547" s="168"/>
      <c r="CV547" s="168"/>
      <c r="CW547" s="168"/>
      <c r="CX547" s="168"/>
      <c r="CY547" s="168"/>
      <c r="CZ547" s="168"/>
      <c r="DA547" s="168"/>
      <c r="DB547" s="168"/>
      <c r="DC547" s="168"/>
      <c r="DD547" s="168"/>
      <c r="DE547" s="168"/>
      <c r="DF547" s="168"/>
      <c r="DG547" s="168"/>
      <c r="DH547" s="168"/>
      <c r="DI547" s="168"/>
      <c r="DJ547" s="168"/>
      <c r="DK547" s="168"/>
      <c r="DL547" s="168"/>
      <c r="DM547" s="168"/>
      <c r="DN547" s="168"/>
      <c r="DO547" s="168"/>
      <c r="DP547" s="168"/>
      <c r="DQ547" s="168"/>
      <c r="DR547" s="168"/>
      <c r="DS547" s="168"/>
      <c r="DT547" s="168"/>
      <c r="DU547" s="168"/>
      <c r="DV547" s="168"/>
      <c r="DW547" s="168"/>
      <c r="DX547" s="168"/>
      <c r="DY547" s="168"/>
      <c r="DZ547" s="168"/>
      <c r="EA547" s="168"/>
      <c r="EB547" s="168"/>
      <c r="EC547" s="168"/>
      <c r="ED547" s="168"/>
      <c r="EE547" s="168"/>
      <c r="EF547" s="168"/>
      <c r="EG547" s="168"/>
      <c r="EH547" s="168"/>
      <c r="EI547" s="168"/>
      <c r="EJ547" s="168"/>
      <c r="EK547" s="168"/>
      <c r="EL547" s="168"/>
      <c r="EM547" s="168"/>
      <c r="EN547" s="168"/>
      <c r="EO547" s="168"/>
      <c r="EP547" s="168"/>
      <c r="EQ547" s="168"/>
      <c r="ER547" s="168"/>
      <c r="ES547" s="168"/>
    </row>
    <row r="548" spans="1:149" s="167" customFormat="1" ht="12.75">
      <c r="A548" s="86" t="s">
        <v>572</v>
      </c>
      <c r="B548" s="70" t="s">
        <v>163</v>
      </c>
      <c r="C548" s="228" t="s">
        <v>391</v>
      </c>
      <c r="D548" s="228" t="s">
        <v>912</v>
      </c>
      <c r="E548" s="123" t="s">
        <v>573</v>
      </c>
      <c r="F548" s="78">
        <v>3450</v>
      </c>
      <c r="CB548" s="168"/>
      <c r="CC548" s="168"/>
      <c r="CD548" s="168"/>
      <c r="CE548" s="168"/>
      <c r="CF548" s="168"/>
      <c r="CG548" s="168"/>
      <c r="CH548" s="168"/>
      <c r="CI548" s="168"/>
      <c r="CJ548" s="168"/>
      <c r="CK548" s="168"/>
      <c r="CL548" s="168"/>
      <c r="CM548" s="168"/>
      <c r="CN548" s="168"/>
      <c r="CO548" s="168"/>
      <c r="CP548" s="168"/>
      <c r="CQ548" s="168"/>
      <c r="CR548" s="168"/>
      <c r="CS548" s="168"/>
      <c r="CT548" s="168"/>
      <c r="CU548" s="168"/>
      <c r="CV548" s="168"/>
      <c r="CW548" s="168"/>
      <c r="CX548" s="168"/>
      <c r="CY548" s="168"/>
      <c r="CZ548" s="168"/>
      <c r="DA548" s="168"/>
      <c r="DB548" s="168"/>
      <c r="DC548" s="168"/>
      <c r="DD548" s="168"/>
      <c r="DE548" s="168"/>
      <c r="DF548" s="168"/>
      <c r="DG548" s="168"/>
      <c r="DH548" s="168"/>
      <c r="DI548" s="168"/>
      <c r="DJ548" s="168"/>
      <c r="DK548" s="168"/>
      <c r="DL548" s="168"/>
      <c r="DM548" s="168"/>
      <c r="DN548" s="168"/>
      <c r="DO548" s="168"/>
      <c r="DP548" s="168"/>
      <c r="DQ548" s="168"/>
      <c r="DR548" s="168"/>
      <c r="DS548" s="168"/>
      <c r="DT548" s="168"/>
      <c r="DU548" s="168"/>
      <c r="DV548" s="168"/>
      <c r="DW548" s="168"/>
      <c r="DX548" s="168"/>
      <c r="DY548" s="168"/>
      <c r="DZ548" s="168"/>
      <c r="EA548" s="168"/>
      <c r="EB548" s="168"/>
      <c r="EC548" s="168"/>
      <c r="ED548" s="168"/>
      <c r="EE548" s="168"/>
      <c r="EF548" s="168"/>
      <c r="EG548" s="168"/>
      <c r="EH548" s="168"/>
      <c r="EI548" s="168"/>
      <c r="EJ548" s="168"/>
      <c r="EK548" s="168"/>
      <c r="EL548" s="168"/>
      <c r="EM548" s="168"/>
      <c r="EN548" s="168"/>
      <c r="EO548" s="168"/>
      <c r="EP548" s="168"/>
      <c r="EQ548" s="168"/>
      <c r="ER548" s="168"/>
      <c r="ES548" s="168"/>
    </row>
    <row r="549" spans="1:149" s="260" customFormat="1" ht="12.75">
      <c r="A549" s="286" t="s">
        <v>913</v>
      </c>
      <c r="B549" s="62" t="s">
        <v>163</v>
      </c>
      <c r="C549" s="272" t="s">
        <v>398</v>
      </c>
      <c r="D549" s="287"/>
      <c r="E549" s="288"/>
      <c r="F549" s="289">
        <f>F550</f>
        <v>100</v>
      </c>
      <c r="CB549" s="264"/>
      <c r="CC549" s="264"/>
      <c r="CD549" s="264"/>
      <c r="CE549" s="264"/>
      <c r="CF549" s="264"/>
      <c r="CG549" s="264"/>
      <c r="CH549" s="264"/>
      <c r="CI549" s="264"/>
      <c r="CJ549" s="264"/>
      <c r="CK549" s="264"/>
      <c r="CL549" s="264"/>
      <c r="CM549" s="264"/>
      <c r="CN549" s="264"/>
      <c r="CO549" s="264"/>
      <c r="CP549" s="264"/>
      <c r="CQ549" s="264"/>
      <c r="CR549" s="264"/>
      <c r="CS549" s="264"/>
      <c r="CT549" s="264"/>
      <c r="CU549" s="264"/>
      <c r="CV549" s="264"/>
      <c r="CW549" s="264"/>
      <c r="CX549" s="264"/>
      <c r="CY549" s="264"/>
      <c r="CZ549" s="264"/>
      <c r="DA549" s="264"/>
      <c r="DB549" s="264"/>
      <c r="DC549" s="264"/>
      <c r="DD549" s="264"/>
      <c r="DE549" s="264"/>
      <c r="DF549" s="264"/>
      <c r="DG549" s="264"/>
      <c r="DH549" s="264"/>
      <c r="DI549" s="264"/>
      <c r="DJ549" s="264"/>
      <c r="DK549" s="264"/>
      <c r="DL549" s="264"/>
      <c r="DM549" s="264"/>
      <c r="DN549" s="264"/>
      <c r="DO549" s="264"/>
      <c r="DP549" s="264"/>
      <c r="DQ549" s="264"/>
      <c r="DR549" s="264"/>
      <c r="DS549" s="264"/>
      <c r="DT549" s="264"/>
      <c r="DU549" s="264"/>
      <c r="DV549" s="264"/>
      <c r="DW549" s="264"/>
      <c r="DX549" s="264"/>
      <c r="DY549" s="264"/>
      <c r="DZ549" s="264"/>
      <c r="EA549" s="264"/>
      <c r="EB549" s="264"/>
      <c r="EC549" s="264"/>
      <c r="ED549" s="264"/>
      <c r="EE549" s="264"/>
      <c r="EF549" s="264"/>
      <c r="EG549" s="264"/>
      <c r="EH549" s="264"/>
      <c r="EI549" s="264"/>
      <c r="EJ549" s="264"/>
      <c r="EK549" s="264"/>
      <c r="EL549" s="264"/>
      <c r="EM549" s="264"/>
      <c r="EN549" s="264"/>
      <c r="EO549" s="264"/>
      <c r="EP549" s="264"/>
      <c r="EQ549" s="264"/>
      <c r="ER549" s="264"/>
      <c r="ES549" s="264"/>
    </row>
    <row r="550" spans="1:149" s="284" customFormat="1" ht="25.5">
      <c r="A550" s="84" t="s">
        <v>888</v>
      </c>
      <c r="B550" s="68" t="s">
        <v>163</v>
      </c>
      <c r="C550" s="226" t="s">
        <v>398</v>
      </c>
      <c r="D550" s="233" t="s">
        <v>889</v>
      </c>
      <c r="E550" s="234"/>
      <c r="F550" s="225">
        <f>F551</f>
        <v>100</v>
      </c>
      <c r="CB550" s="285"/>
      <c r="CC550" s="285"/>
      <c r="CD550" s="285"/>
      <c r="CE550" s="285"/>
      <c r="CF550" s="285"/>
      <c r="CG550" s="285"/>
      <c r="CH550" s="285"/>
      <c r="CI550" s="285"/>
      <c r="CJ550" s="285"/>
      <c r="CK550" s="285"/>
      <c r="CL550" s="285"/>
      <c r="CM550" s="285"/>
      <c r="CN550" s="285"/>
      <c r="CO550" s="285"/>
      <c r="CP550" s="285"/>
      <c r="CQ550" s="285"/>
      <c r="CR550" s="285"/>
      <c r="CS550" s="285"/>
      <c r="CT550" s="285"/>
      <c r="CU550" s="285"/>
      <c r="CV550" s="285"/>
      <c r="CW550" s="285"/>
      <c r="CX550" s="285"/>
      <c r="CY550" s="285"/>
      <c r="CZ550" s="285"/>
      <c r="DA550" s="285"/>
      <c r="DB550" s="285"/>
      <c r="DC550" s="285"/>
      <c r="DD550" s="285"/>
      <c r="DE550" s="285"/>
      <c r="DF550" s="285"/>
      <c r="DG550" s="285"/>
      <c r="DH550" s="285"/>
      <c r="DI550" s="285"/>
      <c r="DJ550" s="285"/>
      <c r="DK550" s="285"/>
      <c r="DL550" s="285"/>
      <c r="DM550" s="285"/>
      <c r="DN550" s="285"/>
      <c r="DO550" s="285"/>
      <c r="DP550" s="285"/>
      <c r="DQ550" s="285"/>
      <c r="DR550" s="285"/>
      <c r="DS550" s="285"/>
      <c r="DT550" s="285"/>
      <c r="DU550" s="285"/>
      <c r="DV550" s="285"/>
      <c r="DW550" s="285"/>
      <c r="DX550" s="285"/>
      <c r="DY550" s="285"/>
      <c r="DZ550" s="285"/>
      <c r="EA550" s="285"/>
      <c r="EB550" s="285"/>
      <c r="EC550" s="285"/>
      <c r="ED550" s="285"/>
      <c r="EE550" s="285"/>
      <c r="EF550" s="285"/>
      <c r="EG550" s="285"/>
      <c r="EH550" s="285"/>
      <c r="EI550" s="285"/>
      <c r="EJ550" s="285"/>
      <c r="EK550" s="285"/>
      <c r="EL550" s="285"/>
      <c r="EM550" s="285"/>
      <c r="EN550" s="285"/>
      <c r="EO550" s="285"/>
      <c r="EP550" s="285"/>
      <c r="EQ550" s="285"/>
      <c r="ER550" s="285"/>
      <c r="ES550" s="285"/>
    </row>
    <row r="551" spans="1:149" s="167" customFormat="1" ht="24">
      <c r="A551" s="238" t="s">
        <v>914</v>
      </c>
      <c r="B551" s="68" t="s">
        <v>163</v>
      </c>
      <c r="C551" s="226" t="s">
        <v>398</v>
      </c>
      <c r="D551" s="233" t="s">
        <v>915</v>
      </c>
      <c r="E551" s="229"/>
      <c r="F551" s="225">
        <f>SUM(F553)</f>
        <v>100</v>
      </c>
      <c r="CB551" s="168"/>
      <c r="CC551" s="168"/>
      <c r="CD551" s="168"/>
      <c r="CE551" s="168"/>
      <c r="CF551" s="168"/>
      <c r="CG551" s="168"/>
      <c r="CH551" s="168"/>
      <c r="CI551" s="168"/>
      <c r="CJ551" s="168"/>
      <c r="CK551" s="168"/>
      <c r="CL551" s="168"/>
      <c r="CM551" s="168"/>
      <c r="CN551" s="168"/>
      <c r="CO551" s="168"/>
      <c r="CP551" s="168"/>
      <c r="CQ551" s="168"/>
      <c r="CR551" s="168"/>
      <c r="CS551" s="168"/>
      <c r="CT551" s="168"/>
      <c r="CU551" s="168"/>
      <c r="CV551" s="168"/>
      <c r="CW551" s="168"/>
      <c r="CX551" s="168"/>
      <c r="CY551" s="168"/>
      <c r="CZ551" s="168"/>
      <c r="DA551" s="168"/>
      <c r="DB551" s="168"/>
      <c r="DC551" s="168"/>
      <c r="DD551" s="168"/>
      <c r="DE551" s="168"/>
      <c r="DF551" s="168"/>
      <c r="DG551" s="168"/>
      <c r="DH551" s="168"/>
      <c r="DI551" s="168"/>
      <c r="DJ551" s="168"/>
      <c r="DK551" s="168"/>
      <c r="DL551" s="168"/>
      <c r="DM551" s="168"/>
      <c r="DN551" s="168"/>
      <c r="DO551" s="168"/>
      <c r="DP551" s="168"/>
      <c r="DQ551" s="168"/>
      <c r="DR551" s="168"/>
      <c r="DS551" s="168"/>
      <c r="DT551" s="168"/>
      <c r="DU551" s="168"/>
      <c r="DV551" s="168"/>
      <c r="DW551" s="168"/>
      <c r="DX551" s="168"/>
      <c r="DY551" s="168"/>
      <c r="DZ551" s="168"/>
      <c r="EA551" s="168"/>
      <c r="EB551" s="168"/>
      <c r="EC551" s="168"/>
      <c r="ED551" s="168"/>
      <c r="EE551" s="168"/>
      <c r="EF551" s="168"/>
      <c r="EG551" s="168"/>
      <c r="EH551" s="168"/>
      <c r="EI551" s="168"/>
      <c r="EJ551" s="168"/>
      <c r="EK551" s="168"/>
      <c r="EL551" s="168"/>
      <c r="EM551" s="168"/>
      <c r="EN551" s="168"/>
      <c r="EO551" s="168"/>
      <c r="EP551" s="168"/>
      <c r="EQ551" s="168"/>
      <c r="ER551" s="168"/>
      <c r="ES551" s="168"/>
    </row>
    <row r="552" spans="1:149" s="167" customFormat="1" ht="12.75">
      <c r="A552" s="169" t="s">
        <v>916</v>
      </c>
      <c r="B552" s="70" t="s">
        <v>163</v>
      </c>
      <c r="C552" s="228" t="s">
        <v>398</v>
      </c>
      <c r="D552" s="228" t="s">
        <v>917</v>
      </c>
      <c r="E552" s="229"/>
      <c r="F552" s="232">
        <f>SUM(F553)</f>
        <v>100</v>
      </c>
      <c r="CB552" s="168"/>
      <c r="CC552" s="168"/>
      <c r="CD552" s="168"/>
      <c r="CE552" s="168"/>
      <c r="CF552" s="168"/>
      <c r="CG552" s="168"/>
      <c r="CH552" s="168"/>
      <c r="CI552" s="168"/>
      <c r="CJ552" s="168"/>
      <c r="CK552" s="168"/>
      <c r="CL552" s="168"/>
      <c r="CM552" s="168"/>
      <c r="CN552" s="168"/>
      <c r="CO552" s="168"/>
      <c r="CP552" s="168"/>
      <c r="CQ552" s="168"/>
      <c r="CR552" s="168"/>
      <c r="CS552" s="168"/>
      <c r="CT552" s="168"/>
      <c r="CU552" s="168"/>
      <c r="CV552" s="168"/>
      <c r="CW552" s="168"/>
      <c r="CX552" s="168"/>
      <c r="CY552" s="168"/>
      <c r="CZ552" s="168"/>
      <c r="DA552" s="168"/>
      <c r="DB552" s="168"/>
      <c r="DC552" s="168"/>
      <c r="DD552" s="168"/>
      <c r="DE552" s="168"/>
      <c r="DF552" s="168"/>
      <c r="DG552" s="168"/>
      <c r="DH552" s="168"/>
      <c r="DI552" s="168"/>
      <c r="DJ552" s="168"/>
      <c r="DK552" s="168"/>
      <c r="DL552" s="168"/>
      <c r="DM552" s="168"/>
      <c r="DN552" s="168"/>
      <c r="DO552" s="168"/>
      <c r="DP552" s="168"/>
      <c r="DQ552" s="168"/>
      <c r="DR552" s="168"/>
      <c r="DS552" s="168"/>
      <c r="DT552" s="168"/>
      <c r="DU552" s="168"/>
      <c r="DV552" s="168"/>
      <c r="DW552" s="168"/>
      <c r="DX552" s="168"/>
      <c r="DY552" s="168"/>
      <c r="DZ552" s="168"/>
      <c r="EA552" s="168"/>
      <c r="EB552" s="168"/>
      <c r="EC552" s="168"/>
      <c r="ED552" s="168"/>
      <c r="EE552" s="168"/>
      <c r="EF552" s="168"/>
      <c r="EG552" s="168"/>
      <c r="EH552" s="168"/>
      <c r="EI552" s="168"/>
      <c r="EJ552" s="168"/>
      <c r="EK552" s="168"/>
      <c r="EL552" s="168"/>
      <c r="EM552" s="168"/>
      <c r="EN552" s="168"/>
      <c r="EO552" s="168"/>
      <c r="EP552" s="168"/>
      <c r="EQ552" s="168"/>
      <c r="ER552" s="168"/>
      <c r="ES552" s="168"/>
    </row>
    <row r="553" spans="1:149" s="167" customFormat="1" ht="24">
      <c r="A553" s="169" t="s">
        <v>570</v>
      </c>
      <c r="B553" s="70" t="s">
        <v>163</v>
      </c>
      <c r="C553" s="228" t="s">
        <v>398</v>
      </c>
      <c r="D553" s="228" t="s">
        <v>917</v>
      </c>
      <c r="E553" s="229" t="s">
        <v>571</v>
      </c>
      <c r="F553" s="232">
        <f>SUM(F554)</f>
        <v>100</v>
      </c>
      <c r="CB553" s="168"/>
      <c r="CC553" s="168"/>
      <c r="CD553" s="168"/>
      <c r="CE553" s="168"/>
      <c r="CF553" s="168"/>
      <c r="CG553" s="168"/>
      <c r="CH553" s="168"/>
      <c r="CI553" s="168"/>
      <c r="CJ553" s="168"/>
      <c r="CK553" s="168"/>
      <c r="CL553" s="168"/>
      <c r="CM553" s="168"/>
      <c r="CN553" s="168"/>
      <c r="CO553" s="168"/>
      <c r="CP553" s="168"/>
      <c r="CQ553" s="168"/>
      <c r="CR553" s="168"/>
      <c r="CS553" s="168"/>
      <c r="CT553" s="168"/>
      <c r="CU553" s="168"/>
      <c r="CV553" s="168"/>
      <c r="CW553" s="168"/>
      <c r="CX553" s="168"/>
      <c r="CY553" s="168"/>
      <c r="CZ553" s="168"/>
      <c r="DA553" s="168"/>
      <c r="DB553" s="168"/>
      <c r="DC553" s="168"/>
      <c r="DD553" s="168"/>
      <c r="DE553" s="168"/>
      <c r="DF553" s="168"/>
      <c r="DG553" s="168"/>
      <c r="DH553" s="168"/>
      <c r="DI553" s="168"/>
      <c r="DJ553" s="168"/>
      <c r="DK553" s="168"/>
      <c r="DL553" s="168"/>
      <c r="DM553" s="168"/>
      <c r="DN553" s="168"/>
      <c r="DO553" s="168"/>
      <c r="DP553" s="168"/>
      <c r="DQ553" s="168"/>
      <c r="DR553" s="168"/>
      <c r="DS553" s="168"/>
      <c r="DT553" s="168"/>
      <c r="DU553" s="168"/>
      <c r="DV553" s="168"/>
      <c r="DW553" s="168"/>
      <c r="DX553" s="168"/>
      <c r="DY553" s="168"/>
      <c r="DZ553" s="168"/>
      <c r="EA553" s="168"/>
      <c r="EB553" s="168"/>
      <c r="EC553" s="168"/>
      <c r="ED553" s="168"/>
      <c r="EE553" s="168"/>
      <c r="EF553" s="168"/>
      <c r="EG553" s="168"/>
      <c r="EH553" s="168"/>
      <c r="EI553" s="168"/>
      <c r="EJ553" s="168"/>
      <c r="EK553" s="168"/>
      <c r="EL553" s="168"/>
      <c r="EM553" s="168"/>
      <c r="EN553" s="168"/>
      <c r="EO553" s="168"/>
      <c r="EP553" s="168"/>
      <c r="EQ553" s="168"/>
      <c r="ER553" s="168"/>
      <c r="ES553" s="168"/>
    </row>
    <row r="554" spans="1:149" s="167" customFormat="1" ht="12.75">
      <c r="A554" s="71" t="s">
        <v>572</v>
      </c>
      <c r="B554" s="70" t="s">
        <v>163</v>
      </c>
      <c r="C554" s="228" t="s">
        <v>398</v>
      </c>
      <c r="D554" s="228" t="s">
        <v>917</v>
      </c>
      <c r="E554" s="229" t="s">
        <v>573</v>
      </c>
      <c r="F554" s="232">
        <v>100</v>
      </c>
      <c r="CB554" s="168"/>
      <c r="CC554" s="168"/>
      <c r="CD554" s="168"/>
      <c r="CE554" s="168"/>
      <c r="CF554" s="168"/>
      <c r="CG554" s="168"/>
      <c r="CH554" s="168"/>
      <c r="CI554" s="168"/>
      <c r="CJ554" s="168"/>
      <c r="CK554" s="168"/>
      <c r="CL554" s="168"/>
      <c r="CM554" s="168"/>
      <c r="CN554" s="168"/>
      <c r="CO554" s="168"/>
      <c r="CP554" s="168"/>
      <c r="CQ554" s="168"/>
      <c r="CR554" s="168"/>
      <c r="CS554" s="168"/>
      <c r="CT554" s="168"/>
      <c r="CU554" s="168"/>
      <c r="CV554" s="168"/>
      <c r="CW554" s="168"/>
      <c r="CX554" s="168"/>
      <c r="CY554" s="168"/>
      <c r="CZ554" s="168"/>
      <c r="DA554" s="168"/>
      <c r="DB554" s="168"/>
      <c r="DC554" s="168"/>
      <c r="DD554" s="168"/>
      <c r="DE554" s="168"/>
      <c r="DF554" s="168"/>
      <c r="DG554" s="168"/>
      <c r="DH554" s="168"/>
      <c r="DI554" s="168"/>
      <c r="DJ554" s="168"/>
      <c r="DK554" s="168"/>
      <c r="DL554" s="168"/>
      <c r="DM554" s="168"/>
      <c r="DN554" s="168"/>
      <c r="DO554" s="168"/>
      <c r="DP554" s="168"/>
      <c r="DQ554" s="168"/>
      <c r="DR554" s="168"/>
      <c r="DS554" s="168"/>
      <c r="DT554" s="168"/>
      <c r="DU554" s="168"/>
      <c r="DV554" s="168"/>
      <c r="DW554" s="168"/>
      <c r="DX554" s="168"/>
      <c r="DY554" s="168"/>
      <c r="DZ554" s="168"/>
      <c r="EA554" s="168"/>
      <c r="EB554" s="168"/>
      <c r="EC554" s="168"/>
      <c r="ED554" s="168"/>
      <c r="EE554" s="168"/>
      <c r="EF554" s="168"/>
      <c r="EG554" s="168"/>
      <c r="EH554" s="168"/>
      <c r="EI554" s="168"/>
      <c r="EJ554" s="168"/>
      <c r="EK554" s="168"/>
      <c r="EL554" s="168"/>
      <c r="EM554" s="168"/>
      <c r="EN554" s="168"/>
      <c r="EO554" s="168"/>
      <c r="EP554" s="168"/>
      <c r="EQ554" s="168"/>
      <c r="ER554" s="168"/>
      <c r="ES554" s="168"/>
    </row>
    <row r="555" spans="1:149" s="65" customFormat="1" ht="18.75" customHeight="1">
      <c r="A555" s="290" t="s">
        <v>918</v>
      </c>
      <c r="B555" s="291" t="s">
        <v>166</v>
      </c>
      <c r="C555" s="291"/>
      <c r="D555" s="291"/>
      <c r="E555" s="292"/>
      <c r="F555" s="293">
        <f>F556</f>
        <v>500.01044</v>
      </c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  <c r="ED555" s="66"/>
      <c r="EE555" s="66"/>
      <c r="EF555" s="66"/>
      <c r="EG555" s="66"/>
      <c r="EH555" s="66"/>
      <c r="EI555" s="66"/>
      <c r="EJ555" s="66"/>
      <c r="EK555" s="66"/>
      <c r="EL555" s="66"/>
      <c r="EM555" s="66"/>
      <c r="EN555" s="66"/>
      <c r="EO555" s="66"/>
      <c r="EP555" s="66"/>
      <c r="EQ555" s="66"/>
      <c r="ER555" s="66"/>
      <c r="ES555" s="66"/>
    </row>
    <row r="556" spans="1:149" s="65" customFormat="1" ht="12.75">
      <c r="A556" s="286" t="s">
        <v>919</v>
      </c>
      <c r="B556" s="287" t="s">
        <v>166</v>
      </c>
      <c r="C556" s="287" t="s">
        <v>398</v>
      </c>
      <c r="D556" s="287"/>
      <c r="E556" s="288"/>
      <c r="F556" s="289">
        <f>F557</f>
        <v>500.01044</v>
      </c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  <c r="ED556" s="66"/>
      <c r="EE556" s="66"/>
      <c r="EF556" s="66"/>
      <c r="EG556" s="66"/>
      <c r="EH556" s="66"/>
      <c r="EI556" s="66"/>
      <c r="EJ556" s="66"/>
      <c r="EK556" s="66"/>
      <c r="EL556" s="66"/>
      <c r="EM556" s="66"/>
      <c r="EN556" s="66"/>
      <c r="EO556" s="66"/>
      <c r="EP556" s="66"/>
      <c r="EQ556" s="66"/>
      <c r="ER556" s="66"/>
      <c r="ES556" s="66"/>
    </row>
    <row r="557" spans="1:80" ht="38.25">
      <c r="A557" s="84" t="s">
        <v>920</v>
      </c>
      <c r="B557" s="75" t="s">
        <v>166</v>
      </c>
      <c r="C557" s="228" t="s">
        <v>398</v>
      </c>
      <c r="D557" s="75" t="s">
        <v>921</v>
      </c>
      <c r="E557" s="132"/>
      <c r="F557" s="281">
        <f>SUM(F559)</f>
        <v>500.01044</v>
      </c>
      <c r="CB557"/>
    </row>
    <row r="558" spans="1:80" ht="25.5">
      <c r="A558" s="85" t="s">
        <v>922</v>
      </c>
      <c r="B558" s="75" t="s">
        <v>166</v>
      </c>
      <c r="C558" s="228" t="s">
        <v>398</v>
      </c>
      <c r="D558" s="77" t="s">
        <v>790</v>
      </c>
      <c r="E558" s="132"/>
      <c r="F558" s="281">
        <f>SUM(F559)</f>
        <v>500.01044</v>
      </c>
      <c r="CB558"/>
    </row>
    <row r="559" spans="1:80" ht="25.5">
      <c r="A559" s="85" t="s">
        <v>923</v>
      </c>
      <c r="B559" s="77" t="s">
        <v>166</v>
      </c>
      <c r="C559" s="228" t="s">
        <v>398</v>
      </c>
      <c r="D559" s="77" t="s">
        <v>924</v>
      </c>
      <c r="E559" s="129"/>
      <c r="F559" s="283">
        <f>SUM(F560)</f>
        <v>500.01044</v>
      </c>
      <c r="CB559"/>
    </row>
    <row r="560" spans="1:80" ht="25.5">
      <c r="A560" s="294" t="s">
        <v>422</v>
      </c>
      <c r="B560" s="173" t="s">
        <v>166</v>
      </c>
      <c r="C560" s="295" t="s">
        <v>398</v>
      </c>
      <c r="D560" s="77" t="s">
        <v>924</v>
      </c>
      <c r="E560" s="296" t="s">
        <v>423</v>
      </c>
      <c r="F560" s="297">
        <f>SUM(F561)</f>
        <v>500.01044</v>
      </c>
      <c r="CB560"/>
    </row>
    <row r="561" spans="1:80" ht="25.5">
      <c r="A561" s="89" t="s">
        <v>424</v>
      </c>
      <c r="B561" s="77" t="s">
        <v>166</v>
      </c>
      <c r="C561" s="228" t="s">
        <v>398</v>
      </c>
      <c r="D561" s="77" t="s">
        <v>924</v>
      </c>
      <c r="E561" s="150" t="s">
        <v>425</v>
      </c>
      <c r="F561" s="283">
        <v>500.01044</v>
      </c>
      <c r="CB561"/>
    </row>
    <row r="562" spans="1:80" ht="12.75" hidden="1">
      <c r="A562" s="298" t="s">
        <v>389</v>
      </c>
      <c r="B562" s="299" t="s">
        <v>169</v>
      </c>
      <c r="C562" s="300"/>
      <c r="D562" s="299"/>
      <c r="E562" s="301"/>
      <c r="F562" s="302">
        <f>SUM(F563)</f>
        <v>0</v>
      </c>
      <c r="CB562"/>
    </row>
    <row r="563" spans="1:80" ht="12.75" hidden="1">
      <c r="A563" s="303" t="s">
        <v>775</v>
      </c>
      <c r="B563" s="62" t="s">
        <v>169</v>
      </c>
      <c r="C563" s="272" t="s">
        <v>391</v>
      </c>
      <c r="D563" s="62" t="s">
        <v>439</v>
      </c>
      <c r="E563" s="288"/>
      <c r="F563" s="289">
        <f>SUM(F564)</f>
        <v>0</v>
      </c>
      <c r="CB563"/>
    </row>
    <row r="564" spans="1:80" ht="12.75" hidden="1">
      <c r="A564" s="304" t="s">
        <v>393</v>
      </c>
      <c r="B564" s="77" t="s">
        <v>169</v>
      </c>
      <c r="C564" s="228" t="s">
        <v>391</v>
      </c>
      <c r="D564" s="77" t="s">
        <v>925</v>
      </c>
      <c r="E564" s="146"/>
      <c r="F564" s="283">
        <f>SUM(F565)</f>
        <v>0</v>
      </c>
      <c r="CB564"/>
    </row>
    <row r="565" spans="1:80" ht="12.75" hidden="1">
      <c r="A565" s="304" t="s">
        <v>926</v>
      </c>
      <c r="B565" s="77" t="s">
        <v>169</v>
      </c>
      <c r="C565" s="228" t="s">
        <v>391</v>
      </c>
      <c r="D565" s="77" t="s">
        <v>925</v>
      </c>
      <c r="E565" s="146" t="s">
        <v>927</v>
      </c>
      <c r="F565" s="283">
        <f>SUM(F566)</f>
        <v>0</v>
      </c>
      <c r="CB565"/>
    </row>
    <row r="566" spans="1:80" ht="12.75" hidden="1">
      <c r="A566" s="89" t="s">
        <v>928</v>
      </c>
      <c r="B566" s="77" t="s">
        <v>169</v>
      </c>
      <c r="C566" s="228" t="s">
        <v>391</v>
      </c>
      <c r="D566" s="77" t="s">
        <v>925</v>
      </c>
      <c r="E566" s="305" t="s">
        <v>929</v>
      </c>
      <c r="F566" s="56">
        <v>0</v>
      </c>
      <c r="CB566"/>
    </row>
    <row r="567" spans="1:6" ht="12.75">
      <c r="A567" s="306" t="s">
        <v>930</v>
      </c>
      <c r="B567" s="307"/>
      <c r="C567" s="307"/>
      <c r="D567" s="307"/>
      <c r="E567" s="307"/>
      <c r="F567" s="308"/>
    </row>
  </sheetData>
  <sheetProtection selectLockedCells="1" selectUnlockedCells="1"/>
  <mergeCells count="10">
    <mergeCell ref="A13:F13"/>
    <mergeCell ref="A1:F1"/>
    <mergeCell ref="A2:F2"/>
    <mergeCell ref="A5:F5"/>
    <mergeCell ref="A8:F8"/>
    <mergeCell ref="A10:F10"/>
    <mergeCell ref="A11:F11"/>
    <mergeCell ref="E9:F9"/>
    <mergeCell ref="C3:F3"/>
    <mergeCell ref="E4:F4"/>
  </mergeCells>
  <printOptions/>
  <pageMargins left="0.8368055555555556" right="0.2361111111111111" top="0.7479166666666667" bottom="0.7479166666666667" header="0.5118055555555555" footer="0.511805555555555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S567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68.57421875" style="29" customWidth="1"/>
    <col min="2" max="2" width="7.8515625" style="279" customWidth="1"/>
    <col min="3" max="3" width="3.00390625" style="29" customWidth="1"/>
    <col min="4" max="4" width="3.28125" style="29" customWidth="1"/>
    <col min="5" max="5" width="13.421875" style="30" customWidth="1"/>
    <col min="6" max="6" width="5.28125" style="31" customWidth="1"/>
    <col min="7" max="7" width="12.421875" style="521" customWidth="1"/>
    <col min="8" max="88" width="9.140625" style="29" customWidth="1"/>
  </cols>
  <sheetData>
    <row r="1" spans="1:88" ht="13.5" customHeight="1">
      <c r="A1" s="657" t="s">
        <v>931</v>
      </c>
      <c r="B1" s="657"/>
      <c r="C1" s="657"/>
      <c r="D1" s="657"/>
      <c r="E1" s="657"/>
      <c r="F1" s="657"/>
      <c r="G1" s="657"/>
      <c r="CC1"/>
      <c r="CD1"/>
      <c r="CE1"/>
      <c r="CF1"/>
      <c r="CG1"/>
      <c r="CH1"/>
      <c r="CI1"/>
      <c r="CJ1"/>
    </row>
    <row r="2" spans="1:88" ht="13.5" customHeight="1">
      <c r="A2" s="657" t="s">
        <v>1079</v>
      </c>
      <c r="B2" s="657"/>
      <c r="C2" s="657"/>
      <c r="D2" s="657"/>
      <c r="E2" s="657"/>
      <c r="F2" s="657"/>
      <c r="G2" s="657"/>
      <c r="CC2"/>
      <c r="CD2"/>
      <c r="CE2"/>
      <c r="CF2"/>
      <c r="CG2"/>
      <c r="CH2"/>
      <c r="CI2"/>
      <c r="CJ2"/>
    </row>
    <row r="3" spans="1:88" ht="13.5" customHeight="1">
      <c r="A3" s="641"/>
      <c r="B3" s="641"/>
      <c r="C3" s="641"/>
      <c r="D3" s="641"/>
      <c r="E3" s="657" t="s">
        <v>1082</v>
      </c>
      <c r="F3" s="657"/>
      <c r="G3" s="657"/>
      <c r="CC3"/>
      <c r="CD3"/>
      <c r="CE3"/>
      <c r="CF3"/>
      <c r="CG3"/>
      <c r="CH3"/>
      <c r="CI3"/>
      <c r="CJ3"/>
    </row>
    <row r="4" spans="1:88" ht="13.5" customHeight="1">
      <c r="A4" s="641"/>
      <c r="B4" s="641"/>
      <c r="C4" s="641"/>
      <c r="D4" s="641"/>
      <c r="E4" s="641"/>
      <c r="F4" s="657" t="s">
        <v>1067</v>
      </c>
      <c r="G4" s="657"/>
      <c r="CC4"/>
      <c r="CD4"/>
      <c r="CE4"/>
      <c r="CF4"/>
      <c r="CG4"/>
      <c r="CH4"/>
      <c r="CI4"/>
      <c r="CJ4"/>
    </row>
    <row r="5" spans="1:88" ht="15" customHeight="1">
      <c r="A5" s="658" t="s">
        <v>1080</v>
      </c>
      <c r="B5" s="658"/>
      <c r="C5" s="658"/>
      <c r="D5" s="658"/>
      <c r="E5" s="658"/>
      <c r="F5" s="658"/>
      <c r="G5" s="658"/>
      <c r="CC5"/>
      <c r="CD5"/>
      <c r="CE5"/>
      <c r="CF5"/>
      <c r="CG5"/>
      <c r="CH5"/>
      <c r="CI5"/>
      <c r="CJ5"/>
    </row>
    <row r="6" spans="1:88" ht="15" customHeight="1">
      <c r="A6" s="16"/>
      <c r="B6" s="16"/>
      <c r="C6" s="16"/>
      <c r="D6" s="16"/>
      <c r="E6" s="16"/>
      <c r="F6" s="16"/>
      <c r="G6" s="16"/>
      <c r="CC6"/>
      <c r="CD6"/>
      <c r="CE6"/>
      <c r="CF6"/>
      <c r="CG6"/>
      <c r="CH6"/>
      <c r="CI6"/>
      <c r="CJ6"/>
    </row>
    <row r="7" spans="1:88" ht="15" customHeight="1">
      <c r="A7" s="16"/>
      <c r="B7" s="16"/>
      <c r="C7" s="16"/>
      <c r="D7" s="16"/>
      <c r="E7" s="16"/>
      <c r="F7" s="16"/>
      <c r="G7" s="16" t="s">
        <v>1073</v>
      </c>
      <c r="CC7"/>
      <c r="CD7"/>
      <c r="CE7"/>
      <c r="CF7"/>
      <c r="CG7"/>
      <c r="CH7"/>
      <c r="CI7"/>
      <c r="CJ7"/>
    </row>
    <row r="8" spans="1:88" ht="15" customHeight="1">
      <c r="A8" s="658" t="s">
        <v>1070</v>
      </c>
      <c r="B8" s="658"/>
      <c r="C8" s="658"/>
      <c r="D8" s="658"/>
      <c r="E8" s="658"/>
      <c r="F8" s="658"/>
      <c r="G8" s="658"/>
      <c r="CC8"/>
      <c r="CD8"/>
      <c r="CE8"/>
      <c r="CF8"/>
      <c r="CG8"/>
      <c r="CH8"/>
      <c r="CI8"/>
      <c r="CJ8"/>
    </row>
    <row r="9" spans="1:88" ht="15" customHeight="1">
      <c r="A9" s="16"/>
      <c r="B9" s="16"/>
      <c r="C9" s="16"/>
      <c r="D9" s="16"/>
      <c r="E9" s="16"/>
      <c r="F9" s="16"/>
      <c r="G9" s="16" t="s">
        <v>1074</v>
      </c>
      <c r="CC9"/>
      <c r="CD9"/>
      <c r="CE9"/>
      <c r="CF9"/>
      <c r="CG9"/>
      <c r="CH9"/>
      <c r="CI9"/>
      <c r="CJ9"/>
    </row>
    <row r="10" spans="1:88" ht="13.5" customHeight="1">
      <c r="A10" s="657" t="s">
        <v>1</v>
      </c>
      <c r="B10" s="657"/>
      <c r="C10" s="657"/>
      <c r="D10" s="657"/>
      <c r="E10" s="657"/>
      <c r="F10" s="657"/>
      <c r="G10" s="657"/>
      <c r="CC10"/>
      <c r="CD10"/>
      <c r="CE10"/>
      <c r="CF10"/>
      <c r="CG10"/>
      <c r="CH10"/>
      <c r="CI10"/>
      <c r="CJ10"/>
    </row>
    <row r="11" spans="1:88" ht="12.75" customHeight="1">
      <c r="A11" s="657" t="s">
        <v>2</v>
      </c>
      <c r="B11" s="657"/>
      <c r="C11" s="657"/>
      <c r="D11" s="657"/>
      <c r="E11" s="657"/>
      <c r="F11" s="657"/>
      <c r="G11" s="657"/>
      <c r="CC11"/>
      <c r="CD11"/>
      <c r="CE11"/>
      <c r="CF11"/>
      <c r="CG11"/>
      <c r="CH11"/>
      <c r="CI11"/>
      <c r="CJ11"/>
    </row>
    <row r="12" spans="1:88" ht="12.75">
      <c r="A12" s="19"/>
      <c r="B12" s="33"/>
      <c r="C12" s="19"/>
      <c r="D12" s="19"/>
      <c r="E12" s="19"/>
      <c r="F12" s="19"/>
      <c r="G12" s="520"/>
      <c r="CC12"/>
      <c r="CD12"/>
      <c r="CE12"/>
      <c r="CF12"/>
      <c r="CG12"/>
      <c r="CH12"/>
      <c r="CI12"/>
      <c r="CJ12"/>
    </row>
    <row r="13" spans="1:88" ht="12.75" customHeight="1">
      <c r="A13" s="647" t="s">
        <v>932</v>
      </c>
      <c r="B13" s="647"/>
      <c r="C13" s="647"/>
      <c r="D13" s="647"/>
      <c r="E13" s="647"/>
      <c r="F13" s="647"/>
      <c r="G13" s="647"/>
      <c r="CC13"/>
      <c r="CD13"/>
      <c r="CE13"/>
      <c r="CF13"/>
      <c r="CG13"/>
      <c r="CH13"/>
      <c r="CI13"/>
      <c r="CJ13"/>
    </row>
    <row r="14" spans="1:2" ht="12.75">
      <c r="A14" s="35"/>
      <c r="B14" s="309"/>
    </row>
    <row r="15" spans="1:7" ht="12.75">
      <c r="A15" s="36"/>
      <c r="B15" s="36"/>
      <c r="C15" s="36" t="s">
        <v>383</v>
      </c>
      <c r="D15" s="36" t="s">
        <v>384</v>
      </c>
      <c r="E15" s="37" t="s">
        <v>385</v>
      </c>
      <c r="F15" s="38" t="s">
        <v>386</v>
      </c>
      <c r="G15" s="522" t="s">
        <v>387</v>
      </c>
    </row>
    <row r="16" spans="1:87" s="66" customFormat="1" ht="17.25" customHeight="1">
      <c r="A16" s="560" t="s">
        <v>388</v>
      </c>
      <c r="B16" s="561"/>
      <c r="C16" s="252"/>
      <c r="D16" s="252"/>
      <c r="E16" s="562"/>
      <c r="F16" s="563"/>
      <c r="G16" s="564">
        <f>G22+G108+G116+G146+G235+G405+G422+G500+G514+G555+G562</f>
        <v>452982.58282999997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</row>
    <row r="17" spans="1:88" ht="12.75" hidden="1">
      <c r="A17" s="44" t="s">
        <v>389</v>
      </c>
      <c r="B17" s="310"/>
      <c r="C17" s="45" t="s">
        <v>169</v>
      </c>
      <c r="D17" s="45"/>
      <c r="E17" s="45"/>
      <c r="F17" s="46"/>
      <c r="G17" s="523">
        <f>G18</f>
        <v>0</v>
      </c>
      <c r="CJ17"/>
    </row>
    <row r="18" spans="1:88" ht="12.75" hidden="1">
      <c r="A18" s="48" t="s">
        <v>390</v>
      </c>
      <c r="B18" s="311"/>
      <c r="C18" s="49" t="s">
        <v>169</v>
      </c>
      <c r="D18" s="49" t="s">
        <v>391</v>
      </c>
      <c r="E18" s="49"/>
      <c r="F18" s="50"/>
      <c r="G18" s="524">
        <f>G19</f>
        <v>0</v>
      </c>
      <c r="CJ18"/>
    </row>
    <row r="19" spans="1:88" ht="12.75" hidden="1">
      <c r="A19" s="52" t="s">
        <v>392</v>
      </c>
      <c r="B19" s="312"/>
      <c r="C19" s="53" t="s">
        <v>169</v>
      </c>
      <c r="D19" s="53" t="s">
        <v>391</v>
      </c>
      <c r="E19" s="54"/>
      <c r="F19" s="55"/>
      <c r="G19" s="525">
        <f>G20</f>
        <v>0</v>
      </c>
      <c r="CJ19"/>
    </row>
    <row r="20" spans="1:88" ht="12.75" hidden="1">
      <c r="A20" s="52" t="s">
        <v>393</v>
      </c>
      <c r="B20" s="312"/>
      <c r="C20" s="53" t="s">
        <v>169</v>
      </c>
      <c r="D20" s="53" t="s">
        <v>391</v>
      </c>
      <c r="E20" s="54"/>
      <c r="F20" s="55"/>
      <c r="G20" s="525">
        <f>G21</f>
        <v>0</v>
      </c>
      <c r="CJ20"/>
    </row>
    <row r="21" spans="1:88" ht="12.75" hidden="1">
      <c r="A21" s="52" t="s">
        <v>394</v>
      </c>
      <c r="B21" s="312"/>
      <c r="C21" s="53" t="s">
        <v>169</v>
      </c>
      <c r="D21" s="53" t="s">
        <v>391</v>
      </c>
      <c r="E21" s="54"/>
      <c r="F21" s="55" t="s">
        <v>395</v>
      </c>
      <c r="G21" s="525"/>
      <c r="CJ21"/>
    </row>
    <row r="22" spans="1:88" ht="19.5" customHeight="1">
      <c r="A22" s="565" t="s">
        <v>396</v>
      </c>
      <c r="B22" s="566">
        <v>920</v>
      </c>
      <c r="C22" s="567" t="s">
        <v>391</v>
      </c>
      <c r="D22" s="567"/>
      <c r="E22" s="567"/>
      <c r="F22" s="568"/>
      <c r="G22" s="569">
        <f>G23+G29+G51+G59+G65</f>
        <v>34224.01919</v>
      </c>
      <c r="CJ22"/>
    </row>
    <row r="23" spans="1:157" s="65" customFormat="1" ht="25.5">
      <c r="A23" s="626" t="s">
        <v>397</v>
      </c>
      <c r="B23" s="627">
        <v>920</v>
      </c>
      <c r="C23" s="593" t="s">
        <v>391</v>
      </c>
      <c r="D23" s="593" t="s">
        <v>398</v>
      </c>
      <c r="E23" s="593"/>
      <c r="F23" s="628"/>
      <c r="G23" s="629">
        <f>G24</f>
        <v>541.86913</v>
      </c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</row>
    <row r="24" spans="1:88" ht="25.5">
      <c r="A24" s="67" t="s">
        <v>399</v>
      </c>
      <c r="B24" s="313">
        <v>920</v>
      </c>
      <c r="C24" s="54" t="s">
        <v>391</v>
      </c>
      <c r="D24" s="54" t="s">
        <v>398</v>
      </c>
      <c r="E24" s="68" t="s">
        <v>400</v>
      </c>
      <c r="F24" s="55"/>
      <c r="G24" s="526">
        <f>SUM(G25)</f>
        <v>541.86913</v>
      </c>
      <c r="CJ24"/>
    </row>
    <row r="25" spans="1:88" ht="12.75">
      <c r="A25" s="52" t="s">
        <v>401</v>
      </c>
      <c r="B25" s="313">
        <v>920</v>
      </c>
      <c r="C25" s="54" t="s">
        <v>391</v>
      </c>
      <c r="D25" s="54" t="s">
        <v>398</v>
      </c>
      <c r="E25" s="70" t="s">
        <v>402</v>
      </c>
      <c r="F25" s="55"/>
      <c r="G25" s="526">
        <f>SUM(G26)</f>
        <v>541.86913</v>
      </c>
      <c r="CJ25"/>
    </row>
    <row r="26" spans="1:88" ht="12.75">
      <c r="A26" s="52" t="s">
        <v>403</v>
      </c>
      <c r="B26" s="313">
        <v>920</v>
      </c>
      <c r="C26" s="54" t="s">
        <v>391</v>
      </c>
      <c r="D26" s="54" t="s">
        <v>398</v>
      </c>
      <c r="E26" s="70" t="s">
        <v>404</v>
      </c>
      <c r="F26" s="55"/>
      <c r="G26" s="526">
        <f>SUM(G27)</f>
        <v>541.86913</v>
      </c>
      <c r="CJ26"/>
    </row>
    <row r="27" spans="1:88" ht="38.25">
      <c r="A27" s="71" t="s">
        <v>405</v>
      </c>
      <c r="B27" s="313">
        <v>920</v>
      </c>
      <c r="C27" s="54" t="s">
        <v>391</v>
      </c>
      <c r="D27" s="54" t="s">
        <v>398</v>
      </c>
      <c r="E27" s="70" t="s">
        <v>404</v>
      </c>
      <c r="F27" s="55" t="s">
        <v>406</v>
      </c>
      <c r="G27" s="526">
        <f>SUM(G28)</f>
        <v>541.86913</v>
      </c>
      <c r="CJ27"/>
    </row>
    <row r="28" spans="1:88" ht="12.75">
      <c r="A28" s="52" t="s">
        <v>407</v>
      </c>
      <c r="B28" s="313">
        <v>920</v>
      </c>
      <c r="C28" s="54" t="s">
        <v>391</v>
      </c>
      <c r="D28" s="54" t="s">
        <v>398</v>
      </c>
      <c r="E28" s="70" t="s">
        <v>404</v>
      </c>
      <c r="F28" s="55" t="s">
        <v>408</v>
      </c>
      <c r="G28" s="527">
        <v>541.86913</v>
      </c>
      <c r="CJ28"/>
    </row>
    <row r="29" spans="1:157" s="65" customFormat="1" ht="25.5">
      <c r="A29" s="626" t="s">
        <v>409</v>
      </c>
      <c r="B29" s="627">
        <v>920</v>
      </c>
      <c r="C29" s="593" t="s">
        <v>391</v>
      </c>
      <c r="D29" s="593" t="s">
        <v>410</v>
      </c>
      <c r="E29" s="593"/>
      <c r="F29" s="628"/>
      <c r="G29" s="629">
        <f>SUM(G30+G42+G47)</f>
        <v>18301.13087</v>
      </c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</row>
    <row r="30" spans="1:88" ht="12.75">
      <c r="A30" s="73" t="s">
        <v>411</v>
      </c>
      <c r="B30" s="314">
        <v>920</v>
      </c>
      <c r="C30" s="54" t="s">
        <v>391</v>
      </c>
      <c r="D30" s="54" t="s">
        <v>410</v>
      </c>
      <c r="E30" s="54" t="s">
        <v>412</v>
      </c>
      <c r="F30" s="55"/>
      <c r="G30" s="526">
        <f>SUM(G31)</f>
        <v>13801.13087</v>
      </c>
      <c r="CJ30"/>
    </row>
    <row r="31" spans="1:88" ht="12.75">
      <c r="A31" s="74" t="s">
        <v>413</v>
      </c>
      <c r="B31" s="315">
        <v>920</v>
      </c>
      <c r="C31" s="54" t="s">
        <v>391</v>
      </c>
      <c r="D31" s="54" t="s">
        <v>410</v>
      </c>
      <c r="E31" s="54" t="s">
        <v>414</v>
      </c>
      <c r="F31" s="55"/>
      <c r="G31" s="526">
        <f>SUM(G32)</f>
        <v>13801.13087</v>
      </c>
      <c r="CJ31"/>
    </row>
    <row r="32" spans="1:88" ht="25.5">
      <c r="A32" s="74" t="s">
        <v>415</v>
      </c>
      <c r="B32" s="315">
        <v>920</v>
      </c>
      <c r="C32" s="54" t="s">
        <v>391</v>
      </c>
      <c r="D32" s="54" t="s">
        <v>410</v>
      </c>
      <c r="E32" s="75" t="s">
        <v>416</v>
      </c>
      <c r="F32" s="55"/>
      <c r="G32" s="526">
        <f>G33+G36</f>
        <v>13801.13087</v>
      </c>
      <c r="CJ32"/>
    </row>
    <row r="33" spans="1:88" ht="53.25" customHeight="1">
      <c r="A33" s="76" t="s">
        <v>417</v>
      </c>
      <c r="B33" s="316">
        <v>920</v>
      </c>
      <c r="C33" s="54" t="s">
        <v>391</v>
      </c>
      <c r="D33" s="54" t="s">
        <v>410</v>
      </c>
      <c r="E33" s="77" t="s">
        <v>418</v>
      </c>
      <c r="F33" s="55"/>
      <c r="G33" s="526">
        <f>SUM(G34)</f>
        <v>11676.13087</v>
      </c>
      <c r="CJ33"/>
    </row>
    <row r="34" spans="1:88" ht="38.25">
      <c r="A34" s="76" t="s">
        <v>405</v>
      </c>
      <c r="B34" s="316">
        <v>920</v>
      </c>
      <c r="C34" s="54" t="s">
        <v>391</v>
      </c>
      <c r="D34" s="54" t="s">
        <v>410</v>
      </c>
      <c r="E34" s="77" t="s">
        <v>418</v>
      </c>
      <c r="F34" s="55" t="s">
        <v>406</v>
      </c>
      <c r="G34" s="526">
        <f>SUM(G35)</f>
        <v>11676.13087</v>
      </c>
      <c r="CJ34"/>
    </row>
    <row r="35" spans="1:88" ht="12.75">
      <c r="A35" s="52" t="s">
        <v>419</v>
      </c>
      <c r="B35" s="316">
        <v>920</v>
      </c>
      <c r="C35" s="54" t="s">
        <v>391</v>
      </c>
      <c r="D35" s="54" t="s">
        <v>410</v>
      </c>
      <c r="E35" s="77" t="s">
        <v>418</v>
      </c>
      <c r="F35" s="55" t="s">
        <v>408</v>
      </c>
      <c r="G35" s="527">
        <v>11676.13087</v>
      </c>
      <c r="CJ35"/>
    </row>
    <row r="36" spans="1:88" ht="37.5" customHeight="1">
      <c r="A36" s="52" t="s">
        <v>420</v>
      </c>
      <c r="B36" s="316">
        <v>920</v>
      </c>
      <c r="C36" s="54" t="s">
        <v>391</v>
      </c>
      <c r="D36" s="54" t="s">
        <v>410</v>
      </c>
      <c r="E36" s="77" t="s">
        <v>421</v>
      </c>
      <c r="F36" s="55"/>
      <c r="G36" s="527">
        <f>SUM(G37+G40)</f>
        <v>2125</v>
      </c>
      <c r="CJ36"/>
    </row>
    <row r="37" spans="1:88" ht="25.5">
      <c r="A37" s="52" t="s">
        <v>422</v>
      </c>
      <c r="B37" s="316">
        <v>920</v>
      </c>
      <c r="C37" s="54" t="s">
        <v>391</v>
      </c>
      <c r="D37" s="54" t="s">
        <v>410</v>
      </c>
      <c r="E37" s="77" t="s">
        <v>421</v>
      </c>
      <c r="F37" s="55" t="s">
        <v>423</v>
      </c>
      <c r="G37" s="526">
        <f>SUM(G38)</f>
        <v>2000</v>
      </c>
      <c r="CJ37"/>
    </row>
    <row r="38" spans="1:88" ht="25.5">
      <c r="A38" s="10" t="s">
        <v>424</v>
      </c>
      <c r="B38" s="316">
        <v>920</v>
      </c>
      <c r="C38" s="54" t="s">
        <v>391</v>
      </c>
      <c r="D38" s="54" t="s">
        <v>410</v>
      </c>
      <c r="E38" s="77" t="s">
        <v>421</v>
      </c>
      <c r="F38" s="55" t="s">
        <v>425</v>
      </c>
      <c r="G38" s="528">
        <v>2000</v>
      </c>
      <c r="CJ38"/>
    </row>
    <row r="39" spans="1:88" ht="25.5">
      <c r="A39" s="10" t="s">
        <v>426</v>
      </c>
      <c r="B39" s="316">
        <v>920</v>
      </c>
      <c r="C39" s="54" t="s">
        <v>391</v>
      </c>
      <c r="D39" s="54" t="s">
        <v>410</v>
      </c>
      <c r="E39" s="77" t="s">
        <v>427</v>
      </c>
      <c r="F39" s="55"/>
      <c r="G39" s="528">
        <f>SUM(G40)</f>
        <v>125</v>
      </c>
      <c r="CJ39"/>
    </row>
    <row r="40" spans="1:88" ht="12.75">
      <c r="A40" s="10" t="s">
        <v>428</v>
      </c>
      <c r="B40" s="316">
        <v>920</v>
      </c>
      <c r="C40" s="54" t="s">
        <v>391</v>
      </c>
      <c r="D40" s="54" t="s">
        <v>410</v>
      </c>
      <c r="E40" s="77" t="s">
        <v>427</v>
      </c>
      <c r="F40" s="55" t="s">
        <v>429</v>
      </c>
      <c r="G40" s="526">
        <f>SUM(G41)</f>
        <v>125</v>
      </c>
      <c r="CJ40"/>
    </row>
    <row r="41" spans="1:88" ht="12.75">
      <c r="A41" s="10" t="s">
        <v>430</v>
      </c>
      <c r="B41" s="316">
        <v>920</v>
      </c>
      <c r="C41" s="54" t="s">
        <v>391</v>
      </c>
      <c r="D41" s="54" t="s">
        <v>410</v>
      </c>
      <c r="E41" s="77" t="s">
        <v>427</v>
      </c>
      <c r="F41" s="55" t="s">
        <v>431</v>
      </c>
      <c r="G41" s="529">
        <v>125</v>
      </c>
      <c r="CJ41"/>
    </row>
    <row r="42" spans="1:157" s="65" customFormat="1" ht="25.5" hidden="1">
      <c r="A42" s="80" t="s">
        <v>432</v>
      </c>
      <c r="B42" s="317">
        <v>920</v>
      </c>
      <c r="C42" s="81" t="s">
        <v>391</v>
      </c>
      <c r="D42" s="81" t="s">
        <v>410</v>
      </c>
      <c r="E42" s="81" t="s">
        <v>433</v>
      </c>
      <c r="F42" s="82"/>
      <c r="G42" s="530">
        <f>SUM(G43)</f>
        <v>0</v>
      </c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</row>
    <row r="43" spans="1:157" s="65" customFormat="1" ht="25.5" hidden="1">
      <c r="A43" s="84" t="s">
        <v>434</v>
      </c>
      <c r="B43" s="318">
        <v>920</v>
      </c>
      <c r="C43" s="81" t="s">
        <v>391</v>
      </c>
      <c r="D43" s="81" t="s">
        <v>410</v>
      </c>
      <c r="E43" s="81" t="s">
        <v>435</v>
      </c>
      <c r="F43" s="82"/>
      <c r="G43" s="530">
        <f>SUM(G44)</f>
        <v>0</v>
      </c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</row>
    <row r="44" spans="1:88" ht="12.75" hidden="1">
      <c r="A44" s="85" t="s">
        <v>436</v>
      </c>
      <c r="B44" s="319">
        <v>920</v>
      </c>
      <c r="C44" s="54" t="s">
        <v>391</v>
      </c>
      <c r="D44" s="54" t="s">
        <v>410</v>
      </c>
      <c r="E44" s="70" t="s">
        <v>437</v>
      </c>
      <c r="F44" s="55"/>
      <c r="G44" s="529">
        <f>SUM(G45)</f>
        <v>0</v>
      </c>
      <c r="CJ44"/>
    </row>
    <row r="45" spans="1:88" ht="25.5" hidden="1">
      <c r="A45" s="86" t="s">
        <v>422</v>
      </c>
      <c r="B45" s="319">
        <v>920</v>
      </c>
      <c r="C45" s="54" t="s">
        <v>391</v>
      </c>
      <c r="D45" s="54" t="s">
        <v>410</v>
      </c>
      <c r="E45" s="70" t="s">
        <v>437</v>
      </c>
      <c r="F45" s="55" t="s">
        <v>423</v>
      </c>
      <c r="G45" s="529">
        <f>SUM(G46)</f>
        <v>0</v>
      </c>
      <c r="CJ45"/>
    </row>
    <row r="46" spans="1:88" ht="25.5" hidden="1">
      <c r="A46" s="10" t="s">
        <v>424</v>
      </c>
      <c r="B46" s="319">
        <v>920</v>
      </c>
      <c r="C46" s="54" t="s">
        <v>391</v>
      </c>
      <c r="D46" s="54" t="s">
        <v>410</v>
      </c>
      <c r="E46" s="70" t="s">
        <v>437</v>
      </c>
      <c r="F46" s="55" t="s">
        <v>425</v>
      </c>
      <c r="G46" s="529"/>
      <c r="CJ46"/>
    </row>
    <row r="47" spans="1:157" s="65" customFormat="1" ht="12.75">
      <c r="A47" s="87" t="s">
        <v>438</v>
      </c>
      <c r="B47" s="320">
        <v>920</v>
      </c>
      <c r="C47" s="81" t="s">
        <v>391</v>
      </c>
      <c r="D47" s="81" t="s">
        <v>410</v>
      </c>
      <c r="E47" s="81" t="s">
        <v>439</v>
      </c>
      <c r="F47" s="82"/>
      <c r="G47" s="530">
        <f>SUM(G48)</f>
        <v>4500</v>
      </c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</row>
    <row r="48" spans="1:88" ht="38.25">
      <c r="A48" s="88" t="s">
        <v>440</v>
      </c>
      <c r="B48" s="321">
        <v>920</v>
      </c>
      <c r="C48" s="54" t="s">
        <v>391</v>
      </c>
      <c r="D48" s="54" t="s">
        <v>410</v>
      </c>
      <c r="E48" s="77" t="s">
        <v>441</v>
      </c>
      <c r="F48" s="55"/>
      <c r="G48" s="529">
        <f>SUM(G49)</f>
        <v>4500</v>
      </c>
      <c r="CJ48"/>
    </row>
    <row r="49" spans="1:88" ht="12.75">
      <c r="A49" s="89" t="s">
        <v>442</v>
      </c>
      <c r="B49" s="322">
        <v>920</v>
      </c>
      <c r="C49" s="54" t="s">
        <v>391</v>
      </c>
      <c r="D49" s="54" t="s">
        <v>410</v>
      </c>
      <c r="E49" s="77" t="s">
        <v>441</v>
      </c>
      <c r="F49" s="55" t="s">
        <v>443</v>
      </c>
      <c r="G49" s="529">
        <f>SUM(G50)</f>
        <v>4500</v>
      </c>
      <c r="CJ49"/>
    </row>
    <row r="50" spans="1:88" ht="12.75">
      <c r="A50" s="90" t="s">
        <v>444</v>
      </c>
      <c r="B50" s="323">
        <v>920</v>
      </c>
      <c r="C50" s="54" t="s">
        <v>391</v>
      </c>
      <c r="D50" s="54" t="s">
        <v>410</v>
      </c>
      <c r="E50" s="77" t="s">
        <v>441</v>
      </c>
      <c r="F50" s="91" t="s">
        <v>445</v>
      </c>
      <c r="G50" s="529">
        <v>4500</v>
      </c>
      <c r="CJ50"/>
    </row>
    <row r="51" spans="1:7" s="96" customFormat="1" ht="25.5">
      <c r="A51" s="636" t="s">
        <v>446</v>
      </c>
      <c r="B51" s="637">
        <v>920</v>
      </c>
      <c r="C51" s="638" t="s">
        <v>391</v>
      </c>
      <c r="D51" s="638" t="s">
        <v>447</v>
      </c>
      <c r="E51" s="638"/>
      <c r="F51" s="639"/>
      <c r="G51" s="640">
        <f>G52</f>
        <v>532.748</v>
      </c>
    </row>
    <row r="52" spans="1:7" s="101" customFormat="1" ht="12.75">
      <c r="A52" s="97" t="s">
        <v>438</v>
      </c>
      <c r="B52" s="324">
        <v>920</v>
      </c>
      <c r="C52" s="98" t="s">
        <v>391</v>
      </c>
      <c r="D52" s="98" t="s">
        <v>447</v>
      </c>
      <c r="E52" s="98" t="s">
        <v>439</v>
      </c>
      <c r="F52" s="99"/>
      <c r="G52" s="531">
        <f>SUM(G53+G56)</f>
        <v>532.748</v>
      </c>
    </row>
    <row r="53" spans="1:7" s="104" customFormat="1" ht="38.25">
      <c r="A53" s="88" t="s">
        <v>440</v>
      </c>
      <c r="B53" s="324">
        <v>920</v>
      </c>
      <c r="C53" s="102" t="s">
        <v>391</v>
      </c>
      <c r="D53" s="102" t="s">
        <v>447</v>
      </c>
      <c r="E53" s="77" t="s">
        <v>441</v>
      </c>
      <c r="F53" s="103"/>
      <c r="G53" s="531">
        <f>SUM(G54)</f>
        <v>532.748</v>
      </c>
    </row>
    <row r="54" spans="1:7" s="104" customFormat="1" ht="12.75">
      <c r="A54" s="89" t="s">
        <v>442</v>
      </c>
      <c r="B54" s="324">
        <v>920</v>
      </c>
      <c r="C54" s="105" t="s">
        <v>391</v>
      </c>
      <c r="D54" s="105" t="s">
        <v>447</v>
      </c>
      <c r="E54" s="77" t="s">
        <v>441</v>
      </c>
      <c r="F54" s="103" t="s">
        <v>443</v>
      </c>
      <c r="G54" s="531">
        <f>SUM(G55)</f>
        <v>532.748</v>
      </c>
    </row>
    <row r="55" spans="1:7" s="104" customFormat="1" ht="12" customHeight="1">
      <c r="A55" s="10" t="s">
        <v>444</v>
      </c>
      <c r="B55" s="324">
        <v>920</v>
      </c>
      <c r="C55" s="105" t="s">
        <v>391</v>
      </c>
      <c r="D55" s="105" t="s">
        <v>447</v>
      </c>
      <c r="E55" s="77" t="s">
        <v>441</v>
      </c>
      <c r="F55" s="55" t="s">
        <v>445</v>
      </c>
      <c r="G55" s="532">
        <v>532.748</v>
      </c>
    </row>
    <row r="56" spans="1:7" s="104" customFormat="1" ht="12.75" hidden="1">
      <c r="A56" s="107" t="s">
        <v>448</v>
      </c>
      <c r="B56" s="325"/>
      <c r="C56" s="105" t="s">
        <v>391</v>
      </c>
      <c r="D56" s="105" t="s">
        <v>447</v>
      </c>
      <c r="E56" s="77" t="s">
        <v>449</v>
      </c>
      <c r="F56" s="108"/>
      <c r="G56" s="533">
        <f>SUM(G57)</f>
        <v>0</v>
      </c>
    </row>
    <row r="57" spans="1:7" s="104" customFormat="1" ht="12.75" hidden="1">
      <c r="A57" s="76" t="s">
        <v>428</v>
      </c>
      <c r="B57" s="316"/>
      <c r="C57" s="105" t="s">
        <v>391</v>
      </c>
      <c r="D57" s="105" t="s">
        <v>447</v>
      </c>
      <c r="E57" s="77" t="s">
        <v>450</v>
      </c>
      <c r="F57" s="108" t="s">
        <v>429</v>
      </c>
      <c r="G57" s="533">
        <f>SUM(G58)</f>
        <v>0</v>
      </c>
    </row>
    <row r="58" spans="1:7" s="104" customFormat="1" ht="12.75" hidden="1">
      <c r="A58" s="52" t="s">
        <v>448</v>
      </c>
      <c r="B58" s="312"/>
      <c r="C58" s="105" t="s">
        <v>391</v>
      </c>
      <c r="D58" s="105" t="s">
        <v>447</v>
      </c>
      <c r="E58" s="77" t="s">
        <v>450</v>
      </c>
      <c r="F58" s="108" t="s">
        <v>451</v>
      </c>
      <c r="G58" s="533">
        <v>0</v>
      </c>
    </row>
    <row r="59" spans="1:157" s="65" customFormat="1" ht="12.75" hidden="1">
      <c r="A59" s="626" t="s">
        <v>452</v>
      </c>
      <c r="B59" s="627">
        <v>920</v>
      </c>
      <c r="C59" s="593" t="s">
        <v>391</v>
      </c>
      <c r="D59" s="593" t="s">
        <v>163</v>
      </c>
      <c r="E59" s="593"/>
      <c r="F59" s="628"/>
      <c r="G59" s="600">
        <f>SUM(G60)</f>
        <v>0</v>
      </c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</row>
    <row r="60" spans="1:87" s="66" customFormat="1" ht="12.75" hidden="1">
      <c r="A60" s="111" t="s">
        <v>453</v>
      </c>
      <c r="B60" s="326">
        <v>920</v>
      </c>
      <c r="C60" s="81" t="s">
        <v>391</v>
      </c>
      <c r="D60" s="81" t="s">
        <v>163</v>
      </c>
      <c r="E60" s="81" t="s">
        <v>439</v>
      </c>
      <c r="F60" s="82"/>
      <c r="G60" s="535">
        <f>SUM(G62)</f>
        <v>0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</row>
    <row r="61" spans="1:88" ht="12.75" hidden="1">
      <c r="A61" s="113" t="s">
        <v>454</v>
      </c>
      <c r="B61" s="327">
        <v>920</v>
      </c>
      <c r="C61" s="54" t="s">
        <v>391</v>
      </c>
      <c r="D61" s="54" t="s">
        <v>163</v>
      </c>
      <c r="E61" s="54" t="s">
        <v>455</v>
      </c>
      <c r="F61" s="55"/>
      <c r="G61" s="536">
        <f>SUM(G62)</f>
        <v>0</v>
      </c>
      <c r="CJ61"/>
    </row>
    <row r="62" spans="1:88" ht="12.75" hidden="1">
      <c r="A62" s="52" t="s">
        <v>456</v>
      </c>
      <c r="B62" s="312">
        <v>920</v>
      </c>
      <c r="C62" s="54" t="s">
        <v>391</v>
      </c>
      <c r="D62" s="54" t="s">
        <v>163</v>
      </c>
      <c r="E62" s="54" t="s">
        <v>457</v>
      </c>
      <c r="F62" s="55"/>
      <c r="G62" s="536">
        <f>SUM(G63)</f>
        <v>0</v>
      </c>
      <c r="CJ62"/>
    </row>
    <row r="63" spans="1:88" ht="12.75" hidden="1">
      <c r="A63" s="76" t="s">
        <v>428</v>
      </c>
      <c r="B63" s="316">
        <v>920</v>
      </c>
      <c r="C63" s="54" t="s">
        <v>391</v>
      </c>
      <c r="D63" s="54" t="s">
        <v>163</v>
      </c>
      <c r="E63" s="70" t="s">
        <v>457</v>
      </c>
      <c r="F63" s="55" t="s">
        <v>429</v>
      </c>
      <c r="G63" s="536">
        <f>SUM(G64)</f>
        <v>0</v>
      </c>
      <c r="CJ63"/>
    </row>
    <row r="64" spans="1:88" ht="12.75" hidden="1">
      <c r="A64" s="52" t="s">
        <v>448</v>
      </c>
      <c r="B64" s="312">
        <v>920</v>
      </c>
      <c r="C64" s="54" t="s">
        <v>391</v>
      </c>
      <c r="D64" s="54" t="s">
        <v>163</v>
      </c>
      <c r="E64" s="70" t="s">
        <v>457</v>
      </c>
      <c r="F64" s="55" t="s">
        <v>451</v>
      </c>
      <c r="G64" s="536">
        <v>0</v>
      </c>
      <c r="CJ64"/>
    </row>
    <row r="65" spans="1:88" ht="12.75">
      <c r="A65" s="632" t="s">
        <v>458</v>
      </c>
      <c r="B65" s="633">
        <v>920</v>
      </c>
      <c r="C65" s="634" t="s">
        <v>391</v>
      </c>
      <c r="D65" s="634" t="s">
        <v>169</v>
      </c>
      <c r="E65" s="634"/>
      <c r="F65" s="635"/>
      <c r="G65" s="610">
        <f>G66+G95</f>
        <v>14848.27119</v>
      </c>
      <c r="CJ65"/>
    </row>
    <row r="66" spans="1:88" ht="28.5">
      <c r="A66" s="119" t="s">
        <v>411</v>
      </c>
      <c r="B66" s="328">
        <v>920</v>
      </c>
      <c r="C66" s="54" t="s">
        <v>391</v>
      </c>
      <c r="D66" s="54" t="s">
        <v>169</v>
      </c>
      <c r="E66" s="105" t="s">
        <v>412</v>
      </c>
      <c r="F66" s="120"/>
      <c r="G66" s="528">
        <f>SUM(G67)</f>
        <v>14247.84319</v>
      </c>
      <c r="CJ66"/>
    </row>
    <row r="67" spans="1:88" ht="12.75">
      <c r="A67" s="74" t="s">
        <v>413</v>
      </c>
      <c r="B67" s="315">
        <v>920</v>
      </c>
      <c r="C67" s="54" t="s">
        <v>391</v>
      </c>
      <c r="D67" s="54" t="s">
        <v>169</v>
      </c>
      <c r="E67" s="54" t="s">
        <v>414</v>
      </c>
      <c r="F67" s="55"/>
      <c r="G67" s="536">
        <f>G82+G78+G68+G87+G91</f>
        <v>14247.84319</v>
      </c>
      <c r="CJ67"/>
    </row>
    <row r="68" spans="1:88" ht="25.5">
      <c r="A68" s="74" t="s">
        <v>459</v>
      </c>
      <c r="B68" s="315">
        <v>920</v>
      </c>
      <c r="C68" s="54" t="s">
        <v>391</v>
      </c>
      <c r="D68" s="54" t="s">
        <v>169</v>
      </c>
      <c r="E68" s="81" t="s">
        <v>460</v>
      </c>
      <c r="F68" s="55"/>
      <c r="G68" s="536">
        <f>G69+G72+G75</f>
        <v>12690</v>
      </c>
      <c r="CJ68"/>
    </row>
    <row r="69" spans="1:88" ht="51">
      <c r="A69" s="76" t="s">
        <v>461</v>
      </c>
      <c r="B69" s="316">
        <v>920</v>
      </c>
      <c r="C69" s="54" t="s">
        <v>391</v>
      </c>
      <c r="D69" s="54" t="s">
        <v>169</v>
      </c>
      <c r="E69" s="77" t="s">
        <v>462</v>
      </c>
      <c r="F69" s="55"/>
      <c r="G69" s="536">
        <f>SUM(G70)</f>
        <v>11220</v>
      </c>
      <c r="CJ69"/>
    </row>
    <row r="70" spans="1:88" ht="38.25">
      <c r="A70" s="76" t="s">
        <v>405</v>
      </c>
      <c r="B70" s="316">
        <v>920</v>
      </c>
      <c r="C70" s="54" t="s">
        <v>391</v>
      </c>
      <c r="D70" s="54" t="s">
        <v>169</v>
      </c>
      <c r="E70" s="77" t="s">
        <v>462</v>
      </c>
      <c r="F70" s="55" t="s">
        <v>406</v>
      </c>
      <c r="G70" s="536">
        <f>SUM(G71)</f>
        <v>11220</v>
      </c>
      <c r="CJ70"/>
    </row>
    <row r="71" spans="1:88" ht="12.75">
      <c r="A71" s="121" t="s">
        <v>463</v>
      </c>
      <c r="B71" s="316">
        <v>920</v>
      </c>
      <c r="C71" s="54" t="s">
        <v>391</v>
      </c>
      <c r="D71" s="54" t="s">
        <v>169</v>
      </c>
      <c r="E71" s="77" t="s">
        <v>462</v>
      </c>
      <c r="F71" s="55" t="s">
        <v>464</v>
      </c>
      <c r="G71" s="536">
        <v>11220</v>
      </c>
      <c r="CJ71"/>
    </row>
    <row r="72" spans="1:88" ht="25.5">
      <c r="A72" s="76" t="s">
        <v>465</v>
      </c>
      <c r="B72" s="316">
        <v>920</v>
      </c>
      <c r="C72" s="54"/>
      <c r="D72" s="54"/>
      <c r="E72" s="77"/>
      <c r="F72" s="55"/>
      <c r="G72" s="536">
        <f>SUM(G73)</f>
        <v>1400</v>
      </c>
      <c r="CJ72"/>
    </row>
    <row r="73" spans="1:88" ht="12.75">
      <c r="A73" s="76" t="s">
        <v>466</v>
      </c>
      <c r="B73" s="316">
        <v>920</v>
      </c>
      <c r="C73" s="54" t="s">
        <v>391</v>
      </c>
      <c r="D73" s="54" t="s">
        <v>169</v>
      </c>
      <c r="E73" s="77" t="s">
        <v>467</v>
      </c>
      <c r="F73" s="55" t="s">
        <v>423</v>
      </c>
      <c r="G73" s="536">
        <f>SUM(G74)</f>
        <v>1400</v>
      </c>
      <c r="CJ73"/>
    </row>
    <row r="74" spans="1:88" ht="25.5">
      <c r="A74" s="10" t="s">
        <v>424</v>
      </c>
      <c r="B74" s="316">
        <v>920</v>
      </c>
      <c r="C74" s="54" t="s">
        <v>391</v>
      </c>
      <c r="D74" s="54" t="s">
        <v>169</v>
      </c>
      <c r="E74" s="77" t="s">
        <v>467</v>
      </c>
      <c r="F74" s="55" t="s">
        <v>425</v>
      </c>
      <c r="G74" s="536">
        <v>1400</v>
      </c>
      <c r="CJ74"/>
    </row>
    <row r="75" spans="1:88" ht="25.5">
      <c r="A75" s="10" t="s">
        <v>468</v>
      </c>
      <c r="B75" s="316">
        <v>920</v>
      </c>
      <c r="C75" s="54" t="s">
        <v>391</v>
      </c>
      <c r="D75" s="54" t="s">
        <v>169</v>
      </c>
      <c r="E75" s="77" t="s">
        <v>469</v>
      </c>
      <c r="F75" s="55"/>
      <c r="G75" s="536">
        <f>SUM(G76)</f>
        <v>70</v>
      </c>
      <c r="CJ75"/>
    </row>
    <row r="76" spans="1:88" ht="12.75">
      <c r="A76" s="76" t="s">
        <v>428</v>
      </c>
      <c r="B76" s="316">
        <v>920</v>
      </c>
      <c r="C76" s="54" t="s">
        <v>391</v>
      </c>
      <c r="D76" s="54" t="s">
        <v>169</v>
      </c>
      <c r="E76" s="77" t="s">
        <v>469</v>
      </c>
      <c r="F76" s="55" t="s">
        <v>429</v>
      </c>
      <c r="G76" s="536">
        <f>SUM(G77)</f>
        <v>70</v>
      </c>
      <c r="CJ76"/>
    </row>
    <row r="77" spans="1:88" ht="12.75">
      <c r="A77" s="76" t="s">
        <v>430</v>
      </c>
      <c r="B77" s="316">
        <v>920</v>
      </c>
      <c r="C77" s="54" t="s">
        <v>391</v>
      </c>
      <c r="D77" s="54" t="s">
        <v>169</v>
      </c>
      <c r="E77" s="77" t="s">
        <v>469</v>
      </c>
      <c r="F77" s="55" t="s">
        <v>431</v>
      </c>
      <c r="G77" s="536">
        <v>70</v>
      </c>
      <c r="CJ77"/>
    </row>
    <row r="78" spans="1:88" ht="25.5">
      <c r="A78" s="74" t="s">
        <v>470</v>
      </c>
      <c r="B78" s="315">
        <v>920</v>
      </c>
      <c r="C78" s="54" t="s">
        <v>391</v>
      </c>
      <c r="D78" s="54" t="s">
        <v>169</v>
      </c>
      <c r="E78" s="75" t="s">
        <v>471</v>
      </c>
      <c r="F78" s="55"/>
      <c r="G78" s="536">
        <f>G81</f>
        <v>633</v>
      </c>
      <c r="CJ78"/>
    </row>
    <row r="79" spans="1:88" ht="25.5">
      <c r="A79" s="76" t="s">
        <v>472</v>
      </c>
      <c r="B79" s="316">
        <v>920</v>
      </c>
      <c r="C79" s="54" t="s">
        <v>391</v>
      </c>
      <c r="D79" s="54" t="s">
        <v>169</v>
      </c>
      <c r="E79" s="77" t="s">
        <v>473</v>
      </c>
      <c r="F79" s="55"/>
      <c r="G79" s="536">
        <f>SUM(G80)</f>
        <v>633</v>
      </c>
      <c r="CJ79"/>
    </row>
    <row r="80" spans="1:88" ht="12.75">
      <c r="A80" s="76" t="s">
        <v>466</v>
      </c>
      <c r="B80" s="316">
        <v>920</v>
      </c>
      <c r="C80" s="54" t="s">
        <v>391</v>
      </c>
      <c r="D80" s="54" t="s">
        <v>169</v>
      </c>
      <c r="E80" s="77" t="s">
        <v>473</v>
      </c>
      <c r="F80" s="55" t="s">
        <v>423</v>
      </c>
      <c r="G80" s="536">
        <f>SUM(G81)</f>
        <v>633</v>
      </c>
      <c r="CJ80"/>
    </row>
    <row r="81" spans="1:88" ht="25.5">
      <c r="A81" s="10" t="s">
        <v>424</v>
      </c>
      <c r="B81" s="316">
        <v>920</v>
      </c>
      <c r="C81" s="54" t="s">
        <v>391</v>
      </c>
      <c r="D81" s="54" t="s">
        <v>169</v>
      </c>
      <c r="E81" s="77" t="s">
        <v>473</v>
      </c>
      <c r="F81" s="55" t="s">
        <v>425</v>
      </c>
      <c r="G81" s="498">
        <v>633</v>
      </c>
      <c r="CJ81"/>
    </row>
    <row r="82" spans="1:88" ht="25.5">
      <c r="A82" s="74" t="s">
        <v>474</v>
      </c>
      <c r="B82" s="315">
        <v>920</v>
      </c>
      <c r="C82" s="54" t="s">
        <v>391</v>
      </c>
      <c r="D82" s="54" t="s">
        <v>169</v>
      </c>
      <c r="E82" s="75" t="s">
        <v>475</v>
      </c>
      <c r="F82" s="55"/>
      <c r="G82" s="536">
        <f>G85</f>
        <v>20</v>
      </c>
      <c r="CJ82"/>
    </row>
    <row r="83" spans="1:88" ht="25.5">
      <c r="A83" s="76" t="s">
        <v>476</v>
      </c>
      <c r="B83" s="316">
        <v>920</v>
      </c>
      <c r="C83" s="54" t="s">
        <v>391</v>
      </c>
      <c r="D83" s="54" t="s">
        <v>169</v>
      </c>
      <c r="E83" s="77" t="s">
        <v>477</v>
      </c>
      <c r="F83" s="55"/>
      <c r="G83" s="536">
        <f>SUM(G84)</f>
        <v>20</v>
      </c>
      <c r="CJ83"/>
    </row>
    <row r="84" spans="1:88" ht="12.75">
      <c r="A84" s="76" t="s">
        <v>428</v>
      </c>
      <c r="B84" s="316">
        <v>920</v>
      </c>
      <c r="C84" s="54" t="s">
        <v>391</v>
      </c>
      <c r="D84" s="54" t="s">
        <v>169</v>
      </c>
      <c r="E84" s="77" t="s">
        <v>477</v>
      </c>
      <c r="F84" s="55" t="s">
        <v>429</v>
      </c>
      <c r="G84" s="528">
        <f>SUM(G85)</f>
        <v>20</v>
      </c>
      <c r="CJ84"/>
    </row>
    <row r="85" spans="1:88" ht="12.75">
      <c r="A85" s="10" t="s">
        <v>430</v>
      </c>
      <c r="B85" s="316">
        <v>920</v>
      </c>
      <c r="C85" s="54" t="s">
        <v>391</v>
      </c>
      <c r="D85" s="54" t="s">
        <v>169</v>
      </c>
      <c r="E85" s="77" t="s">
        <v>477</v>
      </c>
      <c r="F85" s="123" t="s">
        <v>431</v>
      </c>
      <c r="G85" s="528">
        <v>20</v>
      </c>
      <c r="CJ85"/>
    </row>
    <row r="86" spans="1:182" s="65" customFormat="1" ht="12.75">
      <c r="A86" s="5" t="s">
        <v>478</v>
      </c>
      <c r="B86" s="329">
        <v>920</v>
      </c>
      <c r="C86" s="54" t="s">
        <v>391</v>
      </c>
      <c r="D86" s="54" t="s">
        <v>169</v>
      </c>
      <c r="E86" s="75" t="s">
        <v>479</v>
      </c>
      <c r="F86" s="124"/>
      <c r="G86" s="537">
        <f>SUM(G87+G91)</f>
        <v>904.84319</v>
      </c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</row>
    <row r="87" spans="1:157" s="65" customFormat="1" ht="12.75">
      <c r="A87" s="126" t="s">
        <v>480</v>
      </c>
      <c r="B87" s="330">
        <v>920</v>
      </c>
      <c r="C87" s="81" t="s">
        <v>391</v>
      </c>
      <c r="D87" s="81" t="s">
        <v>169</v>
      </c>
      <c r="E87" s="75" t="s">
        <v>481</v>
      </c>
      <c r="F87" s="124"/>
      <c r="G87" s="537">
        <f>SUM(G89)</f>
        <v>514.84319</v>
      </c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</row>
    <row r="88" spans="1:88" ht="12.75">
      <c r="A88" s="89" t="s">
        <v>482</v>
      </c>
      <c r="B88" s="322">
        <v>920</v>
      </c>
      <c r="C88" s="54" t="s">
        <v>391</v>
      </c>
      <c r="D88" s="54" t="s">
        <v>169</v>
      </c>
      <c r="E88" s="77" t="s">
        <v>483</v>
      </c>
      <c r="F88" s="124"/>
      <c r="G88" s="533">
        <f>SUM(G89)</f>
        <v>514.84319</v>
      </c>
      <c r="CJ88"/>
    </row>
    <row r="89" spans="1:88" ht="12.75">
      <c r="A89" s="89" t="s">
        <v>466</v>
      </c>
      <c r="B89" s="322">
        <v>920</v>
      </c>
      <c r="C89" s="54" t="s">
        <v>391</v>
      </c>
      <c r="D89" s="54" t="s">
        <v>169</v>
      </c>
      <c r="E89" s="77" t="s">
        <v>483</v>
      </c>
      <c r="F89" s="123" t="s">
        <v>423</v>
      </c>
      <c r="G89" s="533">
        <f>SUM(G90)</f>
        <v>514.84319</v>
      </c>
      <c r="CJ89"/>
    </row>
    <row r="90" spans="1:88" ht="25.5">
      <c r="A90" s="89" t="s">
        <v>484</v>
      </c>
      <c r="B90" s="322">
        <v>920</v>
      </c>
      <c r="C90" s="54" t="s">
        <v>391</v>
      </c>
      <c r="D90" s="54" t="s">
        <v>169</v>
      </c>
      <c r="E90" s="77" t="s">
        <v>483</v>
      </c>
      <c r="F90" s="123" t="s">
        <v>425</v>
      </c>
      <c r="G90" s="533">
        <v>514.84319</v>
      </c>
      <c r="CJ90"/>
    </row>
    <row r="91" spans="1:87" s="66" customFormat="1" ht="25.5">
      <c r="A91" s="127" t="s">
        <v>485</v>
      </c>
      <c r="B91" s="331">
        <v>920</v>
      </c>
      <c r="C91" s="81" t="s">
        <v>391</v>
      </c>
      <c r="D91" s="81" t="s">
        <v>169</v>
      </c>
      <c r="E91" s="75" t="s">
        <v>486</v>
      </c>
      <c r="F91" s="124"/>
      <c r="G91" s="538">
        <f>SUM(G92)</f>
        <v>390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</row>
    <row r="92" spans="1:87" s="130" customFormat="1" ht="25.5">
      <c r="A92" s="71" t="s">
        <v>487</v>
      </c>
      <c r="B92" s="332">
        <v>920</v>
      </c>
      <c r="C92" s="54" t="s">
        <v>391</v>
      </c>
      <c r="D92" s="54" t="s">
        <v>169</v>
      </c>
      <c r="E92" s="77" t="s">
        <v>488</v>
      </c>
      <c r="F92" s="129"/>
      <c r="G92" s="528">
        <f>SUM(G93)</f>
        <v>390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</row>
    <row r="93" spans="1:88" ht="25.5">
      <c r="A93" s="86" t="s">
        <v>422</v>
      </c>
      <c r="B93" s="332">
        <v>920</v>
      </c>
      <c r="C93" s="54" t="s">
        <v>391</v>
      </c>
      <c r="D93" s="54" t="s">
        <v>169</v>
      </c>
      <c r="E93" s="77" t="s">
        <v>488</v>
      </c>
      <c r="F93" s="129" t="s">
        <v>423</v>
      </c>
      <c r="G93" s="536">
        <f>SUM(G94)</f>
        <v>390</v>
      </c>
      <c r="CJ93"/>
    </row>
    <row r="94" spans="1:88" ht="25.5">
      <c r="A94" s="10" t="s">
        <v>489</v>
      </c>
      <c r="B94" s="332">
        <v>920</v>
      </c>
      <c r="C94" s="54" t="s">
        <v>391</v>
      </c>
      <c r="D94" s="54" t="s">
        <v>169</v>
      </c>
      <c r="E94" s="77" t="s">
        <v>488</v>
      </c>
      <c r="F94" s="129" t="s">
        <v>425</v>
      </c>
      <c r="G94" s="528">
        <v>390</v>
      </c>
      <c r="CJ94"/>
    </row>
    <row r="95" spans="1:87" s="66" customFormat="1" ht="11.25" customHeight="1">
      <c r="A95" s="127" t="s">
        <v>453</v>
      </c>
      <c r="B95" s="331">
        <v>920</v>
      </c>
      <c r="C95" s="131" t="s">
        <v>391</v>
      </c>
      <c r="D95" s="131" t="s">
        <v>169</v>
      </c>
      <c r="E95" s="75" t="s">
        <v>439</v>
      </c>
      <c r="F95" s="132"/>
      <c r="G95" s="538">
        <f>G96+G99+G102+G105</f>
        <v>600.428</v>
      </c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</row>
    <row r="96" spans="1:87" s="66" customFormat="1" ht="0.75" customHeight="1" hidden="1">
      <c r="A96" s="1" t="s">
        <v>490</v>
      </c>
      <c r="B96" s="333"/>
      <c r="C96" s="54" t="s">
        <v>391</v>
      </c>
      <c r="D96" s="54" t="s">
        <v>169</v>
      </c>
      <c r="E96" s="77" t="s">
        <v>441</v>
      </c>
      <c r="F96" s="55"/>
      <c r="G96" s="538">
        <f>SUM(G97)</f>
        <v>0</v>
      </c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</row>
    <row r="97" spans="1:87" s="66" customFormat="1" ht="12.75" hidden="1">
      <c r="A97" s="89" t="s">
        <v>442</v>
      </c>
      <c r="B97" s="322"/>
      <c r="C97" s="54" t="s">
        <v>391</v>
      </c>
      <c r="D97" s="54" t="s">
        <v>169</v>
      </c>
      <c r="E97" s="77" t="s">
        <v>441</v>
      </c>
      <c r="F97" s="55" t="s">
        <v>443</v>
      </c>
      <c r="G97" s="528">
        <f>SUM(G98)</f>
        <v>0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</row>
    <row r="98" spans="1:87" s="66" customFormat="1" ht="12.75" hidden="1">
      <c r="A98" s="90" t="s">
        <v>444</v>
      </c>
      <c r="B98" s="323"/>
      <c r="C98" s="54" t="s">
        <v>391</v>
      </c>
      <c r="D98" s="54" t="s">
        <v>169</v>
      </c>
      <c r="E98" s="77" t="s">
        <v>441</v>
      </c>
      <c r="F98" s="91" t="s">
        <v>445</v>
      </c>
      <c r="G98" s="528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</row>
    <row r="99" spans="1:87" s="130" customFormat="1" ht="63.75">
      <c r="A99" s="133" t="s">
        <v>491</v>
      </c>
      <c r="B99" s="334">
        <v>920</v>
      </c>
      <c r="C99" s="54" t="s">
        <v>391</v>
      </c>
      <c r="D99" s="54" t="s">
        <v>169</v>
      </c>
      <c r="E99" s="77" t="s">
        <v>492</v>
      </c>
      <c r="F99" s="55"/>
      <c r="G99" s="528">
        <f>G100</f>
        <v>448.84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</row>
    <row r="100" spans="1:88" ht="12.75">
      <c r="A100" s="89" t="s">
        <v>442</v>
      </c>
      <c r="B100" s="322">
        <v>920</v>
      </c>
      <c r="C100" s="54" t="s">
        <v>391</v>
      </c>
      <c r="D100" s="54" t="s">
        <v>169</v>
      </c>
      <c r="E100" s="77" t="s">
        <v>492</v>
      </c>
      <c r="F100" s="55" t="s">
        <v>443</v>
      </c>
      <c r="G100" s="528">
        <f>G101</f>
        <v>448.84</v>
      </c>
      <c r="CJ100"/>
    </row>
    <row r="101" spans="1:88" ht="12.75">
      <c r="A101" s="90" t="s">
        <v>444</v>
      </c>
      <c r="B101" s="323">
        <v>920</v>
      </c>
      <c r="C101" s="54" t="s">
        <v>391</v>
      </c>
      <c r="D101" s="54" t="s">
        <v>169</v>
      </c>
      <c r="E101" s="77" t="s">
        <v>492</v>
      </c>
      <c r="F101" s="91" t="s">
        <v>445</v>
      </c>
      <c r="G101" s="528">
        <v>448.84</v>
      </c>
      <c r="CJ101"/>
    </row>
    <row r="102" spans="1:87" s="66" customFormat="1" ht="25.5">
      <c r="A102" s="5" t="s">
        <v>493</v>
      </c>
      <c r="B102" s="329">
        <v>920</v>
      </c>
      <c r="C102" s="81" t="s">
        <v>391</v>
      </c>
      <c r="D102" s="81" t="s">
        <v>169</v>
      </c>
      <c r="E102" s="75" t="s">
        <v>494</v>
      </c>
      <c r="F102" s="132"/>
      <c r="G102" s="538">
        <f>G103</f>
        <v>141.588</v>
      </c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</row>
    <row r="103" spans="1:88" ht="12.75">
      <c r="A103" s="89" t="s">
        <v>428</v>
      </c>
      <c r="B103" s="322">
        <v>920</v>
      </c>
      <c r="C103" s="54" t="s">
        <v>391</v>
      </c>
      <c r="D103" s="54" t="s">
        <v>169</v>
      </c>
      <c r="E103" s="77" t="s">
        <v>494</v>
      </c>
      <c r="F103" s="129" t="s">
        <v>429</v>
      </c>
      <c r="G103" s="528">
        <f>G104</f>
        <v>141.588</v>
      </c>
      <c r="CJ103"/>
    </row>
    <row r="104" spans="1:88" ht="12.75">
      <c r="A104" s="89" t="s">
        <v>495</v>
      </c>
      <c r="B104" s="322">
        <v>920</v>
      </c>
      <c r="C104" s="54" t="s">
        <v>391</v>
      </c>
      <c r="D104" s="54" t="s">
        <v>169</v>
      </c>
      <c r="E104" s="77" t="s">
        <v>494</v>
      </c>
      <c r="F104" s="129" t="s">
        <v>496</v>
      </c>
      <c r="G104" s="528">
        <v>141.588</v>
      </c>
      <c r="CJ104"/>
    </row>
    <row r="105" spans="1:88" ht="12.75">
      <c r="A105" s="65" t="s">
        <v>497</v>
      </c>
      <c r="B105" s="270">
        <v>920</v>
      </c>
      <c r="C105" s="54" t="s">
        <v>391</v>
      </c>
      <c r="D105" s="54" t="s">
        <v>169</v>
      </c>
      <c r="E105" s="77" t="s">
        <v>498</v>
      </c>
      <c r="F105" s="129"/>
      <c r="G105" s="537">
        <f>G106</f>
        <v>10</v>
      </c>
      <c r="CJ105"/>
    </row>
    <row r="106" spans="1:88" ht="12.75">
      <c r="A106" s="85" t="s">
        <v>428</v>
      </c>
      <c r="B106" s="319">
        <v>920</v>
      </c>
      <c r="C106" s="54" t="s">
        <v>391</v>
      </c>
      <c r="D106" s="54" t="s">
        <v>169</v>
      </c>
      <c r="E106" s="77" t="s">
        <v>498</v>
      </c>
      <c r="F106" s="108" t="s">
        <v>429</v>
      </c>
      <c r="G106" s="533">
        <f>G107</f>
        <v>10</v>
      </c>
      <c r="CJ106"/>
    </row>
    <row r="107" spans="1:88" ht="12.75">
      <c r="A107" s="134" t="s">
        <v>430</v>
      </c>
      <c r="B107" s="335">
        <v>920</v>
      </c>
      <c r="C107" s="54" t="s">
        <v>391</v>
      </c>
      <c r="D107" s="54" t="s">
        <v>169</v>
      </c>
      <c r="E107" s="77" t="s">
        <v>498</v>
      </c>
      <c r="F107" s="108" t="s">
        <v>431</v>
      </c>
      <c r="G107" s="533">
        <v>10</v>
      </c>
      <c r="CJ107"/>
    </row>
    <row r="108" spans="1:88" ht="12.75">
      <c r="A108" s="565" t="s">
        <v>499</v>
      </c>
      <c r="B108" s="566">
        <v>920</v>
      </c>
      <c r="C108" s="567" t="s">
        <v>398</v>
      </c>
      <c r="D108" s="567"/>
      <c r="E108" s="567"/>
      <c r="F108" s="568"/>
      <c r="G108" s="570">
        <f>G109</f>
        <v>1067</v>
      </c>
      <c r="CJ108"/>
    </row>
    <row r="109" spans="1:7" s="104" customFormat="1" ht="12.75" hidden="1">
      <c r="A109" s="136" t="s">
        <v>500</v>
      </c>
      <c r="B109" s="336"/>
      <c r="C109" s="137" t="s">
        <v>398</v>
      </c>
      <c r="D109" s="137" t="s">
        <v>501</v>
      </c>
      <c r="E109" s="137"/>
      <c r="F109" s="138"/>
      <c r="G109" s="539">
        <f>G110</f>
        <v>1067</v>
      </c>
    </row>
    <row r="110" spans="1:7" s="104" customFormat="1" ht="12.75" hidden="1">
      <c r="A110" s="136" t="s">
        <v>502</v>
      </c>
      <c r="B110" s="336"/>
      <c r="C110" s="137" t="s">
        <v>398</v>
      </c>
      <c r="D110" s="137" t="s">
        <v>501</v>
      </c>
      <c r="E110" s="137"/>
      <c r="F110" s="138"/>
      <c r="G110" s="539">
        <f>G111</f>
        <v>1067</v>
      </c>
    </row>
    <row r="111" spans="1:7" s="104" customFormat="1" ht="25.5">
      <c r="A111" s="127" t="s">
        <v>503</v>
      </c>
      <c r="B111" s="331">
        <v>920</v>
      </c>
      <c r="C111" s="137" t="s">
        <v>398</v>
      </c>
      <c r="D111" s="137" t="s">
        <v>501</v>
      </c>
      <c r="E111" s="75" t="s">
        <v>504</v>
      </c>
      <c r="F111" s="140"/>
      <c r="G111" s="540">
        <f>G112+G114</f>
        <v>1067</v>
      </c>
    </row>
    <row r="112" spans="1:7" s="104" customFormat="1" ht="38.25">
      <c r="A112" s="76" t="s">
        <v>405</v>
      </c>
      <c r="B112" s="316">
        <v>920</v>
      </c>
      <c r="C112" s="137" t="s">
        <v>398</v>
      </c>
      <c r="D112" s="137" t="s">
        <v>501</v>
      </c>
      <c r="E112" s="77" t="s">
        <v>505</v>
      </c>
      <c r="F112" s="138" t="s">
        <v>406</v>
      </c>
      <c r="G112" s="541">
        <f>SUM(G113)</f>
        <v>1008</v>
      </c>
    </row>
    <row r="113" spans="1:7" s="104" customFormat="1" ht="12.75">
      <c r="A113" s="136" t="s">
        <v>506</v>
      </c>
      <c r="B113" s="316">
        <v>920</v>
      </c>
      <c r="C113" s="137" t="s">
        <v>398</v>
      </c>
      <c r="D113" s="137" t="s">
        <v>501</v>
      </c>
      <c r="E113" s="77" t="s">
        <v>505</v>
      </c>
      <c r="F113" s="138" t="s">
        <v>408</v>
      </c>
      <c r="G113" s="541">
        <v>1008</v>
      </c>
    </row>
    <row r="114" spans="1:7" s="104" customFormat="1" ht="25.5">
      <c r="A114" s="86" t="s">
        <v>422</v>
      </c>
      <c r="B114" s="316">
        <v>920</v>
      </c>
      <c r="C114" s="137" t="s">
        <v>398</v>
      </c>
      <c r="D114" s="137" t="s">
        <v>501</v>
      </c>
      <c r="E114" s="77" t="s">
        <v>505</v>
      </c>
      <c r="F114" s="138" t="s">
        <v>423</v>
      </c>
      <c r="G114" s="541">
        <f>SUM(G115)</f>
        <v>59</v>
      </c>
    </row>
    <row r="115" spans="1:7" s="104" customFormat="1" ht="25.5">
      <c r="A115" s="107" t="s">
        <v>424</v>
      </c>
      <c r="B115" s="316">
        <v>920</v>
      </c>
      <c r="C115" s="137" t="s">
        <v>398</v>
      </c>
      <c r="D115" s="137" t="s">
        <v>501</v>
      </c>
      <c r="E115" s="77" t="s">
        <v>505</v>
      </c>
      <c r="F115" s="138" t="s">
        <v>425</v>
      </c>
      <c r="G115" s="541">
        <v>59</v>
      </c>
    </row>
    <row r="116" spans="1:88" ht="25.5">
      <c r="A116" s="565" t="s">
        <v>507</v>
      </c>
      <c r="B116" s="566">
        <v>920</v>
      </c>
      <c r="C116" s="567" t="s">
        <v>501</v>
      </c>
      <c r="D116" s="567"/>
      <c r="E116" s="567"/>
      <c r="F116" s="568"/>
      <c r="G116" s="571">
        <f>G117+G134</f>
        <v>2417</v>
      </c>
      <c r="CJ116"/>
    </row>
    <row r="117" spans="1:157" s="65" customFormat="1" ht="25.5">
      <c r="A117" s="597" t="s">
        <v>508</v>
      </c>
      <c r="B117" s="598" t="s">
        <v>143</v>
      </c>
      <c r="C117" s="593" t="s">
        <v>501</v>
      </c>
      <c r="D117" s="593" t="s">
        <v>509</v>
      </c>
      <c r="E117" s="593"/>
      <c r="F117" s="628"/>
      <c r="G117" s="600">
        <f>G118</f>
        <v>390</v>
      </c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</row>
    <row r="118" spans="1:88" ht="31.5">
      <c r="A118" s="145" t="s">
        <v>510</v>
      </c>
      <c r="B118" s="338">
        <v>920</v>
      </c>
      <c r="C118" s="70" t="s">
        <v>501</v>
      </c>
      <c r="D118" s="70" t="s">
        <v>509</v>
      </c>
      <c r="E118" s="68" t="s">
        <v>511</v>
      </c>
      <c r="F118" s="124"/>
      <c r="G118" s="538">
        <f>SUM(G119)</f>
        <v>390</v>
      </c>
      <c r="CJ118"/>
    </row>
    <row r="119" spans="1:88" ht="25.5">
      <c r="A119" s="113" t="s">
        <v>512</v>
      </c>
      <c r="B119" s="327">
        <v>920</v>
      </c>
      <c r="C119" s="70" t="s">
        <v>501</v>
      </c>
      <c r="D119" s="70" t="s">
        <v>509</v>
      </c>
      <c r="E119" s="68" t="s">
        <v>513</v>
      </c>
      <c r="F119" s="123"/>
      <c r="G119" s="538">
        <f>SUM(G120+G124+G129)</f>
        <v>390</v>
      </c>
      <c r="CJ119"/>
    </row>
    <row r="120" spans="1:88" ht="25.5">
      <c r="A120" s="113" t="s">
        <v>514</v>
      </c>
      <c r="B120" s="327">
        <v>920</v>
      </c>
      <c r="C120" s="70" t="s">
        <v>501</v>
      </c>
      <c r="D120" s="70" t="s">
        <v>509</v>
      </c>
      <c r="E120" s="68" t="s">
        <v>515</v>
      </c>
      <c r="F120" s="55"/>
      <c r="G120" s="528">
        <f>SUM(G121)</f>
        <v>330</v>
      </c>
      <c r="CJ120"/>
    </row>
    <row r="121" spans="1:88" ht="25.5">
      <c r="A121" s="107" t="s">
        <v>516</v>
      </c>
      <c r="B121" s="325">
        <v>920</v>
      </c>
      <c r="C121" s="70" t="s">
        <v>501</v>
      </c>
      <c r="D121" s="70" t="s">
        <v>509</v>
      </c>
      <c r="E121" s="70" t="s">
        <v>517</v>
      </c>
      <c r="F121" s="146"/>
      <c r="G121" s="528">
        <f>SUM(G122)</f>
        <v>330</v>
      </c>
      <c r="CJ121"/>
    </row>
    <row r="122" spans="1:88" ht="25.5">
      <c r="A122" s="86" t="s">
        <v>422</v>
      </c>
      <c r="B122" s="325">
        <v>920</v>
      </c>
      <c r="C122" s="70" t="s">
        <v>501</v>
      </c>
      <c r="D122" s="70" t="s">
        <v>509</v>
      </c>
      <c r="E122" s="70" t="s">
        <v>517</v>
      </c>
      <c r="F122" s="146" t="s">
        <v>423</v>
      </c>
      <c r="G122" s="528">
        <f>SUM(G123)</f>
        <v>330</v>
      </c>
      <c r="CJ122"/>
    </row>
    <row r="123" spans="1:88" ht="25.5">
      <c r="A123" s="89" t="s">
        <v>424</v>
      </c>
      <c r="B123" s="325">
        <v>920</v>
      </c>
      <c r="C123" s="70" t="s">
        <v>501</v>
      </c>
      <c r="D123" s="70" t="s">
        <v>509</v>
      </c>
      <c r="E123" s="70" t="s">
        <v>517</v>
      </c>
      <c r="F123" s="146" t="s">
        <v>425</v>
      </c>
      <c r="G123" s="528">
        <v>330</v>
      </c>
      <c r="CJ123"/>
    </row>
    <row r="124" spans="1:87" s="66" customFormat="1" ht="25.5">
      <c r="A124" s="147" t="s">
        <v>518</v>
      </c>
      <c r="B124" s="339">
        <v>920</v>
      </c>
      <c r="C124" s="68" t="s">
        <v>501</v>
      </c>
      <c r="D124" s="68" t="s">
        <v>509</v>
      </c>
      <c r="E124" s="68" t="s">
        <v>519</v>
      </c>
      <c r="F124" s="82"/>
      <c r="G124" s="538">
        <f>SUM(G125)</f>
        <v>10</v>
      </c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</row>
    <row r="125" spans="1:87" s="66" customFormat="1" ht="25.5">
      <c r="A125" s="113" t="s">
        <v>520</v>
      </c>
      <c r="B125" s="339">
        <v>920</v>
      </c>
      <c r="C125" s="68" t="s">
        <v>501</v>
      </c>
      <c r="D125" s="68" t="s">
        <v>509</v>
      </c>
      <c r="E125" s="68" t="s">
        <v>521</v>
      </c>
      <c r="F125" s="82"/>
      <c r="G125" s="538">
        <f>SUM(G126)</f>
        <v>10</v>
      </c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</row>
    <row r="126" spans="1:88" ht="25.5">
      <c r="A126" s="148" t="s">
        <v>522</v>
      </c>
      <c r="B126" s="325">
        <v>920</v>
      </c>
      <c r="C126" s="70" t="s">
        <v>501</v>
      </c>
      <c r="D126" s="70" t="s">
        <v>509</v>
      </c>
      <c r="E126" s="149" t="s">
        <v>523</v>
      </c>
      <c r="F126" s="146"/>
      <c r="G126" s="528">
        <f>SUM(G127)</f>
        <v>10</v>
      </c>
      <c r="CJ126"/>
    </row>
    <row r="127" spans="1:88" ht="25.5">
      <c r="A127" s="86" t="s">
        <v>422</v>
      </c>
      <c r="B127" s="325">
        <v>920</v>
      </c>
      <c r="C127" s="70" t="s">
        <v>501</v>
      </c>
      <c r="D127" s="70" t="s">
        <v>509</v>
      </c>
      <c r="E127" s="149" t="s">
        <v>523</v>
      </c>
      <c r="F127" s="146" t="s">
        <v>423</v>
      </c>
      <c r="G127" s="528">
        <f>SUM(G128)</f>
        <v>10</v>
      </c>
      <c r="CJ127"/>
    </row>
    <row r="128" spans="1:88" ht="25.5">
      <c r="A128" s="89" t="s">
        <v>424</v>
      </c>
      <c r="B128" s="325">
        <v>920</v>
      </c>
      <c r="C128" s="70" t="s">
        <v>501</v>
      </c>
      <c r="D128" s="70" t="s">
        <v>509</v>
      </c>
      <c r="E128" s="149" t="s">
        <v>523</v>
      </c>
      <c r="F128" s="146" t="s">
        <v>425</v>
      </c>
      <c r="G128" s="529">
        <v>10</v>
      </c>
      <c r="CJ128"/>
    </row>
    <row r="129" spans="1:87" s="66" customFormat="1" ht="38.25">
      <c r="A129" s="113" t="s">
        <v>524</v>
      </c>
      <c r="B129" s="339">
        <v>920</v>
      </c>
      <c r="C129" s="68" t="s">
        <v>501</v>
      </c>
      <c r="D129" s="68" t="s">
        <v>509</v>
      </c>
      <c r="E129" s="68" t="s">
        <v>525</v>
      </c>
      <c r="F129" s="82"/>
      <c r="G129" s="530">
        <f>SUM(G130)</f>
        <v>50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</row>
    <row r="130" spans="1:87" s="66" customFormat="1" ht="38.25">
      <c r="A130" s="113" t="s">
        <v>526</v>
      </c>
      <c r="B130" s="339">
        <v>920</v>
      </c>
      <c r="C130" s="68" t="s">
        <v>501</v>
      </c>
      <c r="D130" s="68" t="s">
        <v>509</v>
      </c>
      <c r="E130" s="68" t="s">
        <v>527</v>
      </c>
      <c r="F130" s="165"/>
      <c r="G130" s="530">
        <f>SUM(G131)</f>
        <v>50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</row>
    <row r="131" spans="1:88" ht="38.25">
      <c r="A131" s="148" t="s">
        <v>528</v>
      </c>
      <c r="B131" s="325">
        <v>920</v>
      </c>
      <c r="C131" s="70" t="s">
        <v>501</v>
      </c>
      <c r="D131" s="70" t="s">
        <v>509</v>
      </c>
      <c r="E131" s="149" t="s">
        <v>529</v>
      </c>
      <c r="F131" s="146"/>
      <c r="G131" s="529">
        <f>SUM(G132)</f>
        <v>50</v>
      </c>
      <c r="CJ131"/>
    </row>
    <row r="132" spans="1:88" ht="25.5">
      <c r="A132" s="86" t="s">
        <v>422</v>
      </c>
      <c r="B132" s="325">
        <v>920</v>
      </c>
      <c r="C132" s="70" t="s">
        <v>501</v>
      </c>
      <c r="D132" s="70" t="s">
        <v>509</v>
      </c>
      <c r="E132" s="149" t="s">
        <v>529</v>
      </c>
      <c r="F132" s="146" t="s">
        <v>423</v>
      </c>
      <c r="G132" s="529">
        <f>SUM(G133)</f>
        <v>50</v>
      </c>
      <c r="CJ132"/>
    </row>
    <row r="133" spans="1:88" ht="25.5">
      <c r="A133" s="89" t="s">
        <v>424</v>
      </c>
      <c r="B133" s="325">
        <v>920</v>
      </c>
      <c r="C133" s="70" t="s">
        <v>501</v>
      </c>
      <c r="D133" s="70" t="s">
        <v>509</v>
      </c>
      <c r="E133" s="149" t="s">
        <v>529</v>
      </c>
      <c r="F133" s="146" t="s">
        <v>425</v>
      </c>
      <c r="G133" s="529">
        <v>50</v>
      </c>
      <c r="CJ133"/>
    </row>
    <row r="134" spans="1:157" s="65" customFormat="1" ht="25.5">
      <c r="A134" s="626" t="s">
        <v>530</v>
      </c>
      <c r="B134" s="627">
        <v>920</v>
      </c>
      <c r="C134" s="593" t="s">
        <v>501</v>
      </c>
      <c r="D134" s="593" t="s">
        <v>172</v>
      </c>
      <c r="E134" s="593"/>
      <c r="F134" s="628"/>
      <c r="G134" s="600">
        <f>G135</f>
        <v>2027</v>
      </c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</row>
    <row r="135" spans="1:88" ht="31.5">
      <c r="A135" s="145" t="s">
        <v>510</v>
      </c>
      <c r="B135" s="338">
        <v>920</v>
      </c>
      <c r="C135" s="70" t="s">
        <v>501</v>
      </c>
      <c r="D135" s="70" t="s">
        <v>172</v>
      </c>
      <c r="E135" s="68" t="s">
        <v>511</v>
      </c>
      <c r="F135" s="124"/>
      <c r="G135" s="538">
        <f>SUM(G136+G141)</f>
        <v>2027</v>
      </c>
      <c r="CJ135"/>
    </row>
    <row r="136" spans="1:88" ht="25.5">
      <c r="A136" s="113" t="s">
        <v>531</v>
      </c>
      <c r="B136" s="327">
        <v>920</v>
      </c>
      <c r="C136" s="70" t="s">
        <v>501</v>
      </c>
      <c r="D136" s="70" t="s">
        <v>172</v>
      </c>
      <c r="E136" s="75" t="s">
        <v>532</v>
      </c>
      <c r="F136" s="55"/>
      <c r="G136" s="530">
        <f>SUM(G137)</f>
        <v>1867</v>
      </c>
      <c r="CJ136"/>
    </row>
    <row r="137" spans="1:88" ht="25.5">
      <c r="A137" s="113" t="s">
        <v>533</v>
      </c>
      <c r="B137" s="327">
        <v>920</v>
      </c>
      <c r="C137" s="70" t="s">
        <v>501</v>
      </c>
      <c r="D137" s="70" t="s">
        <v>172</v>
      </c>
      <c r="E137" s="75" t="s">
        <v>534</v>
      </c>
      <c r="F137" s="146"/>
      <c r="G137" s="529">
        <f>SUM(G138)</f>
        <v>1867</v>
      </c>
      <c r="CJ137"/>
    </row>
    <row r="138" spans="1:88" ht="38.25">
      <c r="A138" s="148" t="s">
        <v>535</v>
      </c>
      <c r="B138" s="340">
        <v>920</v>
      </c>
      <c r="C138" s="70" t="s">
        <v>501</v>
      </c>
      <c r="D138" s="70" t="s">
        <v>172</v>
      </c>
      <c r="E138" s="150" t="s">
        <v>536</v>
      </c>
      <c r="F138" s="146"/>
      <c r="G138" s="529">
        <f>SUM(G139)</f>
        <v>1867</v>
      </c>
      <c r="CJ138"/>
    </row>
    <row r="139" spans="1:88" ht="25.5">
      <c r="A139" s="86" t="s">
        <v>422</v>
      </c>
      <c r="B139" s="340">
        <v>920</v>
      </c>
      <c r="C139" s="70" t="s">
        <v>501</v>
      </c>
      <c r="D139" s="70" t="s">
        <v>172</v>
      </c>
      <c r="E139" s="150" t="s">
        <v>536</v>
      </c>
      <c r="F139" s="146" t="s">
        <v>423</v>
      </c>
      <c r="G139" s="529">
        <f>SUM(G140)</f>
        <v>1867</v>
      </c>
      <c r="CJ139"/>
    </row>
    <row r="140" spans="1:88" ht="25.5">
      <c r="A140" s="89" t="s">
        <v>424</v>
      </c>
      <c r="B140" s="340">
        <v>920</v>
      </c>
      <c r="C140" s="70" t="s">
        <v>501</v>
      </c>
      <c r="D140" s="70" t="s">
        <v>172</v>
      </c>
      <c r="E140" s="150" t="s">
        <v>536</v>
      </c>
      <c r="F140" s="146" t="s">
        <v>425</v>
      </c>
      <c r="G140" s="529">
        <v>1867</v>
      </c>
      <c r="CJ140"/>
    </row>
    <row r="141" spans="1:88" ht="25.5">
      <c r="A141" s="147" t="s">
        <v>537</v>
      </c>
      <c r="B141" s="341">
        <v>920</v>
      </c>
      <c r="C141" s="70" t="s">
        <v>501</v>
      </c>
      <c r="D141" s="70" t="s">
        <v>172</v>
      </c>
      <c r="E141" s="75" t="s">
        <v>538</v>
      </c>
      <c r="F141" s="55"/>
      <c r="G141" s="528">
        <f>SUM(G142)</f>
        <v>160</v>
      </c>
      <c r="CJ141"/>
    </row>
    <row r="142" spans="1:88" ht="25.5">
      <c r="A142" s="113" t="s">
        <v>539</v>
      </c>
      <c r="B142" s="327">
        <v>920</v>
      </c>
      <c r="C142" s="70" t="s">
        <v>501</v>
      </c>
      <c r="D142" s="70" t="s">
        <v>172</v>
      </c>
      <c r="E142" s="75" t="s">
        <v>540</v>
      </c>
      <c r="F142" s="55"/>
      <c r="G142" s="528">
        <f>SUM(G143)</f>
        <v>160</v>
      </c>
      <c r="CJ142"/>
    </row>
    <row r="143" spans="1:88" ht="25.5">
      <c r="A143" s="107" t="s">
        <v>541</v>
      </c>
      <c r="B143" s="325">
        <v>920</v>
      </c>
      <c r="C143" s="70" t="s">
        <v>501</v>
      </c>
      <c r="D143" s="70" t="s">
        <v>172</v>
      </c>
      <c r="E143" s="150" t="s">
        <v>542</v>
      </c>
      <c r="F143" s="146"/>
      <c r="G143" s="528">
        <f>SUM(G144)</f>
        <v>160</v>
      </c>
      <c r="CJ143"/>
    </row>
    <row r="144" spans="1:88" ht="25.5">
      <c r="A144" s="86" t="s">
        <v>422</v>
      </c>
      <c r="B144" s="342">
        <v>920</v>
      </c>
      <c r="C144" s="70" t="s">
        <v>501</v>
      </c>
      <c r="D144" s="70" t="s">
        <v>172</v>
      </c>
      <c r="E144" s="150" t="s">
        <v>542</v>
      </c>
      <c r="F144" s="146" t="s">
        <v>423</v>
      </c>
      <c r="G144" s="528">
        <f>SUM(G145)</f>
        <v>160</v>
      </c>
      <c r="CJ144"/>
    </row>
    <row r="145" spans="1:88" ht="25.5">
      <c r="A145" s="89" t="s">
        <v>424</v>
      </c>
      <c r="B145" s="322">
        <v>920</v>
      </c>
      <c r="C145" s="70" t="s">
        <v>501</v>
      </c>
      <c r="D145" s="70" t="s">
        <v>172</v>
      </c>
      <c r="E145" s="150" t="s">
        <v>542</v>
      </c>
      <c r="F145" s="146" t="s">
        <v>425</v>
      </c>
      <c r="G145" s="528">
        <v>160</v>
      </c>
      <c r="CJ145"/>
    </row>
    <row r="146" spans="1:157" s="153" customFormat="1" ht="18.75" customHeight="1">
      <c r="A146" s="572" t="s">
        <v>543</v>
      </c>
      <c r="B146" s="573" t="s">
        <v>143</v>
      </c>
      <c r="C146" s="567" t="s">
        <v>410</v>
      </c>
      <c r="D146" s="567"/>
      <c r="E146" s="567"/>
      <c r="F146" s="568"/>
      <c r="G146" s="571">
        <f>+G147+G156+G215+G220</f>
        <v>56215.22344</v>
      </c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CJ146" s="154"/>
      <c r="CK146" s="154"/>
      <c r="CL146" s="154"/>
      <c r="CM146" s="154"/>
      <c r="CN146" s="154"/>
      <c r="CO146" s="154"/>
      <c r="CP146" s="154"/>
      <c r="CQ146" s="154"/>
      <c r="CR146" s="154"/>
      <c r="CS146" s="154"/>
      <c r="CT146" s="154"/>
      <c r="CU146" s="154"/>
      <c r="CV146" s="154"/>
      <c r="CW146" s="154"/>
      <c r="CX146" s="154"/>
      <c r="CY146" s="154"/>
      <c r="CZ146" s="154"/>
      <c r="DA146" s="154"/>
      <c r="DB146" s="154"/>
      <c r="DC146" s="154"/>
      <c r="DD146" s="154"/>
      <c r="DE146" s="154"/>
      <c r="DF146" s="154"/>
      <c r="DG146" s="154"/>
      <c r="DH146" s="154"/>
      <c r="DI146" s="154"/>
      <c r="DJ146" s="154"/>
      <c r="DK146" s="154"/>
      <c r="DL146" s="154"/>
      <c r="DM146" s="154"/>
      <c r="DN146" s="154"/>
      <c r="DO146" s="154"/>
      <c r="DP146" s="154"/>
      <c r="DQ146" s="154"/>
      <c r="DR146" s="154"/>
      <c r="DS146" s="154"/>
      <c r="DT146" s="154"/>
      <c r="DU146" s="154"/>
      <c r="DV146" s="154"/>
      <c r="DW146" s="154"/>
      <c r="DX146" s="154"/>
      <c r="DY146" s="154"/>
      <c r="DZ146" s="154"/>
      <c r="EA146" s="154"/>
      <c r="EB146" s="154"/>
      <c r="EC146" s="154"/>
      <c r="ED146" s="154"/>
      <c r="EE146" s="154"/>
      <c r="EF146" s="154"/>
      <c r="EG146" s="154"/>
      <c r="EH146" s="154"/>
      <c r="EI146" s="154"/>
      <c r="EJ146" s="154"/>
      <c r="EK146" s="154"/>
      <c r="EL146" s="154"/>
      <c r="EM146" s="154"/>
      <c r="EN146" s="154"/>
      <c r="EO146" s="154"/>
      <c r="EP146" s="154"/>
      <c r="EQ146" s="154"/>
      <c r="ER146" s="154"/>
      <c r="ES146" s="154"/>
      <c r="ET146" s="154"/>
      <c r="EU146" s="154"/>
      <c r="EV146" s="154"/>
      <c r="EW146" s="154"/>
      <c r="EX146" s="154"/>
      <c r="EY146" s="154"/>
      <c r="EZ146" s="154"/>
      <c r="FA146" s="154"/>
    </row>
    <row r="147" spans="1:7" s="155" customFormat="1" ht="12.75" hidden="1">
      <c r="A147" s="144" t="s">
        <v>544</v>
      </c>
      <c r="B147" s="337"/>
      <c r="C147" s="62" t="s">
        <v>410</v>
      </c>
      <c r="D147" s="62" t="s">
        <v>545</v>
      </c>
      <c r="E147" s="62"/>
      <c r="F147" s="63"/>
      <c r="G147" s="534">
        <f>SUM(G148+G152)</f>
        <v>0</v>
      </c>
    </row>
    <row r="148" spans="1:7" s="152" customFormat="1" ht="25.5" hidden="1">
      <c r="A148" s="127" t="s">
        <v>546</v>
      </c>
      <c r="B148" s="331"/>
      <c r="C148" s="70" t="s">
        <v>410</v>
      </c>
      <c r="D148" s="70" t="s">
        <v>545</v>
      </c>
      <c r="E148" s="75" t="s">
        <v>547</v>
      </c>
      <c r="F148" s="123"/>
      <c r="G148" s="528">
        <f>SUM(G149)</f>
        <v>0</v>
      </c>
    </row>
    <row r="149" spans="1:7" s="152" customFormat="1" ht="25.5" hidden="1">
      <c r="A149" s="84" t="s">
        <v>548</v>
      </c>
      <c r="B149" s="318"/>
      <c r="C149" s="70" t="s">
        <v>410</v>
      </c>
      <c r="D149" s="70" t="s">
        <v>545</v>
      </c>
      <c r="E149" s="75" t="s">
        <v>549</v>
      </c>
      <c r="F149" s="123"/>
      <c r="G149" s="528">
        <f>SUM(G150)</f>
        <v>0</v>
      </c>
    </row>
    <row r="150" spans="1:7" s="152" customFormat="1" ht="12.75" hidden="1">
      <c r="A150" s="85" t="s">
        <v>428</v>
      </c>
      <c r="B150" s="319"/>
      <c r="C150" s="70" t="s">
        <v>410</v>
      </c>
      <c r="D150" s="70" t="s">
        <v>545</v>
      </c>
      <c r="E150" s="77" t="s">
        <v>549</v>
      </c>
      <c r="F150" s="123" t="s">
        <v>429</v>
      </c>
      <c r="G150" s="528">
        <f>SUM(G151)</f>
        <v>0</v>
      </c>
    </row>
    <row r="151" spans="1:7" s="152" customFormat="1" ht="24.75" customHeight="1" hidden="1">
      <c r="A151" s="156" t="s">
        <v>550</v>
      </c>
      <c r="B151" s="343"/>
      <c r="C151" s="70" t="s">
        <v>410</v>
      </c>
      <c r="D151" s="70" t="s">
        <v>545</v>
      </c>
      <c r="E151" s="77" t="s">
        <v>549</v>
      </c>
      <c r="F151" s="123" t="s">
        <v>551</v>
      </c>
      <c r="G151" s="528">
        <v>0</v>
      </c>
    </row>
    <row r="152" spans="1:7" s="152" customFormat="1" ht="12.75" hidden="1">
      <c r="A152" s="127" t="s">
        <v>453</v>
      </c>
      <c r="B152" s="331"/>
      <c r="C152" s="131" t="s">
        <v>410</v>
      </c>
      <c r="D152" s="131" t="s">
        <v>545</v>
      </c>
      <c r="E152" s="75" t="s">
        <v>439</v>
      </c>
      <c r="F152" s="123"/>
      <c r="G152" s="528">
        <f>G153</f>
        <v>0</v>
      </c>
    </row>
    <row r="153" spans="1:7" s="152" customFormat="1" ht="25.5" hidden="1">
      <c r="A153" s="71" t="s">
        <v>552</v>
      </c>
      <c r="B153" s="332"/>
      <c r="C153" s="105" t="s">
        <v>410</v>
      </c>
      <c r="D153" s="105" t="s">
        <v>545</v>
      </c>
      <c r="E153" s="77" t="s">
        <v>553</v>
      </c>
      <c r="F153" s="123"/>
      <c r="G153" s="528">
        <f>G154</f>
        <v>0</v>
      </c>
    </row>
    <row r="154" spans="1:7" s="152" customFormat="1" ht="25.5" hidden="1">
      <c r="A154" s="157" t="s">
        <v>422</v>
      </c>
      <c r="B154" s="344"/>
      <c r="C154" s="70" t="s">
        <v>410</v>
      </c>
      <c r="D154" s="70" t="s">
        <v>545</v>
      </c>
      <c r="E154" s="70" t="s">
        <v>553</v>
      </c>
      <c r="F154" s="123" t="s">
        <v>423</v>
      </c>
      <c r="G154" s="528">
        <f>G155</f>
        <v>0</v>
      </c>
    </row>
    <row r="155" spans="1:7" s="152" customFormat="1" ht="25.5" hidden="1">
      <c r="A155" s="158" t="s">
        <v>424</v>
      </c>
      <c r="B155" s="345"/>
      <c r="C155" s="70" t="s">
        <v>410</v>
      </c>
      <c r="D155" s="70" t="s">
        <v>545</v>
      </c>
      <c r="E155" s="70" t="s">
        <v>553</v>
      </c>
      <c r="F155" s="123" t="s">
        <v>425</v>
      </c>
      <c r="G155" s="528">
        <v>0</v>
      </c>
    </row>
    <row r="156" spans="1:7" s="152" customFormat="1" ht="12" customHeight="1">
      <c r="A156" s="597" t="s">
        <v>554</v>
      </c>
      <c r="B156" s="598" t="s">
        <v>143</v>
      </c>
      <c r="C156" s="593" t="s">
        <v>410</v>
      </c>
      <c r="D156" s="593" t="s">
        <v>509</v>
      </c>
      <c r="E156" s="593"/>
      <c r="F156" s="628"/>
      <c r="G156" s="600">
        <f>G163+G212</f>
        <v>53555.22344</v>
      </c>
    </row>
    <row r="157" spans="1:7" s="152" customFormat="1" ht="25.5" hidden="1">
      <c r="A157" s="159" t="s">
        <v>555</v>
      </c>
      <c r="B157" s="346"/>
      <c r="C157" s="160" t="s">
        <v>410</v>
      </c>
      <c r="D157" s="160" t="s">
        <v>509</v>
      </c>
      <c r="E157" s="161"/>
      <c r="F157" s="123"/>
      <c r="G157" s="528">
        <f>SUM(G158)</f>
        <v>0</v>
      </c>
    </row>
    <row r="158" spans="1:7" s="152" customFormat="1" ht="12.75" hidden="1">
      <c r="A158" s="162" t="s">
        <v>556</v>
      </c>
      <c r="B158" s="347"/>
      <c r="C158" s="160" t="s">
        <v>410</v>
      </c>
      <c r="D158" s="160" t="s">
        <v>509</v>
      </c>
      <c r="E158" s="161"/>
      <c r="F158" s="123"/>
      <c r="G158" s="528">
        <f>SUM(G159+G161)</f>
        <v>0</v>
      </c>
    </row>
    <row r="159" spans="1:7" s="152" customFormat="1" ht="51" hidden="1">
      <c r="A159" s="163" t="s">
        <v>557</v>
      </c>
      <c r="B159" s="348"/>
      <c r="C159" s="160" t="s">
        <v>410</v>
      </c>
      <c r="D159" s="160" t="s">
        <v>509</v>
      </c>
      <c r="E159" s="70"/>
      <c r="F159" s="123"/>
      <c r="G159" s="528">
        <f>SUM(G160)</f>
        <v>0</v>
      </c>
    </row>
    <row r="160" spans="1:7" s="152" customFormat="1" ht="25.5" hidden="1">
      <c r="A160" s="10" t="s">
        <v>424</v>
      </c>
      <c r="B160" s="7"/>
      <c r="C160" s="70" t="s">
        <v>410</v>
      </c>
      <c r="D160" s="70" t="s">
        <v>509</v>
      </c>
      <c r="E160" s="70"/>
      <c r="F160" s="123" t="s">
        <v>425</v>
      </c>
      <c r="G160" s="528"/>
    </row>
    <row r="161" spans="1:7" s="152" customFormat="1" ht="25.5" hidden="1">
      <c r="A161" s="10" t="s">
        <v>558</v>
      </c>
      <c r="B161" s="7"/>
      <c r="C161" s="70" t="s">
        <v>410</v>
      </c>
      <c r="D161" s="70" t="s">
        <v>509</v>
      </c>
      <c r="E161" s="70"/>
      <c r="F161" s="123"/>
      <c r="G161" s="528">
        <f>G162</f>
        <v>0</v>
      </c>
    </row>
    <row r="162" spans="1:7" s="152" customFormat="1" ht="25.5" hidden="1">
      <c r="A162" s="10" t="s">
        <v>424</v>
      </c>
      <c r="B162" s="7"/>
      <c r="C162" s="70" t="s">
        <v>410</v>
      </c>
      <c r="D162" s="70" t="s">
        <v>509</v>
      </c>
      <c r="E162" s="70"/>
      <c r="F162" s="123" t="s">
        <v>425</v>
      </c>
      <c r="G162" s="528"/>
    </row>
    <row r="163" spans="1:87" s="66" customFormat="1" ht="25.5">
      <c r="A163" s="74" t="s">
        <v>559</v>
      </c>
      <c r="B163" s="315">
        <v>920</v>
      </c>
      <c r="C163" s="68" t="s">
        <v>410</v>
      </c>
      <c r="D163" s="68" t="s">
        <v>509</v>
      </c>
      <c r="E163" s="164" t="s">
        <v>560</v>
      </c>
      <c r="F163" s="165"/>
      <c r="G163" s="538">
        <f>G164+G198</f>
        <v>51955.22344</v>
      </c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</row>
    <row r="164" spans="1:87" s="66" customFormat="1" ht="12.75">
      <c r="A164" s="113" t="s">
        <v>561</v>
      </c>
      <c r="B164" s="315">
        <v>920</v>
      </c>
      <c r="C164" s="68" t="s">
        <v>410</v>
      </c>
      <c r="D164" s="68" t="s">
        <v>509</v>
      </c>
      <c r="E164" s="68" t="s">
        <v>562</v>
      </c>
      <c r="F164" s="124"/>
      <c r="G164" s="538">
        <f>G165+G174+G188+G192</f>
        <v>33067.22344</v>
      </c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</row>
    <row r="165" spans="1:87" s="66" customFormat="1" ht="12.75">
      <c r="A165" s="113" t="s">
        <v>563</v>
      </c>
      <c r="B165" s="315">
        <v>920</v>
      </c>
      <c r="C165" s="68" t="s">
        <v>410</v>
      </c>
      <c r="D165" s="68" t="s">
        <v>509</v>
      </c>
      <c r="E165" s="68" t="s">
        <v>564</v>
      </c>
      <c r="F165" s="124"/>
      <c r="G165" s="538">
        <f>SUM(G166)</f>
        <v>15731.22344</v>
      </c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</row>
    <row r="166" spans="1:87" s="66" customFormat="1" ht="12" customHeight="1">
      <c r="A166" s="113" t="s">
        <v>565</v>
      </c>
      <c r="B166" s="315">
        <v>920</v>
      </c>
      <c r="C166" s="68" t="s">
        <v>410</v>
      </c>
      <c r="D166" s="68" t="s">
        <v>509</v>
      </c>
      <c r="E166" s="68" t="s">
        <v>566</v>
      </c>
      <c r="F166" s="124"/>
      <c r="G166" s="538">
        <f>SUM(G172+G167)</f>
        <v>15731.22344</v>
      </c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</row>
    <row r="167" spans="1:88" ht="38.25" hidden="1">
      <c r="A167" s="166" t="s">
        <v>567</v>
      </c>
      <c r="B167" s="349"/>
      <c r="C167" s="41" t="s">
        <v>410</v>
      </c>
      <c r="D167" s="41" t="s">
        <v>509</v>
      </c>
      <c r="E167" s="41" t="s">
        <v>568</v>
      </c>
      <c r="F167" s="42"/>
      <c r="G167" s="498">
        <f>SUM(G168)</f>
        <v>15731.22344</v>
      </c>
      <c r="CJ167"/>
    </row>
    <row r="168" spans="1:201" s="167" customFormat="1" ht="25.5">
      <c r="A168" s="76" t="s">
        <v>569</v>
      </c>
      <c r="B168" s="316">
        <v>920</v>
      </c>
      <c r="C168" s="68" t="s">
        <v>410</v>
      </c>
      <c r="D168" s="68" t="s">
        <v>509</v>
      </c>
      <c r="E168" s="70" t="s">
        <v>568</v>
      </c>
      <c r="F168" s="124"/>
      <c r="G168" s="528">
        <f>SUM(G169+G172)</f>
        <v>15731.22344</v>
      </c>
      <c r="CJ168" s="168"/>
      <c r="CK168" s="168"/>
      <c r="CL168" s="168"/>
      <c r="CM168" s="168"/>
      <c r="CN168" s="168"/>
      <c r="CO168" s="168"/>
      <c r="CP168" s="168"/>
      <c r="CQ168" s="168"/>
      <c r="CR168" s="168"/>
      <c r="CS168" s="168"/>
      <c r="CT168" s="168"/>
      <c r="CU168" s="168"/>
      <c r="CV168" s="168"/>
      <c r="CW168" s="168"/>
      <c r="CX168" s="168"/>
      <c r="CY168" s="168"/>
      <c r="CZ168" s="168"/>
      <c r="DA168" s="168"/>
      <c r="DB168" s="168"/>
      <c r="DC168" s="168"/>
      <c r="DD168" s="168"/>
      <c r="DE168" s="168"/>
      <c r="DF168" s="168"/>
      <c r="DG168" s="168"/>
      <c r="DH168" s="168"/>
      <c r="DI168" s="168"/>
      <c r="DJ168" s="168"/>
      <c r="DK168" s="168"/>
      <c r="DL168" s="168"/>
      <c r="DM168" s="168"/>
      <c r="DN168" s="168"/>
      <c r="DO168" s="168"/>
      <c r="DP168" s="168"/>
      <c r="DQ168" s="168"/>
      <c r="DR168" s="168"/>
      <c r="DS168" s="168"/>
      <c r="DT168" s="168"/>
      <c r="DU168" s="168"/>
      <c r="DV168" s="168"/>
      <c r="DW168" s="168"/>
      <c r="DX168" s="168"/>
      <c r="DY168" s="168"/>
      <c r="DZ168" s="168"/>
      <c r="EA168" s="168"/>
      <c r="EB168" s="168"/>
      <c r="EC168" s="168"/>
      <c r="ED168" s="168"/>
      <c r="EE168" s="168"/>
      <c r="EF168" s="168"/>
      <c r="EG168" s="168"/>
      <c r="EH168" s="168"/>
      <c r="EI168" s="168"/>
      <c r="EJ168" s="168"/>
      <c r="EK168" s="168"/>
      <c r="EL168" s="168"/>
      <c r="EM168" s="168"/>
      <c r="EN168" s="168"/>
      <c r="EO168" s="168"/>
      <c r="EP168" s="168"/>
      <c r="EQ168" s="168"/>
      <c r="ER168" s="168"/>
      <c r="ES168" s="168"/>
      <c r="ET168" s="168"/>
      <c r="EU168" s="168"/>
      <c r="EV168" s="168"/>
      <c r="EW168" s="168"/>
      <c r="EX168" s="168"/>
      <c r="EY168" s="168"/>
      <c r="EZ168" s="168"/>
      <c r="FA168" s="168"/>
      <c r="FB168" s="168"/>
      <c r="FC168" s="168"/>
      <c r="FD168" s="168"/>
      <c r="FE168" s="168"/>
      <c r="FF168" s="168"/>
      <c r="FG168" s="168"/>
      <c r="FH168" s="168"/>
      <c r="FI168" s="168"/>
      <c r="FJ168" s="168"/>
      <c r="FK168" s="168"/>
      <c r="FL168" s="168"/>
      <c r="FM168" s="168"/>
      <c r="FN168" s="168"/>
      <c r="FO168" s="168"/>
      <c r="FP168" s="168"/>
      <c r="FQ168" s="168"/>
      <c r="FR168" s="168"/>
      <c r="FS168" s="168"/>
      <c r="FT168" s="168"/>
      <c r="FU168" s="168"/>
      <c r="FV168" s="168"/>
      <c r="FW168" s="168"/>
      <c r="FX168" s="168"/>
      <c r="FY168" s="168"/>
      <c r="FZ168" s="168"/>
      <c r="GA168" s="168"/>
      <c r="GB168" s="168"/>
      <c r="GC168" s="168"/>
      <c r="GD168" s="168"/>
      <c r="GE168" s="168"/>
      <c r="GF168" s="168"/>
      <c r="GG168" s="168"/>
      <c r="GH168" s="168"/>
      <c r="GI168" s="168"/>
      <c r="GJ168" s="168"/>
      <c r="GK168" s="168"/>
      <c r="GL168" s="168"/>
      <c r="GM168" s="168"/>
      <c r="GN168" s="168"/>
      <c r="GO168" s="168"/>
      <c r="GP168" s="168"/>
      <c r="GQ168" s="168"/>
      <c r="GR168" s="168"/>
      <c r="GS168" s="168"/>
    </row>
    <row r="169" spans="1:88" ht="24">
      <c r="A169" s="169" t="s">
        <v>570</v>
      </c>
      <c r="B169" s="316">
        <v>920</v>
      </c>
      <c r="C169" s="70" t="s">
        <v>410</v>
      </c>
      <c r="D169" s="70" t="s">
        <v>509</v>
      </c>
      <c r="E169" s="70" t="s">
        <v>568</v>
      </c>
      <c r="F169" s="146" t="s">
        <v>571</v>
      </c>
      <c r="G169" s="528">
        <f>SUM(G170)</f>
        <v>15731.22344</v>
      </c>
      <c r="CJ169"/>
    </row>
    <row r="170" spans="1:88" ht="12.75">
      <c r="A170" s="71" t="s">
        <v>572</v>
      </c>
      <c r="B170" s="316">
        <v>920</v>
      </c>
      <c r="C170" s="70" t="s">
        <v>410</v>
      </c>
      <c r="D170" s="70" t="s">
        <v>509</v>
      </c>
      <c r="E170" s="70" t="s">
        <v>568</v>
      </c>
      <c r="F170" s="146" t="s">
        <v>573</v>
      </c>
      <c r="G170" s="528">
        <v>15731.22344</v>
      </c>
      <c r="CJ170"/>
    </row>
    <row r="171" spans="1:157" s="65" customFormat="1" ht="12.75" hidden="1">
      <c r="A171" s="74" t="s">
        <v>574</v>
      </c>
      <c r="B171" s="316">
        <v>920</v>
      </c>
      <c r="C171" s="70" t="s">
        <v>410</v>
      </c>
      <c r="D171" s="70" t="s">
        <v>509</v>
      </c>
      <c r="E171" s="68" t="s">
        <v>575</v>
      </c>
      <c r="F171" s="165"/>
      <c r="G171" s="538">
        <f>SUM(G172)</f>
        <v>0</v>
      </c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</row>
    <row r="172" spans="1:88" ht="25.5" hidden="1">
      <c r="A172" s="86" t="s">
        <v>422</v>
      </c>
      <c r="B172" s="316">
        <v>920</v>
      </c>
      <c r="C172" s="70" t="s">
        <v>410</v>
      </c>
      <c r="D172" s="70" t="s">
        <v>509</v>
      </c>
      <c r="E172" s="70" t="s">
        <v>575</v>
      </c>
      <c r="F172" s="146" t="s">
        <v>423</v>
      </c>
      <c r="G172" s="528">
        <f>SUM(G173)</f>
        <v>0</v>
      </c>
      <c r="CJ172"/>
    </row>
    <row r="173" spans="1:88" ht="25.5" hidden="1">
      <c r="A173" s="89" t="s">
        <v>424</v>
      </c>
      <c r="B173" s="316">
        <v>920</v>
      </c>
      <c r="C173" s="70" t="s">
        <v>410</v>
      </c>
      <c r="D173" s="70" t="s">
        <v>509</v>
      </c>
      <c r="E173" s="70" t="s">
        <v>575</v>
      </c>
      <c r="F173" s="146" t="s">
        <v>425</v>
      </c>
      <c r="G173" s="528">
        <v>0</v>
      </c>
      <c r="CJ173"/>
    </row>
    <row r="174" spans="1:87" s="66" customFormat="1" ht="12.75">
      <c r="A174" s="170" t="s">
        <v>576</v>
      </c>
      <c r="B174" s="315">
        <v>920</v>
      </c>
      <c r="C174" s="68" t="s">
        <v>410</v>
      </c>
      <c r="D174" s="68" t="s">
        <v>509</v>
      </c>
      <c r="E174" s="75" t="s">
        <v>577</v>
      </c>
      <c r="F174" s="171"/>
      <c r="G174" s="538">
        <f>SUM(G175+G181+G185)</f>
        <v>16636</v>
      </c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</row>
    <row r="175" spans="1:87" s="66" customFormat="1" ht="12.75">
      <c r="A175" s="170" t="s">
        <v>578</v>
      </c>
      <c r="B175" s="315">
        <v>920</v>
      </c>
      <c r="C175" s="68" t="s">
        <v>410</v>
      </c>
      <c r="D175" s="68" t="s">
        <v>509</v>
      </c>
      <c r="E175" s="75" t="s">
        <v>579</v>
      </c>
      <c r="F175" s="171"/>
      <c r="G175" s="538">
        <f>SUM(G176+G179)</f>
        <v>7936</v>
      </c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</row>
    <row r="176" spans="1:87" s="66" customFormat="1" ht="10.5" customHeight="1">
      <c r="A176" s="172" t="s">
        <v>580</v>
      </c>
      <c r="B176" s="315">
        <v>920</v>
      </c>
      <c r="C176" s="68" t="s">
        <v>410</v>
      </c>
      <c r="D176" s="68" t="s">
        <v>509</v>
      </c>
      <c r="E176" s="75" t="s">
        <v>581</v>
      </c>
      <c r="F176" s="171"/>
      <c r="G176" s="538">
        <f>G177</f>
        <v>0</v>
      </c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</row>
    <row r="177" spans="1:88" ht="0.75" customHeight="1" hidden="1">
      <c r="A177" s="89" t="s">
        <v>442</v>
      </c>
      <c r="B177" s="316">
        <v>920</v>
      </c>
      <c r="C177" s="70" t="s">
        <v>410</v>
      </c>
      <c r="D177" s="70" t="s">
        <v>509</v>
      </c>
      <c r="E177" s="77" t="s">
        <v>581</v>
      </c>
      <c r="F177" s="108" t="s">
        <v>443</v>
      </c>
      <c r="G177" s="528">
        <f>SUM(G178)</f>
        <v>0</v>
      </c>
      <c r="CJ177"/>
    </row>
    <row r="178" spans="1:88" ht="12.75" hidden="1">
      <c r="A178" s="89" t="s">
        <v>444</v>
      </c>
      <c r="B178" s="316">
        <v>920</v>
      </c>
      <c r="C178" s="70" t="s">
        <v>410</v>
      </c>
      <c r="D178" s="70" t="s">
        <v>509</v>
      </c>
      <c r="E178" s="173" t="s">
        <v>581</v>
      </c>
      <c r="F178" s="174" t="s">
        <v>445</v>
      </c>
      <c r="G178" s="542"/>
      <c r="CJ178"/>
    </row>
    <row r="179" spans="1:88" ht="24">
      <c r="A179" s="169" t="s">
        <v>570</v>
      </c>
      <c r="B179" s="316">
        <v>920</v>
      </c>
      <c r="C179" s="70" t="s">
        <v>410</v>
      </c>
      <c r="D179" s="123" t="s">
        <v>509</v>
      </c>
      <c r="E179" s="77" t="s">
        <v>581</v>
      </c>
      <c r="F179" s="176" t="s">
        <v>571</v>
      </c>
      <c r="G179" s="528">
        <f>G180</f>
        <v>7936</v>
      </c>
      <c r="CJ179"/>
    </row>
    <row r="180" spans="1:88" ht="12.75">
      <c r="A180" s="71" t="s">
        <v>572</v>
      </c>
      <c r="B180" s="316">
        <v>920</v>
      </c>
      <c r="C180" s="70" t="s">
        <v>410</v>
      </c>
      <c r="D180" s="70" t="s">
        <v>509</v>
      </c>
      <c r="E180" s="177" t="s">
        <v>581</v>
      </c>
      <c r="F180" s="150" t="s">
        <v>573</v>
      </c>
      <c r="G180" s="543">
        <v>7936</v>
      </c>
      <c r="CJ180"/>
    </row>
    <row r="181" spans="1:188" s="65" customFormat="1" ht="60" customHeight="1">
      <c r="A181" s="9" t="s">
        <v>92</v>
      </c>
      <c r="B181" s="315">
        <v>920</v>
      </c>
      <c r="C181" s="68" t="s">
        <v>410</v>
      </c>
      <c r="D181" s="68" t="s">
        <v>509</v>
      </c>
      <c r="E181" s="75" t="s">
        <v>582</v>
      </c>
      <c r="F181" s="179"/>
      <c r="G181" s="538">
        <f>SUM(G182)</f>
        <v>7000</v>
      </c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</row>
    <row r="182" spans="1:88" ht="24">
      <c r="A182" s="169" t="s">
        <v>570</v>
      </c>
      <c r="B182" s="316">
        <v>920</v>
      </c>
      <c r="C182" s="70" t="s">
        <v>410</v>
      </c>
      <c r="D182" s="70" t="s">
        <v>509</v>
      </c>
      <c r="E182" s="77" t="s">
        <v>582</v>
      </c>
      <c r="F182" s="108" t="s">
        <v>571</v>
      </c>
      <c r="G182" s="528">
        <f>SUM(G183)</f>
        <v>7000</v>
      </c>
      <c r="CJ182"/>
    </row>
    <row r="183" spans="1:88" ht="12.75">
      <c r="A183" s="71" t="s">
        <v>572</v>
      </c>
      <c r="B183" s="316">
        <v>920</v>
      </c>
      <c r="C183" s="180" t="s">
        <v>410</v>
      </c>
      <c r="D183" s="180" t="s">
        <v>509</v>
      </c>
      <c r="E183" s="173" t="s">
        <v>582</v>
      </c>
      <c r="F183" s="174" t="s">
        <v>573</v>
      </c>
      <c r="G183" s="542">
        <v>7000</v>
      </c>
      <c r="CJ183"/>
    </row>
    <row r="184" spans="1:157" s="65" customFormat="1" ht="25.5">
      <c r="A184" s="126" t="s">
        <v>583</v>
      </c>
      <c r="B184" s="315">
        <v>920</v>
      </c>
      <c r="C184" s="68" t="s">
        <v>410</v>
      </c>
      <c r="D184" s="68" t="s">
        <v>509</v>
      </c>
      <c r="E184" s="75" t="s">
        <v>584</v>
      </c>
      <c r="F184" s="181"/>
      <c r="G184" s="538">
        <f>SUM(G185)</f>
        <v>1700</v>
      </c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</row>
    <row r="185" spans="1:157" s="29" customFormat="1" ht="25.5">
      <c r="A185" s="89" t="s">
        <v>585</v>
      </c>
      <c r="B185" s="316">
        <v>920</v>
      </c>
      <c r="C185" s="70" t="s">
        <v>410</v>
      </c>
      <c r="D185" s="70" t="s">
        <v>509</v>
      </c>
      <c r="E185" s="77" t="s">
        <v>586</v>
      </c>
      <c r="F185" s="150"/>
      <c r="G185" s="528">
        <f>G186</f>
        <v>1700</v>
      </c>
      <c r="CJ185" s="130"/>
      <c r="CK185" s="130"/>
      <c r="CL185" s="130"/>
      <c r="CM185" s="130"/>
      <c r="CN185" s="130"/>
      <c r="CO185" s="130"/>
      <c r="CP185" s="130"/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0"/>
      <c r="DF185" s="130"/>
      <c r="DG185" s="130"/>
      <c r="DH185" s="130"/>
      <c r="DI185" s="130"/>
      <c r="DJ185" s="130"/>
      <c r="DK185" s="130"/>
      <c r="DL185" s="130"/>
      <c r="DM185" s="130"/>
      <c r="DN185" s="130"/>
      <c r="DO185" s="130"/>
      <c r="DP185" s="130"/>
      <c r="DQ185" s="130"/>
      <c r="DR185" s="130"/>
      <c r="DS185" s="130"/>
      <c r="DT185" s="130"/>
      <c r="DU185" s="130"/>
      <c r="DV185" s="130"/>
      <c r="DW185" s="130"/>
      <c r="DX185" s="130"/>
      <c r="DY185" s="130"/>
      <c r="DZ185" s="130"/>
      <c r="EA185" s="130"/>
      <c r="EB185" s="130"/>
      <c r="EC185" s="130"/>
      <c r="ED185" s="130"/>
      <c r="EE185" s="130"/>
      <c r="EF185" s="130"/>
      <c r="EG185" s="130"/>
      <c r="EH185" s="130"/>
      <c r="EI185" s="130"/>
      <c r="EJ185" s="130"/>
      <c r="EK185" s="130"/>
      <c r="EL185" s="130"/>
      <c r="EM185" s="130"/>
      <c r="EN185" s="130"/>
      <c r="EO185" s="130"/>
      <c r="EP185" s="130"/>
      <c r="EQ185" s="130"/>
      <c r="ER185" s="130"/>
      <c r="ES185" s="130"/>
      <c r="ET185" s="130"/>
      <c r="EU185" s="130"/>
      <c r="EV185" s="130"/>
      <c r="EW185" s="130"/>
      <c r="EX185" s="130"/>
      <c r="EY185" s="130"/>
      <c r="EZ185" s="130"/>
      <c r="FA185" s="130"/>
    </row>
    <row r="186" spans="1:88" ht="24">
      <c r="A186" s="169" t="s">
        <v>570</v>
      </c>
      <c r="B186" s="316">
        <v>920</v>
      </c>
      <c r="C186" s="70" t="s">
        <v>410</v>
      </c>
      <c r="D186" s="70" t="s">
        <v>509</v>
      </c>
      <c r="E186" s="77" t="s">
        <v>586</v>
      </c>
      <c r="F186" s="150" t="s">
        <v>571</v>
      </c>
      <c r="G186" s="528">
        <f>SUM(G187)</f>
        <v>1700</v>
      </c>
      <c r="CJ186"/>
    </row>
    <row r="187" spans="1:88" ht="12" customHeight="1">
      <c r="A187" s="71" t="s">
        <v>572</v>
      </c>
      <c r="B187" s="316">
        <v>920</v>
      </c>
      <c r="C187" s="70" t="s">
        <v>410</v>
      </c>
      <c r="D187" s="70" t="s">
        <v>509</v>
      </c>
      <c r="E187" s="77" t="s">
        <v>586</v>
      </c>
      <c r="F187" s="150" t="s">
        <v>573</v>
      </c>
      <c r="G187" s="528">
        <v>1700</v>
      </c>
      <c r="CJ187"/>
    </row>
    <row r="188" spans="1:88" ht="12.75" hidden="1">
      <c r="A188" s="182" t="s">
        <v>587</v>
      </c>
      <c r="B188" s="316">
        <v>920</v>
      </c>
      <c r="C188" s="70" t="s">
        <v>410</v>
      </c>
      <c r="D188" s="70" t="s">
        <v>509</v>
      </c>
      <c r="E188" s="75" t="s">
        <v>588</v>
      </c>
      <c r="F188" s="171"/>
      <c r="G188" s="528">
        <f>SUM(G189)</f>
        <v>0</v>
      </c>
      <c r="CJ188"/>
    </row>
    <row r="189" spans="1:88" ht="12.75" hidden="1">
      <c r="A189" s="158" t="s">
        <v>589</v>
      </c>
      <c r="B189" s="316">
        <v>920</v>
      </c>
      <c r="C189" s="70" t="s">
        <v>410</v>
      </c>
      <c r="D189" s="70" t="s">
        <v>509</v>
      </c>
      <c r="E189" s="77" t="s">
        <v>590</v>
      </c>
      <c r="F189" s="108"/>
      <c r="G189" s="528">
        <f>SUM(G190)</f>
        <v>0</v>
      </c>
      <c r="CJ189"/>
    </row>
    <row r="190" spans="1:88" ht="25.5" hidden="1">
      <c r="A190" s="157" t="s">
        <v>422</v>
      </c>
      <c r="B190" s="316">
        <v>920</v>
      </c>
      <c r="C190" s="70" t="s">
        <v>410</v>
      </c>
      <c r="D190" s="70" t="s">
        <v>509</v>
      </c>
      <c r="E190" s="77" t="s">
        <v>590</v>
      </c>
      <c r="F190" s="108" t="s">
        <v>423</v>
      </c>
      <c r="G190" s="528">
        <f>SUM(G191)</f>
        <v>0</v>
      </c>
      <c r="CJ190"/>
    </row>
    <row r="191" spans="1:88" ht="25.5" hidden="1">
      <c r="A191" s="158" t="s">
        <v>424</v>
      </c>
      <c r="B191" s="316">
        <v>920</v>
      </c>
      <c r="C191" s="70" t="s">
        <v>410</v>
      </c>
      <c r="D191" s="70" t="s">
        <v>509</v>
      </c>
      <c r="E191" s="77" t="s">
        <v>590</v>
      </c>
      <c r="F191" s="108" t="s">
        <v>425</v>
      </c>
      <c r="G191" s="528"/>
      <c r="CJ191"/>
    </row>
    <row r="192" spans="1:87" s="66" customFormat="1" ht="12.75">
      <c r="A192" s="182" t="s">
        <v>591</v>
      </c>
      <c r="B192" s="315">
        <v>920</v>
      </c>
      <c r="C192" s="68" t="s">
        <v>410</v>
      </c>
      <c r="D192" s="68" t="s">
        <v>509</v>
      </c>
      <c r="E192" s="75" t="s">
        <v>592</v>
      </c>
      <c r="F192" s="171"/>
      <c r="G192" s="538">
        <f>SUM(G193)</f>
        <v>700</v>
      </c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65"/>
      <c r="BF192" s="65"/>
      <c r="BG192" s="65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65"/>
      <c r="BS192" s="65"/>
      <c r="BT192" s="65"/>
      <c r="BU192" s="65"/>
      <c r="BV192" s="65"/>
      <c r="BW192" s="65"/>
      <c r="BX192" s="65"/>
      <c r="BY192" s="65"/>
      <c r="BZ192" s="65"/>
      <c r="CA192" s="65"/>
      <c r="CB192" s="65"/>
      <c r="CC192" s="65"/>
      <c r="CD192" s="65"/>
      <c r="CE192" s="65"/>
      <c r="CF192" s="65"/>
      <c r="CG192" s="65"/>
      <c r="CH192" s="65"/>
      <c r="CI192" s="65"/>
    </row>
    <row r="193" spans="1:87" s="66" customFormat="1" ht="12.75">
      <c r="A193" s="182" t="s">
        <v>593</v>
      </c>
      <c r="B193" s="315">
        <v>920</v>
      </c>
      <c r="C193" s="68" t="s">
        <v>410</v>
      </c>
      <c r="D193" s="68" t="s">
        <v>509</v>
      </c>
      <c r="E193" s="75" t="s">
        <v>594</v>
      </c>
      <c r="F193" s="171"/>
      <c r="G193" s="538">
        <f>SUM(G194+G196)</f>
        <v>700</v>
      </c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65"/>
      <c r="BS193" s="65"/>
      <c r="BT193" s="65"/>
      <c r="BU193" s="65"/>
      <c r="BV193" s="65"/>
      <c r="BW193" s="65"/>
      <c r="BX193" s="65"/>
      <c r="BY193" s="65"/>
      <c r="BZ193" s="65"/>
      <c r="CA193" s="65"/>
      <c r="CB193" s="65"/>
      <c r="CC193" s="65"/>
      <c r="CD193" s="65"/>
      <c r="CE193" s="65"/>
      <c r="CF193" s="65"/>
      <c r="CG193" s="65"/>
      <c r="CH193" s="65"/>
      <c r="CI193" s="65"/>
    </row>
    <row r="194" spans="1:88" ht="24">
      <c r="A194" s="169" t="s">
        <v>570</v>
      </c>
      <c r="B194" s="316">
        <v>920</v>
      </c>
      <c r="C194" s="70" t="s">
        <v>410</v>
      </c>
      <c r="D194" s="70" t="s">
        <v>509</v>
      </c>
      <c r="E194" s="77" t="s">
        <v>594</v>
      </c>
      <c r="F194" s="108" t="s">
        <v>571</v>
      </c>
      <c r="G194" s="528">
        <f>SUM(G195)</f>
        <v>600</v>
      </c>
      <c r="CJ194"/>
    </row>
    <row r="195" spans="1:88" ht="12.75">
      <c r="A195" s="71" t="s">
        <v>572</v>
      </c>
      <c r="B195" s="316">
        <v>920</v>
      </c>
      <c r="C195" s="70" t="s">
        <v>410</v>
      </c>
      <c r="D195" s="70" t="s">
        <v>509</v>
      </c>
      <c r="E195" s="77" t="s">
        <v>594</v>
      </c>
      <c r="F195" s="108" t="s">
        <v>573</v>
      </c>
      <c r="G195" s="528">
        <v>600</v>
      </c>
      <c r="CJ195"/>
    </row>
    <row r="196" spans="1:88" ht="25.5">
      <c r="A196" s="157" t="s">
        <v>422</v>
      </c>
      <c r="B196" s="316">
        <v>920</v>
      </c>
      <c r="C196" s="70" t="s">
        <v>410</v>
      </c>
      <c r="D196" s="70" t="s">
        <v>509</v>
      </c>
      <c r="E196" s="77" t="s">
        <v>594</v>
      </c>
      <c r="F196" s="108" t="s">
        <v>423</v>
      </c>
      <c r="G196" s="528">
        <f>SUM(G197)</f>
        <v>100</v>
      </c>
      <c r="CJ196"/>
    </row>
    <row r="197" spans="1:88" ht="25.5">
      <c r="A197" s="158" t="s">
        <v>424</v>
      </c>
      <c r="B197" s="316">
        <v>920</v>
      </c>
      <c r="C197" s="70" t="s">
        <v>410</v>
      </c>
      <c r="D197" s="70" t="s">
        <v>509</v>
      </c>
      <c r="E197" s="77" t="s">
        <v>594</v>
      </c>
      <c r="F197" s="108" t="s">
        <v>425</v>
      </c>
      <c r="G197" s="528">
        <v>100</v>
      </c>
      <c r="CJ197"/>
    </row>
    <row r="198" spans="1:87" s="66" customFormat="1" ht="25.5">
      <c r="A198" s="183" t="s">
        <v>595</v>
      </c>
      <c r="B198" s="315">
        <v>920</v>
      </c>
      <c r="C198" s="131" t="s">
        <v>410</v>
      </c>
      <c r="D198" s="131" t="s">
        <v>509</v>
      </c>
      <c r="E198" s="75" t="s">
        <v>596</v>
      </c>
      <c r="F198" s="132"/>
      <c r="G198" s="538">
        <f>SUM(G199)</f>
        <v>18888</v>
      </c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65"/>
      <c r="BU198" s="65"/>
      <c r="BV198" s="65"/>
      <c r="BW198" s="65"/>
      <c r="BX198" s="65"/>
      <c r="BY198" s="65"/>
      <c r="BZ198" s="65"/>
      <c r="CA198" s="65"/>
      <c r="CB198" s="65"/>
      <c r="CC198" s="65"/>
      <c r="CD198" s="65"/>
      <c r="CE198" s="65"/>
      <c r="CF198" s="65"/>
      <c r="CG198" s="65"/>
      <c r="CH198" s="65"/>
      <c r="CI198" s="65"/>
    </row>
    <row r="199" spans="1:87" s="66" customFormat="1" ht="25.5">
      <c r="A199" s="126" t="s">
        <v>597</v>
      </c>
      <c r="B199" s="315">
        <v>920</v>
      </c>
      <c r="C199" s="131" t="s">
        <v>410</v>
      </c>
      <c r="D199" s="131" t="s">
        <v>509</v>
      </c>
      <c r="E199" s="75" t="s">
        <v>598</v>
      </c>
      <c r="F199" s="171"/>
      <c r="G199" s="538">
        <f>SUM(G200+G205+G208)</f>
        <v>18888</v>
      </c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65"/>
      <c r="BF199" s="65"/>
      <c r="BG199" s="65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65"/>
      <c r="BU199" s="65"/>
      <c r="BV199" s="65"/>
      <c r="BW199" s="65"/>
      <c r="BX199" s="65"/>
      <c r="BY199" s="65"/>
      <c r="BZ199" s="65"/>
      <c r="CA199" s="65"/>
      <c r="CB199" s="65"/>
      <c r="CC199" s="65"/>
      <c r="CD199" s="65"/>
      <c r="CE199" s="65"/>
      <c r="CF199" s="65"/>
      <c r="CG199" s="65"/>
      <c r="CH199" s="65"/>
      <c r="CI199" s="65"/>
    </row>
    <row r="200" spans="1:88" ht="12.75">
      <c r="A200" s="89" t="s">
        <v>599</v>
      </c>
      <c r="B200" s="316">
        <v>920</v>
      </c>
      <c r="C200" s="105" t="s">
        <v>410</v>
      </c>
      <c r="D200" s="105" t="s">
        <v>509</v>
      </c>
      <c r="E200" s="77" t="s">
        <v>600</v>
      </c>
      <c r="F200" s="108"/>
      <c r="G200" s="528">
        <f>SUM(G201)</f>
        <v>7380</v>
      </c>
      <c r="CJ200"/>
    </row>
    <row r="201" spans="1:88" ht="11.25" customHeight="1">
      <c r="A201" s="169" t="s">
        <v>570</v>
      </c>
      <c r="B201" s="316">
        <v>920</v>
      </c>
      <c r="C201" s="105" t="s">
        <v>410</v>
      </c>
      <c r="D201" s="105" t="s">
        <v>509</v>
      </c>
      <c r="E201" s="77" t="s">
        <v>600</v>
      </c>
      <c r="F201" s="108" t="s">
        <v>571</v>
      </c>
      <c r="G201" s="528">
        <f>SUM(G202)</f>
        <v>7380</v>
      </c>
      <c r="CJ201"/>
    </row>
    <row r="202" spans="1:88" ht="12.75">
      <c r="A202" s="71" t="s">
        <v>572</v>
      </c>
      <c r="B202" s="316">
        <v>920</v>
      </c>
      <c r="C202" s="105" t="s">
        <v>410</v>
      </c>
      <c r="D202" s="105" t="s">
        <v>509</v>
      </c>
      <c r="E202" s="77" t="s">
        <v>600</v>
      </c>
      <c r="F202" s="108" t="s">
        <v>573</v>
      </c>
      <c r="G202" s="528">
        <v>7380</v>
      </c>
      <c r="CJ202"/>
    </row>
    <row r="203" spans="1:88" ht="12.75" hidden="1">
      <c r="A203" s="184"/>
      <c r="B203" s="316">
        <v>920</v>
      </c>
      <c r="C203" s="105"/>
      <c r="D203" s="105"/>
      <c r="E203" s="77"/>
      <c r="F203" s="108"/>
      <c r="G203" s="528"/>
      <c r="CJ203"/>
    </row>
    <row r="204" spans="1:88" ht="12.75" hidden="1">
      <c r="A204" s="182"/>
      <c r="B204" s="316">
        <v>920</v>
      </c>
      <c r="C204" s="105" t="s">
        <v>410</v>
      </c>
      <c r="D204" s="105" t="s">
        <v>509</v>
      </c>
      <c r="E204" s="75"/>
      <c r="F204" s="108"/>
      <c r="G204" s="528"/>
      <c r="CJ204"/>
    </row>
    <row r="205" spans="1:87" s="66" customFormat="1" ht="51">
      <c r="A205" s="182" t="s">
        <v>601</v>
      </c>
      <c r="B205" s="315">
        <v>920</v>
      </c>
      <c r="C205" s="68" t="s">
        <v>410</v>
      </c>
      <c r="D205" s="68" t="s">
        <v>509</v>
      </c>
      <c r="E205" s="75" t="s">
        <v>602</v>
      </c>
      <c r="F205" s="171"/>
      <c r="G205" s="538">
        <f>G206</f>
        <v>8374</v>
      </c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65"/>
      <c r="BU205" s="65"/>
      <c r="BV205" s="65"/>
      <c r="BW205" s="65"/>
      <c r="BX205" s="65"/>
      <c r="BY205" s="65"/>
      <c r="BZ205" s="65"/>
      <c r="CA205" s="65"/>
      <c r="CB205" s="65"/>
      <c r="CC205" s="65"/>
      <c r="CD205" s="65"/>
      <c r="CE205" s="65"/>
      <c r="CF205" s="65"/>
      <c r="CG205" s="65"/>
      <c r="CH205" s="65"/>
      <c r="CI205" s="65"/>
    </row>
    <row r="206" spans="1:88" ht="24">
      <c r="A206" s="169" t="s">
        <v>570</v>
      </c>
      <c r="B206" s="316">
        <v>920</v>
      </c>
      <c r="C206" s="70" t="s">
        <v>410</v>
      </c>
      <c r="D206" s="70" t="s">
        <v>509</v>
      </c>
      <c r="E206" s="77" t="s">
        <v>602</v>
      </c>
      <c r="F206" s="108" t="s">
        <v>571</v>
      </c>
      <c r="G206" s="528">
        <f>G207</f>
        <v>8374</v>
      </c>
      <c r="CJ206"/>
    </row>
    <row r="207" spans="1:88" ht="12.75">
      <c r="A207" s="71" t="s">
        <v>572</v>
      </c>
      <c r="B207" s="316">
        <v>920</v>
      </c>
      <c r="C207" s="70" t="s">
        <v>410</v>
      </c>
      <c r="D207" s="70" t="s">
        <v>509</v>
      </c>
      <c r="E207" s="77" t="s">
        <v>602</v>
      </c>
      <c r="F207" s="108" t="s">
        <v>573</v>
      </c>
      <c r="G207" s="528">
        <v>8374</v>
      </c>
      <c r="CJ207"/>
    </row>
    <row r="208" spans="1:88" ht="12.75">
      <c r="A208" s="158" t="s">
        <v>599</v>
      </c>
      <c r="B208" s="316">
        <v>920</v>
      </c>
      <c r="C208" s="70" t="s">
        <v>410</v>
      </c>
      <c r="D208" s="70" t="s">
        <v>509</v>
      </c>
      <c r="E208" s="77" t="s">
        <v>603</v>
      </c>
      <c r="F208" s="108"/>
      <c r="G208" s="528">
        <f>SUM(G209)</f>
        <v>3134</v>
      </c>
      <c r="CJ208"/>
    </row>
    <row r="209" spans="1:88" ht="38.25">
      <c r="A209" s="158" t="s">
        <v>604</v>
      </c>
      <c r="B209" s="316">
        <v>920</v>
      </c>
      <c r="C209" s="70" t="s">
        <v>410</v>
      </c>
      <c r="D209" s="70" t="s">
        <v>509</v>
      </c>
      <c r="E209" s="77" t="s">
        <v>605</v>
      </c>
      <c r="F209" s="108"/>
      <c r="G209" s="528">
        <f>SUM(G210)</f>
        <v>3134</v>
      </c>
      <c r="CJ209"/>
    </row>
    <row r="210" spans="1:88" ht="24">
      <c r="A210" s="169" t="s">
        <v>570</v>
      </c>
      <c r="B210" s="316">
        <v>920</v>
      </c>
      <c r="C210" s="70" t="s">
        <v>410</v>
      </c>
      <c r="D210" s="70" t="s">
        <v>509</v>
      </c>
      <c r="E210" s="77" t="s">
        <v>605</v>
      </c>
      <c r="F210" s="108" t="s">
        <v>571</v>
      </c>
      <c r="G210" s="533">
        <f>G211</f>
        <v>3134</v>
      </c>
      <c r="CJ210"/>
    </row>
    <row r="211" spans="1:88" ht="12.75">
      <c r="A211" s="71" t="s">
        <v>572</v>
      </c>
      <c r="B211" s="316">
        <v>920</v>
      </c>
      <c r="C211" s="70" t="s">
        <v>410</v>
      </c>
      <c r="D211" s="70" t="s">
        <v>509</v>
      </c>
      <c r="E211" s="77" t="s">
        <v>605</v>
      </c>
      <c r="F211" s="108" t="s">
        <v>573</v>
      </c>
      <c r="G211" s="533">
        <v>3134</v>
      </c>
      <c r="CJ211"/>
    </row>
    <row r="212" spans="1:88" ht="66" customHeight="1">
      <c r="A212" s="10" t="s">
        <v>606</v>
      </c>
      <c r="B212" s="316">
        <v>920</v>
      </c>
      <c r="C212" s="70" t="s">
        <v>410</v>
      </c>
      <c r="D212" s="70" t="s">
        <v>509</v>
      </c>
      <c r="E212" s="77" t="s">
        <v>607</v>
      </c>
      <c r="F212" s="108"/>
      <c r="G212" s="533">
        <f>SUM(G213)</f>
        <v>1600</v>
      </c>
      <c r="CJ212"/>
    </row>
    <row r="213" spans="1:88" ht="12.75">
      <c r="A213" s="89" t="s">
        <v>442</v>
      </c>
      <c r="B213" s="316">
        <v>920</v>
      </c>
      <c r="C213" s="70" t="s">
        <v>410</v>
      </c>
      <c r="D213" s="70" t="s">
        <v>509</v>
      </c>
      <c r="E213" s="77" t="s">
        <v>607</v>
      </c>
      <c r="F213" s="108" t="s">
        <v>443</v>
      </c>
      <c r="G213" s="533">
        <f>SUM(G214)</f>
        <v>1600</v>
      </c>
      <c r="CJ213"/>
    </row>
    <row r="214" spans="1:88" ht="12.75">
      <c r="A214" s="90" t="s">
        <v>444</v>
      </c>
      <c r="B214" s="316">
        <v>920</v>
      </c>
      <c r="C214" s="70" t="s">
        <v>410</v>
      </c>
      <c r="D214" s="70" t="s">
        <v>509</v>
      </c>
      <c r="E214" s="77" t="s">
        <v>607</v>
      </c>
      <c r="F214" s="108" t="s">
        <v>445</v>
      </c>
      <c r="G214" s="533">
        <v>1600</v>
      </c>
      <c r="CJ214"/>
    </row>
    <row r="215" spans="1:88" ht="12.75">
      <c r="A215" s="626" t="s">
        <v>608</v>
      </c>
      <c r="B215" s="631">
        <v>920</v>
      </c>
      <c r="C215" s="593" t="s">
        <v>410</v>
      </c>
      <c r="D215" s="593" t="s">
        <v>160</v>
      </c>
      <c r="E215" s="593"/>
      <c r="F215" s="628"/>
      <c r="G215" s="600">
        <f>SUM(G216)</f>
        <v>1580</v>
      </c>
      <c r="CJ215"/>
    </row>
    <row r="216" spans="1:88" ht="25.5">
      <c r="A216" s="127" t="s">
        <v>609</v>
      </c>
      <c r="B216" s="316">
        <v>920</v>
      </c>
      <c r="C216" s="70" t="s">
        <v>410</v>
      </c>
      <c r="D216" s="70" t="s">
        <v>160</v>
      </c>
      <c r="E216" s="75" t="s">
        <v>610</v>
      </c>
      <c r="F216" s="123"/>
      <c r="G216" s="536">
        <f>SUM(G217)</f>
        <v>1580</v>
      </c>
      <c r="CJ216"/>
    </row>
    <row r="217" spans="1:88" ht="25.5">
      <c r="A217" s="84" t="s">
        <v>611</v>
      </c>
      <c r="B217" s="316">
        <v>920</v>
      </c>
      <c r="C217" s="70" t="s">
        <v>410</v>
      </c>
      <c r="D217" s="70" t="s">
        <v>160</v>
      </c>
      <c r="E217" s="75" t="s">
        <v>612</v>
      </c>
      <c r="F217" s="123"/>
      <c r="G217" s="536">
        <f>SUM(G218)</f>
        <v>1580</v>
      </c>
      <c r="CJ217"/>
    </row>
    <row r="218" spans="1:88" ht="25.5">
      <c r="A218" s="86" t="s">
        <v>422</v>
      </c>
      <c r="B218" s="316">
        <v>920</v>
      </c>
      <c r="C218" s="70" t="s">
        <v>410</v>
      </c>
      <c r="D218" s="70" t="s">
        <v>160</v>
      </c>
      <c r="E218" s="77" t="s">
        <v>612</v>
      </c>
      <c r="F218" s="123" t="s">
        <v>423</v>
      </c>
      <c r="G218" s="536">
        <f>SUM(G219)</f>
        <v>1580</v>
      </c>
      <c r="CJ218"/>
    </row>
    <row r="219" spans="1:88" ht="25.5">
      <c r="A219" s="89" t="s">
        <v>424</v>
      </c>
      <c r="B219" s="316">
        <v>920</v>
      </c>
      <c r="C219" s="70" t="s">
        <v>410</v>
      </c>
      <c r="D219" s="70" t="s">
        <v>160</v>
      </c>
      <c r="E219" s="77" t="s">
        <v>612</v>
      </c>
      <c r="F219" s="123" t="s">
        <v>425</v>
      </c>
      <c r="G219" s="536">
        <v>1580</v>
      </c>
      <c r="CJ219"/>
    </row>
    <row r="220" spans="1:88" ht="12.75">
      <c r="A220" s="597" t="s">
        <v>613</v>
      </c>
      <c r="B220" s="630">
        <v>920</v>
      </c>
      <c r="C220" s="593" t="s">
        <v>410</v>
      </c>
      <c r="D220" s="593" t="s">
        <v>166</v>
      </c>
      <c r="E220" s="593"/>
      <c r="F220" s="628"/>
      <c r="G220" s="600">
        <f>G221+G231</f>
        <v>1080</v>
      </c>
      <c r="CD220"/>
      <c r="CE220"/>
      <c r="CF220"/>
      <c r="CG220"/>
      <c r="CH220"/>
      <c r="CI220"/>
      <c r="CJ220"/>
    </row>
    <row r="221" spans="1:88" ht="12.75">
      <c r="A221" s="186" t="s">
        <v>614</v>
      </c>
      <c r="B221" s="316">
        <v>920</v>
      </c>
      <c r="C221" s="70" t="s">
        <v>410</v>
      </c>
      <c r="D221" s="70" t="s">
        <v>166</v>
      </c>
      <c r="E221" s="77" t="s">
        <v>412</v>
      </c>
      <c r="F221" s="124"/>
      <c r="G221" s="528">
        <f>G222</f>
        <v>580</v>
      </c>
      <c r="CD221"/>
      <c r="CE221"/>
      <c r="CF221"/>
      <c r="CG221"/>
      <c r="CH221"/>
      <c r="CI221"/>
      <c r="CJ221"/>
    </row>
    <row r="222" spans="1:88" ht="25.5">
      <c r="A222" s="186" t="s">
        <v>615</v>
      </c>
      <c r="B222" s="316">
        <v>920</v>
      </c>
      <c r="C222" s="70" t="s">
        <v>410</v>
      </c>
      <c r="D222" s="70" t="s">
        <v>166</v>
      </c>
      <c r="E222" s="77" t="s">
        <v>616</v>
      </c>
      <c r="F222" s="124"/>
      <c r="G222" s="538">
        <f>SUM(G223+G227)</f>
        <v>580</v>
      </c>
      <c r="CD222"/>
      <c r="CE222"/>
      <c r="CF222"/>
      <c r="CG222"/>
      <c r="CH222"/>
      <c r="CI222"/>
      <c r="CJ222"/>
    </row>
    <row r="223" spans="1:7" s="152" customFormat="1" ht="25.5">
      <c r="A223" s="127" t="s">
        <v>617</v>
      </c>
      <c r="B223" s="316">
        <v>920</v>
      </c>
      <c r="C223" s="70" t="s">
        <v>410</v>
      </c>
      <c r="D223" s="70" t="s">
        <v>166</v>
      </c>
      <c r="E223" s="75" t="s">
        <v>618</v>
      </c>
      <c r="F223" s="123"/>
      <c r="G223" s="528">
        <f>G224</f>
        <v>530</v>
      </c>
    </row>
    <row r="224" spans="1:7" s="152" customFormat="1" ht="12.75">
      <c r="A224" s="71" t="s">
        <v>619</v>
      </c>
      <c r="B224" s="316">
        <v>920</v>
      </c>
      <c r="C224" s="70" t="s">
        <v>410</v>
      </c>
      <c r="D224" s="70" t="s">
        <v>166</v>
      </c>
      <c r="E224" s="77" t="s">
        <v>620</v>
      </c>
      <c r="F224" s="123"/>
      <c r="G224" s="528">
        <f>SUM(G225)</f>
        <v>530</v>
      </c>
    </row>
    <row r="225" spans="1:7" s="152" customFormat="1" ht="25.5">
      <c r="A225" s="86" t="s">
        <v>422</v>
      </c>
      <c r="B225" s="316">
        <v>920</v>
      </c>
      <c r="C225" s="70" t="s">
        <v>410</v>
      </c>
      <c r="D225" s="70" t="s">
        <v>166</v>
      </c>
      <c r="E225" s="77" t="s">
        <v>620</v>
      </c>
      <c r="F225" s="123" t="s">
        <v>423</v>
      </c>
      <c r="G225" s="528">
        <f>SUM(G226)</f>
        <v>530</v>
      </c>
    </row>
    <row r="226" spans="1:88" ht="25.5">
      <c r="A226" s="89" t="s">
        <v>424</v>
      </c>
      <c r="B226" s="316">
        <v>920</v>
      </c>
      <c r="C226" s="70" t="s">
        <v>410</v>
      </c>
      <c r="D226" s="70" t="s">
        <v>166</v>
      </c>
      <c r="E226" s="77" t="s">
        <v>620</v>
      </c>
      <c r="F226" s="146" t="s">
        <v>425</v>
      </c>
      <c r="G226" s="528">
        <v>530</v>
      </c>
      <c r="CD226"/>
      <c r="CE226"/>
      <c r="CF226"/>
      <c r="CG226"/>
      <c r="CH226"/>
      <c r="CI226"/>
      <c r="CJ226"/>
    </row>
    <row r="227" spans="1:88" ht="25.5">
      <c r="A227" s="187" t="s">
        <v>621</v>
      </c>
      <c r="B227" s="316">
        <v>920</v>
      </c>
      <c r="C227" s="70" t="s">
        <v>410</v>
      </c>
      <c r="D227" s="70" t="s">
        <v>166</v>
      </c>
      <c r="E227" s="75" t="s">
        <v>622</v>
      </c>
      <c r="F227" s="146"/>
      <c r="G227" s="528">
        <f>SUM(G229)</f>
        <v>50</v>
      </c>
      <c r="CD227"/>
      <c r="CE227"/>
      <c r="CF227"/>
      <c r="CG227"/>
      <c r="CH227"/>
      <c r="CI227"/>
      <c r="CJ227"/>
    </row>
    <row r="228" spans="1:7" s="167" customFormat="1" ht="12.75">
      <c r="A228" s="188" t="s">
        <v>623</v>
      </c>
      <c r="B228" s="316">
        <v>920</v>
      </c>
      <c r="C228" s="70" t="s">
        <v>410</v>
      </c>
      <c r="D228" s="70" t="s">
        <v>166</v>
      </c>
      <c r="E228" s="77" t="s">
        <v>624</v>
      </c>
      <c r="F228" s="146"/>
      <c r="G228" s="528">
        <f>SUM(G230)</f>
        <v>50</v>
      </c>
    </row>
    <row r="229" spans="1:7" s="167" customFormat="1" ht="25.5">
      <c r="A229" s="86" t="s">
        <v>422</v>
      </c>
      <c r="B229" s="316">
        <v>920</v>
      </c>
      <c r="C229" s="70" t="s">
        <v>410</v>
      </c>
      <c r="D229" s="70" t="s">
        <v>166</v>
      </c>
      <c r="E229" s="77" t="s">
        <v>624</v>
      </c>
      <c r="F229" s="146" t="s">
        <v>423</v>
      </c>
      <c r="G229" s="528">
        <f>SUM(G230)</f>
        <v>50</v>
      </c>
    </row>
    <row r="230" spans="1:7" s="167" customFormat="1" ht="25.5">
      <c r="A230" s="89" t="s">
        <v>424</v>
      </c>
      <c r="B230" s="316">
        <v>920</v>
      </c>
      <c r="C230" s="70" t="s">
        <v>410</v>
      </c>
      <c r="D230" s="70" t="s">
        <v>166</v>
      </c>
      <c r="E230" s="77" t="s">
        <v>624</v>
      </c>
      <c r="F230" s="146" t="s">
        <v>425</v>
      </c>
      <c r="G230" s="528">
        <v>50</v>
      </c>
    </row>
    <row r="231" spans="1:7" s="167" customFormat="1" ht="12.75">
      <c r="A231" s="127" t="s">
        <v>453</v>
      </c>
      <c r="B231" s="316">
        <v>920</v>
      </c>
      <c r="C231" s="131" t="s">
        <v>391</v>
      </c>
      <c r="D231" s="131" t="s">
        <v>169</v>
      </c>
      <c r="E231" s="75" t="s">
        <v>439</v>
      </c>
      <c r="F231" s="132"/>
      <c r="G231" s="538">
        <f>G232</f>
        <v>500</v>
      </c>
    </row>
    <row r="232" spans="1:7" s="167" customFormat="1" ht="63.75">
      <c r="A232" s="10" t="s">
        <v>625</v>
      </c>
      <c r="B232" s="316">
        <v>920</v>
      </c>
      <c r="C232" s="70" t="s">
        <v>410</v>
      </c>
      <c r="D232" s="70" t="s">
        <v>166</v>
      </c>
      <c r="E232" s="77" t="s">
        <v>626</v>
      </c>
      <c r="F232" s="146"/>
      <c r="G232" s="528">
        <f>SUM(G234)</f>
        <v>500</v>
      </c>
    </row>
    <row r="233" spans="1:7" s="167" customFormat="1" ht="12.75">
      <c r="A233" s="89" t="s">
        <v>442</v>
      </c>
      <c r="B233" s="316">
        <v>920</v>
      </c>
      <c r="C233" s="70" t="s">
        <v>410</v>
      </c>
      <c r="D233" s="70" t="s">
        <v>166</v>
      </c>
      <c r="E233" s="77" t="s">
        <v>626</v>
      </c>
      <c r="F233" s="146" t="s">
        <v>443</v>
      </c>
      <c r="G233" s="528">
        <f>SUM(G234)</f>
        <v>500</v>
      </c>
    </row>
    <row r="234" spans="1:7" s="167" customFormat="1" ht="12.75">
      <c r="A234" s="90" t="s">
        <v>444</v>
      </c>
      <c r="B234" s="316">
        <v>920</v>
      </c>
      <c r="C234" s="70" t="s">
        <v>410</v>
      </c>
      <c r="D234" s="70" t="s">
        <v>166</v>
      </c>
      <c r="E234" s="77" t="s">
        <v>626</v>
      </c>
      <c r="F234" s="146" t="s">
        <v>445</v>
      </c>
      <c r="G234" s="528">
        <v>500</v>
      </c>
    </row>
    <row r="235" spans="1:88" ht="12.75">
      <c r="A235" s="565" t="s">
        <v>627</v>
      </c>
      <c r="B235" s="566">
        <v>920</v>
      </c>
      <c r="C235" s="567" t="s">
        <v>628</v>
      </c>
      <c r="D235" s="567"/>
      <c r="E235" s="567"/>
      <c r="F235" s="568"/>
      <c r="G235" s="569">
        <f>G236+G306+G281</f>
        <v>254425.92976</v>
      </c>
      <c r="CD235"/>
      <c r="CE235"/>
      <c r="CF235"/>
      <c r="CG235"/>
      <c r="CH235"/>
      <c r="CI235"/>
      <c r="CJ235"/>
    </row>
    <row r="236" spans="1:81" s="66" customFormat="1" ht="12.75">
      <c r="A236" s="626" t="s">
        <v>629</v>
      </c>
      <c r="B236" s="627">
        <v>920</v>
      </c>
      <c r="C236" s="593" t="s">
        <v>628</v>
      </c>
      <c r="D236" s="593" t="s">
        <v>391</v>
      </c>
      <c r="E236" s="593"/>
      <c r="F236" s="628"/>
      <c r="G236" s="629">
        <f>G241+G265+G277</f>
        <v>126998.32999999999</v>
      </c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/>
      <c r="AJ236" s="65"/>
      <c r="AK236" s="65"/>
      <c r="AL236" s="65"/>
      <c r="AM236" s="65"/>
      <c r="AN236" s="65"/>
      <c r="AO236" s="65"/>
      <c r="AP236" s="65"/>
      <c r="AQ236" s="65"/>
      <c r="AR236" s="65"/>
      <c r="AS236" s="65"/>
      <c r="AT236" s="65"/>
      <c r="AU236" s="65"/>
      <c r="AV236" s="65"/>
      <c r="AW236" s="65"/>
      <c r="AX236" s="65"/>
      <c r="AY236" s="65"/>
      <c r="AZ236" s="65"/>
      <c r="BA236" s="65"/>
      <c r="BB236" s="65"/>
      <c r="BC236" s="65"/>
      <c r="BD236" s="65"/>
      <c r="BE236" s="65"/>
      <c r="BF236" s="65"/>
      <c r="BG236" s="65"/>
      <c r="BH236" s="65"/>
      <c r="BI236" s="65"/>
      <c r="BJ236" s="65"/>
      <c r="BK236" s="65"/>
      <c r="BL236" s="65"/>
      <c r="BM236" s="65"/>
      <c r="BN236" s="65"/>
      <c r="BO236" s="65"/>
      <c r="BP236" s="65"/>
      <c r="BQ236" s="65"/>
      <c r="BR236" s="65"/>
      <c r="BS236" s="65"/>
      <c r="BT236" s="65"/>
      <c r="BU236" s="65"/>
      <c r="BV236" s="65"/>
      <c r="BW236" s="65"/>
      <c r="BX236" s="65"/>
      <c r="BY236" s="65"/>
      <c r="BZ236" s="65"/>
      <c r="CA236" s="65"/>
      <c r="CB236" s="65"/>
      <c r="CC236" s="65"/>
    </row>
    <row r="237" spans="1:81" s="66" customFormat="1" ht="0.75" customHeight="1">
      <c r="A237" s="9" t="s">
        <v>630</v>
      </c>
      <c r="B237" s="350"/>
      <c r="C237" s="68" t="s">
        <v>628</v>
      </c>
      <c r="D237" s="68" t="s">
        <v>391</v>
      </c>
      <c r="E237" s="68"/>
      <c r="F237" s="124"/>
      <c r="G237" s="544">
        <f>SUM(G238)</f>
        <v>0</v>
      </c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  <c r="AJ237" s="65"/>
      <c r="AK237" s="65"/>
      <c r="AL237" s="65"/>
      <c r="AM237" s="65"/>
      <c r="AN237" s="65"/>
      <c r="AO237" s="65"/>
      <c r="AP237" s="65"/>
      <c r="AQ237" s="65"/>
      <c r="AR237" s="65"/>
      <c r="AS237" s="65"/>
      <c r="AT237" s="65"/>
      <c r="AU237" s="65"/>
      <c r="AV237" s="65"/>
      <c r="AW237" s="65"/>
      <c r="AX237" s="65"/>
      <c r="AY237" s="65"/>
      <c r="AZ237" s="65"/>
      <c r="BA237" s="65"/>
      <c r="BB237" s="65"/>
      <c r="BC237" s="65"/>
      <c r="BD237" s="65"/>
      <c r="BE237" s="65"/>
      <c r="BF237" s="65"/>
      <c r="BG237" s="65"/>
      <c r="BH237" s="65"/>
      <c r="BI237" s="65"/>
      <c r="BJ237" s="65"/>
      <c r="BK237" s="65"/>
      <c r="BL237" s="65"/>
      <c r="BM237" s="65"/>
      <c r="BN237" s="65"/>
      <c r="BO237" s="65"/>
      <c r="BP237" s="65"/>
      <c r="BQ237" s="65"/>
      <c r="BR237" s="65"/>
      <c r="BS237" s="65"/>
      <c r="BT237" s="65"/>
      <c r="BU237" s="65"/>
      <c r="BV237" s="65"/>
      <c r="BW237" s="65"/>
      <c r="BX237" s="65"/>
      <c r="BY237" s="65"/>
      <c r="BZ237" s="65"/>
      <c r="CA237" s="65"/>
      <c r="CB237" s="65"/>
      <c r="CC237" s="65"/>
    </row>
    <row r="238" spans="1:81" s="66" customFormat="1" ht="12.75" hidden="1">
      <c r="A238" s="351" t="s">
        <v>631</v>
      </c>
      <c r="B238" s="352"/>
      <c r="C238" s="68" t="s">
        <v>628</v>
      </c>
      <c r="D238" s="68" t="s">
        <v>391</v>
      </c>
      <c r="E238" s="68"/>
      <c r="F238" s="124" t="s">
        <v>632</v>
      </c>
      <c r="G238" s="544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65"/>
      <c r="AM238" s="65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65"/>
      <c r="BF238" s="65"/>
      <c r="BG238" s="65"/>
      <c r="BH238" s="65"/>
      <c r="BI238" s="65"/>
      <c r="BJ238" s="65"/>
      <c r="BK238" s="65"/>
      <c r="BL238" s="65"/>
      <c r="BM238" s="65"/>
      <c r="BN238" s="65"/>
      <c r="BO238" s="65"/>
      <c r="BP238" s="65"/>
      <c r="BQ238" s="65"/>
      <c r="BR238" s="65"/>
      <c r="BS238" s="65"/>
      <c r="BT238" s="65"/>
      <c r="BU238" s="65"/>
      <c r="BV238" s="65"/>
      <c r="BW238" s="65"/>
      <c r="BX238" s="65"/>
      <c r="BY238" s="65"/>
      <c r="BZ238" s="65"/>
      <c r="CA238" s="65"/>
      <c r="CB238" s="65"/>
      <c r="CC238" s="65"/>
    </row>
    <row r="239" spans="1:81" s="66" customFormat="1" ht="38.25" hidden="1">
      <c r="A239" s="9" t="s">
        <v>630</v>
      </c>
      <c r="B239" s="350"/>
      <c r="C239" s="68" t="s">
        <v>628</v>
      </c>
      <c r="D239" s="68" t="s">
        <v>391</v>
      </c>
      <c r="E239" s="68"/>
      <c r="F239" s="124"/>
      <c r="G239" s="544">
        <f>SUM(G240)</f>
        <v>0</v>
      </c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65"/>
      <c r="BF239" s="65"/>
      <c r="BG239" s="65"/>
      <c r="BH239" s="65"/>
      <c r="BI239" s="65"/>
      <c r="BJ239" s="65"/>
      <c r="BK239" s="65"/>
      <c r="BL239" s="65"/>
      <c r="BM239" s="65"/>
      <c r="BN239" s="65"/>
      <c r="BO239" s="65"/>
      <c r="BP239" s="65"/>
      <c r="BQ239" s="65"/>
      <c r="BR239" s="65"/>
      <c r="BS239" s="65"/>
      <c r="BT239" s="65"/>
      <c r="BU239" s="65"/>
      <c r="BV239" s="65"/>
      <c r="BW239" s="65"/>
      <c r="BX239" s="65"/>
      <c r="BY239" s="65"/>
      <c r="BZ239" s="65"/>
      <c r="CA239" s="65"/>
      <c r="CB239" s="65"/>
      <c r="CC239" s="65"/>
    </row>
    <row r="240" spans="1:81" s="66" customFormat="1" ht="12.75" hidden="1">
      <c r="A240" s="351" t="s">
        <v>631</v>
      </c>
      <c r="B240" s="352"/>
      <c r="C240" s="68" t="s">
        <v>628</v>
      </c>
      <c r="D240" s="68" t="s">
        <v>391</v>
      </c>
      <c r="E240" s="68"/>
      <c r="F240" s="124" t="s">
        <v>632</v>
      </c>
      <c r="G240" s="544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O240" s="65"/>
      <c r="AP240" s="65"/>
      <c r="AQ240" s="65"/>
      <c r="AR240" s="65"/>
      <c r="AS240" s="65"/>
      <c r="AT240" s="65"/>
      <c r="AU240" s="65"/>
      <c r="AV240" s="65"/>
      <c r="AW240" s="65"/>
      <c r="AX240" s="65"/>
      <c r="AY240" s="65"/>
      <c r="AZ240" s="65"/>
      <c r="BA240" s="65"/>
      <c r="BB240" s="65"/>
      <c r="BC240" s="65"/>
      <c r="BD240" s="65"/>
      <c r="BE240" s="65"/>
      <c r="BF240" s="65"/>
      <c r="BG240" s="65"/>
      <c r="BH240" s="65"/>
      <c r="BI240" s="65"/>
      <c r="BJ240" s="65"/>
      <c r="BK240" s="65"/>
      <c r="BL240" s="65"/>
      <c r="BM240" s="65"/>
      <c r="BN240" s="65"/>
      <c r="BO240" s="65"/>
      <c r="BP240" s="65"/>
      <c r="BQ240" s="65"/>
      <c r="BR240" s="65"/>
      <c r="BS240" s="65"/>
      <c r="BT240" s="65"/>
      <c r="BU240" s="65"/>
      <c r="BV240" s="65"/>
      <c r="BW240" s="65"/>
      <c r="BX240" s="65"/>
      <c r="BY240" s="65"/>
      <c r="BZ240" s="65"/>
      <c r="CA240" s="65"/>
      <c r="CB240" s="65"/>
      <c r="CC240" s="65"/>
    </row>
    <row r="241" spans="1:81" s="66" customFormat="1" ht="25.5">
      <c r="A241" s="187" t="s">
        <v>633</v>
      </c>
      <c r="B241" s="353">
        <v>920</v>
      </c>
      <c r="C241" s="131" t="s">
        <v>628</v>
      </c>
      <c r="D241" s="131" t="s">
        <v>391</v>
      </c>
      <c r="E241" s="75" t="s">
        <v>634</v>
      </c>
      <c r="F241" s="132"/>
      <c r="G241" s="545">
        <f>SUM(G242+G246+G250+G254+G258)</f>
        <v>7314.22</v>
      </c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  <c r="AB241" s="65"/>
      <c r="AC241" s="65"/>
      <c r="AD241" s="65"/>
      <c r="AE241" s="65"/>
      <c r="AF241" s="65"/>
      <c r="AG241" s="65"/>
      <c r="AH241" s="65"/>
      <c r="AI241" s="65"/>
      <c r="AJ241" s="65"/>
      <c r="AK241" s="65"/>
      <c r="AL241" s="65"/>
      <c r="AM241" s="65"/>
      <c r="AN241" s="65"/>
      <c r="AO241" s="65"/>
      <c r="AP241" s="65"/>
      <c r="AQ241" s="65"/>
      <c r="AR241" s="65"/>
      <c r="AS241" s="65"/>
      <c r="AT241" s="65"/>
      <c r="AU241" s="65"/>
      <c r="AV241" s="65"/>
      <c r="AW241" s="65"/>
      <c r="AX241" s="65"/>
      <c r="AY241" s="65"/>
      <c r="AZ241" s="65"/>
      <c r="BA241" s="65"/>
      <c r="BB241" s="65"/>
      <c r="BC241" s="65"/>
      <c r="BD241" s="65"/>
      <c r="BE241" s="65"/>
      <c r="BF241" s="65"/>
      <c r="BG241" s="65"/>
      <c r="BH241" s="65"/>
      <c r="BI241" s="65"/>
      <c r="BJ241" s="65"/>
      <c r="BK241" s="65"/>
      <c r="BL241" s="65"/>
      <c r="BM241" s="65"/>
      <c r="BN241" s="65"/>
      <c r="BO241" s="65"/>
      <c r="BP241" s="65"/>
      <c r="BQ241" s="65"/>
      <c r="BR241" s="65"/>
      <c r="BS241" s="65"/>
      <c r="BT241" s="65"/>
      <c r="BU241" s="65"/>
      <c r="BV241" s="65"/>
      <c r="BW241" s="65"/>
      <c r="BX241" s="65"/>
      <c r="BY241" s="65"/>
      <c r="BZ241" s="65"/>
      <c r="CA241" s="65"/>
      <c r="CB241" s="65"/>
      <c r="CC241" s="65"/>
    </row>
    <row r="242" spans="1:87" s="66" customFormat="1" ht="25.5">
      <c r="A242" s="187" t="s">
        <v>635</v>
      </c>
      <c r="B242" s="353">
        <v>920</v>
      </c>
      <c r="C242" s="131" t="s">
        <v>628</v>
      </c>
      <c r="D242" s="131" t="s">
        <v>391</v>
      </c>
      <c r="E242" s="75" t="s">
        <v>636</v>
      </c>
      <c r="F242" s="132"/>
      <c r="G242" s="544">
        <f>SUM(G243)</f>
        <v>3600</v>
      </c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/>
      <c r="AD242" s="65"/>
      <c r="AE242" s="65"/>
      <c r="AF242" s="65"/>
      <c r="AG242" s="65"/>
      <c r="AH242" s="65"/>
      <c r="AI242" s="65"/>
      <c r="AJ242" s="65"/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65"/>
      <c r="BF242" s="65"/>
      <c r="BG242" s="65"/>
      <c r="BH242" s="65"/>
      <c r="BI242" s="65"/>
      <c r="BJ242" s="65"/>
      <c r="BK242" s="65"/>
      <c r="BL242" s="65"/>
      <c r="BM242" s="65"/>
      <c r="BN242" s="65"/>
      <c r="BO242" s="65"/>
      <c r="BP242" s="65"/>
      <c r="BQ242" s="65"/>
      <c r="BR242" s="65"/>
      <c r="BS242" s="65"/>
      <c r="BT242" s="65"/>
      <c r="BU242" s="65"/>
      <c r="BV242" s="65"/>
      <c r="BW242" s="65"/>
      <c r="BX242" s="65"/>
      <c r="BY242" s="65"/>
      <c r="BZ242" s="65"/>
      <c r="CA242" s="65"/>
      <c r="CB242" s="65"/>
      <c r="CC242" s="65"/>
      <c r="CD242" s="65"/>
      <c r="CE242" s="65"/>
      <c r="CF242" s="65"/>
      <c r="CG242" s="65"/>
      <c r="CH242" s="65"/>
      <c r="CI242" s="65"/>
    </row>
    <row r="243" spans="1:88" ht="12.75">
      <c r="A243" s="188" t="s">
        <v>637</v>
      </c>
      <c r="B243" s="354">
        <v>920</v>
      </c>
      <c r="C243" s="105" t="s">
        <v>628</v>
      </c>
      <c r="D243" s="105" t="s">
        <v>391</v>
      </c>
      <c r="E243" s="77" t="s">
        <v>638</v>
      </c>
      <c r="F243" s="129"/>
      <c r="G243" s="527">
        <f>SUM(G244)</f>
        <v>3600</v>
      </c>
      <c r="CJ243"/>
    </row>
    <row r="244" spans="1:88" ht="25.5">
      <c r="A244" s="86" t="s">
        <v>422</v>
      </c>
      <c r="B244" s="354">
        <v>920</v>
      </c>
      <c r="C244" s="105" t="s">
        <v>628</v>
      </c>
      <c r="D244" s="105" t="s">
        <v>391</v>
      </c>
      <c r="E244" s="77" t="s">
        <v>638</v>
      </c>
      <c r="F244" s="129" t="s">
        <v>423</v>
      </c>
      <c r="G244" s="527">
        <f>SUM(G245)</f>
        <v>3600</v>
      </c>
      <c r="CJ244"/>
    </row>
    <row r="245" spans="1:7" s="152" customFormat="1" ht="25.5">
      <c r="A245" s="76" t="s">
        <v>424</v>
      </c>
      <c r="B245" s="354">
        <v>920</v>
      </c>
      <c r="C245" s="105" t="s">
        <v>628</v>
      </c>
      <c r="D245" s="105" t="s">
        <v>391</v>
      </c>
      <c r="E245" s="77" t="s">
        <v>638</v>
      </c>
      <c r="F245" s="129" t="s">
        <v>425</v>
      </c>
      <c r="G245" s="527">
        <v>3600</v>
      </c>
    </row>
    <row r="246" spans="1:7" s="155" customFormat="1" ht="25.5">
      <c r="A246" s="170" t="s">
        <v>639</v>
      </c>
      <c r="B246" s="355">
        <v>920</v>
      </c>
      <c r="C246" s="131" t="s">
        <v>628</v>
      </c>
      <c r="D246" s="131" t="s">
        <v>391</v>
      </c>
      <c r="E246" s="68" t="s">
        <v>640</v>
      </c>
      <c r="F246" s="124"/>
      <c r="G246" s="544">
        <f>SUM(G247)</f>
        <v>82</v>
      </c>
    </row>
    <row r="247" spans="1:7" s="152" customFormat="1" ht="12.75">
      <c r="A247" s="134" t="s">
        <v>641</v>
      </c>
      <c r="B247" s="354">
        <v>920</v>
      </c>
      <c r="C247" s="105" t="s">
        <v>628</v>
      </c>
      <c r="D247" s="105" t="s">
        <v>391</v>
      </c>
      <c r="E247" s="77" t="s">
        <v>642</v>
      </c>
      <c r="F247" s="132"/>
      <c r="G247" s="527">
        <f>SUM(G248)</f>
        <v>82</v>
      </c>
    </row>
    <row r="248" spans="1:7" s="152" customFormat="1" ht="25.5">
      <c r="A248" s="86" t="s">
        <v>422</v>
      </c>
      <c r="B248" s="354">
        <v>920</v>
      </c>
      <c r="C248" s="105" t="s">
        <v>628</v>
      </c>
      <c r="D248" s="105" t="s">
        <v>391</v>
      </c>
      <c r="E248" s="70" t="s">
        <v>642</v>
      </c>
      <c r="F248" s="129" t="s">
        <v>423</v>
      </c>
      <c r="G248" s="527">
        <f>SUM(G249)</f>
        <v>82</v>
      </c>
    </row>
    <row r="249" spans="1:7" s="152" customFormat="1" ht="25.5">
      <c r="A249" s="89" t="s">
        <v>424</v>
      </c>
      <c r="B249" s="354">
        <v>920</v>
      </c>
      <c r="C249" s="105" t="s">
        <v>628</v>
      </c>
      <c r="D249" s="105" t="s">
        <v>391</v>
      </c>
      <c r="E249" s="70" t="s">
        <v>642</v>
      </c>
      <c r="F249" s="129" t="s">
        <v>425</v>
      </c>
      <c r="G249" s="526">
        <v>82</v>
      </c>
    </row>
    <row r="250" spans="1:7" s="155" customFormat="1" ht="25.5">
      <c r="A250" s="74" t="s">
        <v>643</v>
      </c>
      <c r="B250" s="355">
        <v>920</v>
      </c>
      <c r="C250" s="131" t="s">
        <v>628</v>
      </c>
      <c r="D250" s="131" t="s">
        <v>391</v>
      </c>
      <c r="E250" s="68" t="s">
        <v>644</v>
      </c>
      <c r="F250" s="124"/>
      <c r="G250" s="544">
        <f>SUM(G251)</f>
        <v>2000</v>
      </c>
    </row>
    <row r="251" spans="1:7" s="152" customFormat="1" ht="12.75">
      <c r="A251" s="76" t="s">
        <v>645</v>
      </c>
      <c r="B251" s="354">
        <v>920</v>
      </c>
      <c r="C251" s="105" t="s">
        <v>628</v>
      </c>
      <c r="D251" s="105" t="s">
        <v>391</v>
      </c>
      <c r="E251" s="70" t="s">
        <v>646</v>
      </c>
      <c r="F251" s="129"/>
      <c r="G251" s="527">
        <f>SUM(G252)</f>
        <v>2000</v>
      </c>
    </row>
    <row r="252" spans="1:7" s="152" customFormat="1" ht="25.5">
      <c r="A252" s="86" t="s">
        <v>422</v>
      </c>
      <c r="B252" s="354">
        <v>920</v>
      </c>
      <c r="C252" s="105" t="s">
        <v>628</v>
      </c>
      <c r="D252" s="105" t="s">
        <v>391</v>
      </c>
      <c r="E252" s="70" t="s">
        <v>646</v>
      </c>
      <c r="F252" s="129" t="s">
        <v>423</v>
      </c>
      <c r="G252" s="527">
        <f>SUM(G253)</f>
        <v>2000</v>
      </c>
    </row>
    <row r="253" spans="1:7" s="152" customFormat="1" ht="25.5">
      <c r="A253" s="76" t="s">
        <v>424</v>
      </c>
      <c r="B253" s="354">
        <v>920</v>
      </c>
      <c r="C253" s="105" t="s">
        <v>628</v>
      </c>
      <c r="D253" s="105" t="s">
        <v>391</v>
      </c>
      <c r="E253" s="70" t="s">
        <v>646</v>
      </c>
      <c r="F253" s="129" t="s">
        <v>425</v>
      </c>
      <c r="G253" s="526">
        <v>2000</v>
      </c>
    </row>
    <row r="254" spans="1:7" s="155" customFormat="1" ht="25.5">
      <c r="A254" s="74" t="s">
        <v>647</v>
      </c>
      <c r="B254" s="355">
        <v>920</v>
      </c>
      <c r="C254" s="131" t="s">
        <v>628</v>
      </c>
      <c r="D254" s="131" t="s">
        <v>391</v>
      </c>
      <c r="E254" s="68" t="s">
        <v>648</v>
      </c>
      <c r="F254" s="124"/>
      <c r="G254" s="545">
        <f>G255</f>
        <v>50</v>
      </c>
    </row>
    <row r="255" spans="1:7" s="152" customFormat="1" ht="12.75">
      <c r="A255" s="76" t="s">
        <v>649</v>
      </c>
      <c r="B255" s="354">
        <v>920</v>
      </c>
      <c r="C255" s="105" t="s">
        <v>628</v>
      </c>
      <c r="D255" s="105" t="s">
        <v>391</v>
      </c>
      <c r="E255" s="70" t="s">
        <v>650</v>
      </c>
      <c r="F255" s="129"/>
      <c r="G255" s="526">
        <f>G256</f>
        <v>50</v>
      </c>
    </row>
    <row r="256" spans="1:7" s="152" customFormat="1" ht="25.5">
      <c r="A256" s="86" t="s">
        <v>422</v>
      </c>
      <c r="B256" s="354">
        <v>920</v>
      </c>
      <c r="C256" s="105" t="s">
        <v>628</v>
      </c>
      <c r="D256" s="105" t="s">
        <v>391</v>
      </c>
      <c r="E256" s="70" t="s">
        <v>650</v>
      </c>
      <c r="F256" s="129" t="s">
        <v>423</v>
      </c>
      <c r="G256" s="526">
        <f>G257</f>
        <v>50</v>
      </c>
    </row>
    <row r="257" spans="1:7" s="152" customFormat="1" ht="25.5">
      <c r="A257" s="76" t="s">
        <v>424</v>
      </c>
      <c r="B257" s="354">
        <v>920</v>
      </c>
      <c r="C257" s="105" t="s">
        <v>628</v>
      </c>
      <c r="D257" s="105" t="s">
        <v>391</v>
      </c>
      <c r="E257" s="70" t="s">
        <v>650</v>
      </c>
      <c r="F257" s="129" t="s">
        <v>425</v>
      </c>
      <c r="G257" s="526">
        <v>50</v>
      </c>
    </row>
    <row r="258" spans="1:7" s="155" customFormat="1" ht="12.75">
      <c r="A258" s="113" t="s">
        <v>651</v>
      </c>
      <c r="B258" s="355">
        <v>920</v>
      </c>
      <c r="C258" s="131" t="s">
        <v>628</v>
      </c>
      <c r="D258" s="131" t="s">
        <v>391</v>
      </c>
      <c r="E258" s="193" t="s">
        <v>652</v>
      </c>
      <c r="F258" s="124"/>
      <c r="G258" s="545">
        <f>SUM(G259+G262)</f>
        <v>1582.22</v>
      </c>
    </row>
    <row r="259" spans="1:7" s="152" customFormat="1" ht="12.75">
      <c r="A259" s="86" t="s">
        <v>653</v>
      </c>
      <c r="B259" s="354">
        <v>920</v>
      </c>
      <c r="C259" s="105" t="s">
        <v>628</v>
      </c>
      <c r="D259" s="105" t="s">
        <v>391</v>
      </c>
      <c r="E259" s="160" t="s">
        <v>654</v>
      </c>
      <c r="F259" s="129"/>
      <c r="G259" s="526">
        <f>SUM(G260)</f>
        <v>1073</v>
      </c>
    </row>
    <row r="260" spans="1:7" s="152" customFormat="1" ht="12.75">
      <c r="A260" s="86" t="s">
        <v>655</v>
      </c>
      <c r="B260" s="354">
        <v>920</v>
      </c>
      <c r="C260" s="105" t="s">
        <v>628</v>
      </c>
      <c r="D260" s="105" t="s">
        <v>391</v>
      </c>
      <c r="E260" s="160" t="s">
        <v>654</v>
      </c>
      <c r="F260" s="129" t="s">
        <v>429</v>
      </c>
      <c r="G260" s="526">
        <f>SUM(G261)</f>
        <v>1073</v>
      </c>
    </row>
    <row r="261" spans="1:7" s="152" customFormat="1" ht="39.75" customHeight="1">
      <c r="A261" s="194" t="s">
        <v>656</v>
      </c>
      <c r="B261" s="354">
        <v>920</v>
      </c>
      <c r="C261" s="105" t="s">
        <v>628</v>
      </c>
      <c r="D261" s="120" t="s">
        <v>391</v>
      </c>
      <c r="E261" s="160" t="s">
        <v>654</v>
      </c>
      <c r="F261" s="195" t="s">
        <v>551</v>
      </c>
      <c r="G261" s="526">
        <v>1073</v>
      </c>
    </row>
    <row r="262" spans="1:7" s="152" customFormat="1" ht="12.75">
      <c r="A262" s="71" t="s">
        <v>657</v>
      </c>
      <c r="B262" s="354">
        <v>920</v>
      </c>
      <c r="C262" s="105" t="s">
        <v>628</v>
      </c>
      <c r="D262" s="120" t="s">
        <v>391</v>
      </c>
      <c r="E262" s="70" t="s">
        <v>658</v>
      </c>
      <c r="F262" s="195"/>
      <c r="G262" s="526">
        <f>SUM(G263)</f>
        <v>509.22</v>
      </c>
    </row>
    <row r="263" spans="1:7" s="152" customFormat="1" ht="12.75">
      <c r="A263" s="86" t="s">
        <v>655</v>
      </c>
      <c r="B263" s="354">
        <v>920</v>
      </c>
      <c r="C263" s="105" t="s">
        <v>628</v>
      </c>
      <c r="D263" s="105" t="s">
        <v>391</v>
      </c>
      <c r="E263" s="70" t="s">
        <v>658</v>
      </c>
      <c r="F263" s="196" t="s">
        <v>429</v>
      </c>
      <c r="G263" s="526">
        <f>SUM(G264)</f>
        <v>509.22</v>
      </c>
    </row>
    <row r="264" spans="1:7" s="152" customFormat="1" ht="38.25">
      <c r="A264" s="194" t="s">
        <v>656</v>
      </c>
      <c r="B264" s="354">
        <v>920</v>
      </c>
      <c r="C264" s="105" t="s">
        <v>628</v>
      </c>
      <c r="D264" s="105" t="s">
        <v>391</v>
      </c>
      <c r="E264" s="70" t="s">
        <v>658</v>
      </c>
      <c r="F264" s="196" t="s">
        <v>551</v>
      </c>
      <c r="G264" s="526">
        <v>509.22</v>
      </c>
    </row>
    <row r="265" spans="1:7" s="155" customFormat="1" ht="38.25">
      <c r="A265" s="183" t="s">
        <v>659</v>
      </c>
      <c r="B265" s="355">
        <v>920</v>
      </c>
      <c r="C265" s="68" t="s">
        <v>628</v>
      </c>
      <c r="D265" s="68" t="s">
        <v>391</v>
      </c>
      <c r="E265" s="68" t="s">
        <v>660</v>
      </c>
      <c r="F265" s="124"/>
      <c r="G265" s="544">
        <f>G266</f>
        <v>119684.10999999999</v>
      </c>
    </row>
    <row r="266" spans="1:7" s="152" customFormat="1" ht="25.5">
      <c r="A266" s="85" t="s">
        <v>661</v>
      </c>
      <c r="B266" s="354">
        <v>920</v>
      </c>
      <c r="C266" s="70" t="s">
        <v>628</v>
      </c>
      <c r="D266" s="70" t="s">
        <v>391</v>
      </c>
      <c r="E266" s="77" t="s">
        <v>662</v>
      </c>
      <c r="F266" s="123"/>
      <c r="G266" s="533">
        <f>SUM(G267+G269+G272+G274)</f>
        <v>119684.10999999999</v>
      </c>
    </row>
    <row r="267" spans="1:7" s="152" customFormat="1" ht="38.25" hidden="1">
      <c r="A267" s="197" t="s">
        <v>663</v>
      </c>
      <c r="B267" s="354">
        <v>920</v>
      </c>
      <c r="C267" s="70" t="s">
        <v>628</v>
      </c>
      <c r="D267" s="70" t="s">
        <v>391</v>
      </c>
      <c r="E267" s="75" t="s">
        <v>664</v>
      </c>
      <c r="F267" s="123"/>
      <c r="G267" s="533">
        <f>SUM(G268)</f>
        <v>0</v>
      </c>
    </row>
    <row r="268" spans="1:7" s="152" customFormat="1" ht="12.75" hidden="1">
      <c r="A268" s="71" t="s">
        <v>631</v>
      </c>
      <c r="B268" s="354">
        <v>920</v>
      </c>
      <c r="C268" s="70" t="s">
        <v>628</v>
      </c>
      <c r="D268" s="70" t="s">
        <v>391</v>
      </c>
      <c r="E268" s="75" t="s">
        <v>664</v>
      </c>
      <c r="F268" s="123" t="s">
        <v>632</v>
      </c>
      <c r="G268" s="533"/>
    </row>
    <row r="269" spans="1:7" s="152" customFormat="1" ht="38.25" hidden="1">
      <c r="A269" s="197" t="s">
        <v>665</v>
      </c>
      <c r="B269" s="354">
        <v>920</v>
      </c>
      <c r="C269" s="70" t="s">
        <v>628</v>
      </c>
      <c r="D269" s="70" t="s">
        <v>391</v>
      </c>
      <c r="E269" s="75" t="s">
        <v>666</v>
      </c>
      <c r="F269" s="123"/>
      <c r="G269" s="533">
        <f>SUM(G270)</f>
        <v>0</v>
      </c>
    </row>
    <row r="270" spans="1:7" s="152" customFormat="1" ht="12.75" hidden="1">
      <c r="A270" s="71" t="s">
        <v>631</v>
      </c>
      <c r="B270" s="354">
        <v>920</v>
      </c>
      <c r="C270" s="70" t="s">
        <v>628</v>
      </c>
      <c r="D270" s="70" t="s">
        <v>391</v>
      </c>
      <c r="E270" s="75" t="s">
        <v>666</v>
      </c>
      <c r="F270" s="123" t="s">
        <v>632</v>
      </c>
      <c r="G270" s="533"/>
    </row>
    <row r="271" spans="1:7" s="152" customFormat="1" ht="38.25" hidden="1">
      <c r="A271" s="71" t="s">
        <v>667</v>
      </c>
      <c r="B271" s="354">
        <v>920</v>
      </c>
      <c r="C271" s="70" t="s">
        <v>628</v>
      </c>
      <c r="D271" s="70" t="s">
        <v>391</v>
      </c>
      <c r="E271" s="75" t="s">
        <v>668</v>
      </c>
      <c r="F271" s="123"/>
      <c r="G271" s="533"/>
    </row>
    <row r="272" spans="1:7" s="152" customFormat="1" ht="38.25">
      <c r="A272" s="89" t="s">
        <v>669</v>
      </c>
      <c r="B272" s="354">
        <v>920</v>
      </c>
      <c r="C272" s="70" t="s">
        <v>628</v>
      </c>
      <c r="D272" s="70" t="s">
        <v>391</v>
      </c>
      <c r="E272" s="75" t="s">
        <v>670</v>
      </c>
      <c r="F272" s="123"/>
      <c r="G272" s="533">
        <f>SUM(G273)</f>
        <v>88934.5002</v>
      </c>
    </row>
    <row r="273" spans="1:7" s="152" customFormat="1" ht="12.75">
      <c r="A273" s="71" t="s">
        <v>671</v>
      </c>
      <c r="B273" s="354">
        <v>920</v>
      </c>
      <c r="C273" s="70"/>
      <c r="D273" s="70"/>
      <c r="E273" s="75" t="s">
        <v>670</v>
      </c>
      <c r="F273" s="123" t="s">
        <v>632</v>
      </c>
      <c r="G273" s="533">
        <v>88934.5002</v>
      </c>
    </row>
    <row r="274" spans="1:7" s="152" customFormat="1" ht="51">
      <c r="A274" s="89" t="s">
        <v>672</v>
      </c>
      <c r="B274" s="354">
        <v>920</v>
      </c>
      <c r="C274" s="70" t="s">
        <v>628</v>
      </c>
      <c r="D274" s="70" t="s">
        <v>391</v>
      </c>
      <c r="E274" s="77" t="s">
        <v>673</v>
      </c>
      <c r="F274" s="123"/>
      <c r="G274" s="533">
        <f>SUM(G275)</f>
        <v>30749.6098</v>
      </c>
    </row>
    <row r="275" spans="1:7" s="152" customFormat="1" ht="12.75">
      <c r="A275" s="152" t="s">
        <v>674</v>
      </c>
      <c r="B275" s="354">
        <v>920</v>
      </c>
      <c r="C275" s="70" t="s">
        <v>628</v>
      </c>
      <c r="D275" s="70" t="s">
        <v>391</v>
      </c>
      <c r="E275" s="70" t="s">
        <v>673</v>
      </c>
      <c r="F275" s="123" t="s">
        <v>675</v>
      </c>
      <c r="G275" s="533">
        <f>SUM(G276)</f>
        <v>30749.6098</v>
      </c>
    </row>
    <row r="276" spans="1:7" s="152" customFormat="1" ht="12.75">
      <c r="A276" s="71" t="s">
        <v>671</v>
      </c>
      <c r="B276" s="354">
        <v>920</v>
      </c>
      <c r="C276" s="70" t="s">
        <v>628</v>
      </c>
      <c r="D276" s="70" t="s">
        <v>391</v>
      </c>
      <c r="E276" s="77" t="s">
        <v>673</v>
      </c>
      <c r="F276" s="123" t="s">
        <v>632</v>
      </c>
      <c r="G276" s="533">
        <v>30749.6098</v>
      </c>
    </row>
    <row r="277" spans="1:7" s="155" customFormat="1" ht="12.75" hidden="1">
      <c r="A277" s="127" t="s">
        <v>453</v>
      </c>
      <c r="B277" s="354">
        <v>920</v>
      </c>
      <c r="C277" s="131" t="s">
        <v>628</v>
      </c>
      <c r="D277" s="131" t="s">
        <v>391</v>
      </c>
      <c r="E277" s="75" t="s">
        <v>439</v>
      </c>
      <c r="F277" s="124"/>
      <c r="G277" s="537">
        <f>SUM(G278)</f>
        <v>0</v>
      </c>
    </row>
    <row r="278" spans="1:7" s="152" customFormat="1" ht="12.75" hidden="1">
      <c r="A278" s="89" t="s">
        <v>430</v>
      </c>
      <c r="B278" s="354">
        <v>920</v>
      </c>
      <c r="C278" s="105" t="s">
        <v>628</v>
      </c>
      <c r="D278" s="105" t="s">
        <v>391</v>
      </c>
      <c r="E278" s="77" t="s">
        <v>676</v>
      </c>
      <c r="F278" s="108"/>
      <c r="G278" s="533">
        <f>SUM(G279)</f>
        <v>0</v>
      </c>
    </row>
    <row r="279" spans="1:7" s="152" customFormat="1" ht="12.75" hidden="1">
      <c r="A279" s="85" t="s">
        <v>428</v>
      </c>
      <c r="B279" s="354">
        <v>920</v>
      </c>
      <c r="C279" s="105" t="s">
        <v>628</v>
      </c>
      <c r="D279" s="105" t="s">
        <v>391</v>
      </c>
      <c r="E279" s="77" t="s">
        <v>676</v>
      </c>
      <c r="F279" s="108" t="s">
        <v>429</v>
      </c>
      <c r="G279" s="533">
        <f>SUM(G280)</f>
        <v>0</v>
      </c>
    </row>
    <row r="280" spans="1:7" s="152" customFormat="1" ht="12.75" hidden="1">
      <c r="A280" s="134" t="s">
        <v>430</v>
      </c>
      <c r="B280" s="354">
        <v>920</v>
      </c>
      <c r="C280" s="105" t="s">
        <v>628</v>
      </c>
      <c r="D280" s="105" t="s">
        <v>391</v>
      </c>
      <c r="E280" s="77" t="s">
        <v>676</v>
      </c>
      <c r="F280" s="108" t="s">
        <v>431</v>
      </c>
      <c r="G280" s="533"/>
    </row>
    <row r="281" spans="1:7" s="152" customFormat="1" ht="12.75">
      <c r="A281" s="626" t="s">
        <v>677</v>
      </c>
      <c r="B281" s="627">
        <v>920</v>
      </c>
      <c r="C281" s="593" t="s">
        <v>628</v>
      </c>
      <c r="D281" s="593" t="s">
        <v>398</v>
      </c>
      <c r="E281" s="593"/>
      <c r="F281" s="628"/>
      <c r="G281" s="629">
        <f>SUM(G282)</f>
        <v>77686.1</v>
      </c>
    </row>
    <row r="282" spans="1:7" s="152" customFormat="1" ht="25.5">
      <c r="A282" s="198" t="s">
        <v>678</v>
      </c>
      <c r="B282" s="356">
        <v>920</v>
      </c>
      <c r="C282" s="131" t="s">
        <v>628</v>
      </c>
      <c r="D282" s="131" t="s">
        <v>398</v>
      </c>
      <c r="E282" s="131" t="s">
        <v>634</v>
      </c>
      <c r="F282" s="199"/>
      <c r="G282" s="545">
        <f>SUM(G283+G287+G291+G295+G302)</f>
        <v>77686.1</v>
      </c>
    </row>
    <row r="283" spans="1:7" s="152" customFormat="1" ht="25.5" hidden="1">
      <c r="A283" s="170" t="s">
        <v>679</v>
      </c>
      <c r="B283" s="355"/>
      <c r="C283" s="105" t="s">
        <v>628</v>
      </c>
      <c r="D283" s="105" t="s">
        <v>398</v>
      </c>
      <c r="E283" s="75" t="s">
        <v>680</v>
      </c>
      <c r="F283" s="120"/>
      <c r="G283" s="545">
        <f>SUM(G284)</f>
        <v>0</v>
      </c>
    </row>
    <row r="284" spans="1:7" s="152" customFormat="1" ht="12.75" hidden="1">
      <c r="A284" s="200" t="s">
        <v>681</v>
      </c>
      <c r="B284" s="357"/>
      <c r="C284" s="105" t="s">
        <v>628</v>
      </c>
      <c r="D284" s="105" t="s">
        <v>398</v>
      </c>
      <c r="E284" s="201" t="s">
        <v>682</v>
      </c>
      <c r="F284" s="123"/>
      <c r="G284" s="526">
        <f>SUM(G285)</f>
        <v>0</v>
      </c>
    </row>
    <row r="285" spans="1:7" s="152" customFormat="1" ht="25.5" hidden="1">
      <c r="A285" s="86" t="s">
        <v>422</v>
      </c>
      <c r="B285" s="342"/>
      <c r="C285" s="105" t="s">
        <v>628</v>
      </c>
      <c r="D285" s="105" t="s">
        <v>398</v>
      </c>
      <c r="E285" s="180" t="s">
        <v>683</v>
      </c>
      <c r="F285" s="202" t="s">
        <v>423</v>
      </c>
      <c r="G285" s="526">
        <f>SUM(G286)</f>
        <v>0</v>
      </c>
    </row>
    <row r="286" spans="1:7" s="152" customFormat="1" ht="25.5" hidden="1">
      <c r="A286" s="76" t="s">
        <v>424</v>
      </c>
      <c r="B286" s="316"/>
      <c r="C286" s="105" t="s">
        <v>628</v>
      </c>
      <c r="D286" s="120" t="s">
        <v>398</v>
      </c>
      <c r="E286" s="70" t="s">
        <v>683</v>
      </c>
      <c r="F286" s="123" t="s">
        <v>425</v>
      </c>
      <c r="G286" s="526">
        <v>0</v>
      </c>
    </row>
    <row r="287" spans="1:7" s="152" customFormat="1" ht="25.5" hidden="1">
      <c r="A287" s="74" t="s">
        <v>684</v>
      </c>
      <c r="B287" s="315"/>
      <c r="C287" s="105" t="s">
        <v>628</v>
      </c>
      <c r="D287" s="120" t="s">
        <v>398</v>
      </c>
      <c r="E287" s="68" t="s">
        <v>685</v>
      </c>
      <c r="F287" s="124"/>
      <c r="G287" s="546">
        <f>SUM(G288)</f>
        <v>0</v>
      </c>
    </row>
    <row r="288" spans="1:7" s="152" customFormat="1" ht="12.75" hidden="1">
      <c r="A288" s="76" t="s">
        <v>686</v>
      </c>
      <c r="B288" s="316"/>
      <c r="C288" s="105" t="s">
        <v>628</v>
      </c>
      <c r="D288" s="120" t="s">
        <v>398</v>
      </c>
      <c r="E288" s="70" t="s">
        <v>687</v>
      </c>
      <c r="F288" s="123"/>
      <c r="G288" s="546">
        <f>SUM(G289)</f>
        <v>0</v>
      </c>
    </row>
    <row r="289" spans="1:7" s="152" customFormat="1" ht="25.5" hidden="1">
      <c r="A289" s="86" t="s">
        <v>422</v>
      </c>
      <c r="B289" s="342"/>
      <c r="C289" s="105" t="s">
        <v>628</v>
      </c>
      <c r="D289" s="120" t="s">
        <v>398</v>
      </c>
      <c r="E289" s="70" t="s">
        <v>687</v>
      </c>
      <c r="F289" s="123" t="s">
        <v>423</v>
      </c>
      <c r="G289" s="546">
        <f>SUM(G290)</f>
        <v>0</v>
      </c>
    </row>
    <row r="290" spans="1:7" s="152" customFormat="1" ht="25.5" hidden="1">
      <c r="A290" s="76" t="s">
        <v>424</v>
      </c>
      <c r="B290" s="316"/>
      <c r="C290" s="105" t="s">
        <v>628</v>
      </c>
      <c r="D290" s="120" t="s">
        <v>398</v>
      </c>
      <c r="E290" s="70" t="s">
        <v>687</v>
      </c>
      <c r="F290" s="123" t="s">
        <v>425</v>
      </c>
      <c r="G290" s="528"/>
    </row>
    <row r="291" spans="1:7" s="152" customFormat="1" ht="25.5">
      <c r="A291" s="74" t="s">
        <v>688</v>
      </c>
      <c r="B291" s="315">
        <v>920</v>
      </c>
      <c r="C291" s="105" t="s">
        <v>628</v>
      </c>
      <c r="D291" s="120" t="s">
        <v>398</v>
      </c>
      <c r="E291" s="68" t="s">
        <v>689</v>
      </c>
      <c r="F291" s="124"/>
      <c r="G291" s="547">
        <f>SUM(G292)</f>
        <v>2686.1</v>
      </c>
    </row>
    <row r="292" spans="1:7" s="152" customFormat="1" ht="12.75">
      <c r="A292" s="76" t="s">
        <v>690</v>
      </c>
      <c r="B292" s="316">
        <v>920</v>
      </c>
      <c r="C292" s="105" t="s">
        <v>628</v>
      </c>
      <c r="D292" s="120" t="s">
        <v>398</v>
      </c>
      <c r="E292" s="70" t="s">
        <v>691</v>
      </c>
      <c r="F292" s="123"/>
      <c r="G292" s="546">
        <f>SUM(G294)</f>
        <v>2686.1</v>
      </c>
    </row>
    <row r="293" spans="1:7" s="152" customFormat="1" ht="12.75">
      <c r="A293" s="152" t="s">
        <v>674</v>
      </c>
      <c r="B293" s="358">
        <v>920</v>
      </c>
      <c r="C293" s="105" t="s">
        <v>628</v>
      </c>
      <c r="D293" s="120" t="s">
        <v>398</v>
      </c>
      <c r="E293" s="70" t="s">
        <v>691</v>
      </c>
      <c r="F293" s="123" t="s">
        <v>675</v>
      </c>
      <c r="G293" s="546">
        <f>SUM(G294)</f>
        <v>2686.1</v>
      </c>
    </row>
    <row r="294" spans="1:7" s="152" customFormat="1" ht="12.75">
      <c r="A294" s="71" t="s">
        <v>671</v>
      </c>
      <c r="B294" s="332">
        <v>920</v>
      </c>
      <c r="C294" s="105" t="s">
        <v>628</v>
      </c>
      <c r="D294" s="120" t="s">
        <v>398</v>
      </c>
      <c r="E294" s="70" t="s">
        <v>691</v>
      </c>
      <c r="F294" s="123" t="s">
        <v>632</v>
      </c>
      <c r="G294" s="536">
        <v>2686.1</v>
      </c>
    </row>
    <row r="295" spans="1:7" s="155" customFormat="1" ht="12.75">
      <c r="A295" s="74" t="s">
        <v>692</v>
      </c>
      <c r="B295" s="315">
        <v>920</v>
      </c>
      <c r="C295" s="70" t="s">
        <v>628</v>
      </c>
      <c r="D295" s="123" t="s">
        <v>398</v>
      </c>
      <c r="E295" s="193" t="s">
        <v>693</v>
      </c>
      <c r="F295" s="205"/>
      <c r="G295" s="528">
        <f>SUM(G299+G296)</f>
        <v>75000</v>
      </c>
    </row>
    <row r="296" spans="1:7" s="152" customFormat="1" ht="63.75">
      <c r="A296" s="10" t="s">
        <v>625</v>
      </c>
      <c r="B296" s="7">
        <v>920</v>
      </c>
      <c r="C296" s="70" t="s">
        <v>628</v>
      </c>
      <c r="D296" s="123" t="s">
        <v>398</v>
      </c>
      <c r="E296" s="160" t="s">
        <v>694</v>
      </c>
      <c r="F296" s="196"/>
      <c r="G296" s="528">
        <f>SUM(G297)</f>
        <v>67500</v>
      </c>
    </row>
    <row r="297" spans="1:7" s="152" customFormat="1" ht="12.75">
      <c r="A297" s="89" t="s">
        <v>442</v>
      </c>
      <c r="B297" s="7">
        <v>920</v>
      </c>
      <c r="C297" s="70" t="s">
        <v>628</v>
      </c>
      <c r="D297" s="123" t="s">
        <v>398</v>
      </c>
      <c r="E297" s="160" t="s">
        <v>694</v>
      </c>
      <c r="F297" s="196" t="s">
        <v>443</v>
      </c>
      <c r="G297" s="528">
        <f>SUM(G298)</f>
        <v>67500</v>
      </c>
    </row>
    <row r="298" spans="1:7" s="152" customFormat="1" ht="12.75">
      <c r="A298" s="89" t="s">
        <v>444</v>
      </c>
      <c r="B298" s="7">
        <v>920</v>
      </c>
      <c r="C298" s="70" t="s">
        <v>628</v>
      </c>
      <c r="D298" s="123" t="s">
        <v>398</v>
      </c>
      <c r="E298" s="160" t="s">
        <v>694</v>
      </c>
      <c r="F298" s="196" t="s">
        <v>445</v>
      </c>
      <c r="G298" s="528">
        <v>67500</v>
      </c>
    </row>
    <row r="299" spans="1:7" s="152" customFormat="1" ht="63.75">
      <c r="A299" s="10" t="s">
        <v>695</v>
      </c>
      <c r="B299" s="7">
        <v>920</v>
      </c>
      <c r="C299" s="70" t="s">
        <v>628</v>
      </c>
      <c r="D299" s="123" t="s">
        <v>398</v>
      </c>
      <c r="E299" s="160" t="s">
        <v>696</v>
      </c>
      <c r="F299" s="196"/>
      <c r="G299" s="528">
        <f>SUM(G300)</f>
        <v>7500</v>
      </c>
    </row>
    <row r="300" spans="1:7" s="152" customFormat="1" ht="12.75">
      <c r="A300" s="89" t="s">
        <v>442</v>
      </c>
      <c r="B300" s="7">
        <v>920</v>
      </c>
      <c r="C300" s="70" t="s">
        <v>628</v>
      </c>
      <c r="D300" s="123" t="s">
        <v>398</v>
      </c>
      <c r="E300" s="160" t="s">
        <v>696</v>
      </c>
      <c r="F300" s="196" t="s">
        <v>443</v>
      </c>
      <c r="G300" s="528">
        <f>SUM(G301)</f>
        <v>7500</v>
      </c>
    </row>
    <row r="301" spans="1:7" s="152" customFormat="1" ht="12.75">
      <c r="A301" s="89" t="s">
        <v>444</v>
      </c>
      <c r="B301" s="7">
        <v>920</v>
      </c>
      <c r="C301" s="70" t="s">
        <v>628</v>
      </c>
      <c r="D301" s="123" t="s">
        <v>398</v>
      </c>
      <c r="E301" s="160" t="s">
        <v>696</v>
      </c>
      <c r="F301" s="196" t="s">
        <v>445</v>
      </c>
      <c r="G301" s="528">
        <v>7500</v>
      </c>
    </row>
    <row r="302" spans="1:7" s="155" customFormat="1" ht="25.5" hidden="1">
      <c r="A302" s="113" t="s">
        <v>697</v>
      </c>
      <c r="B302" s="327">
        <v>920</v>
      </c>
      <c r="C302" s="131" t="s">
        <v>628</v>
      </c>
      <c r="D302" s="199" t="s">
        <v>398</v>
      </c>
      <c r="E302" s="193" t="s">
        <v>698</v>
      </c>
      <c r="F302" s="205"/>
      <c r="G302" s="545">
        <f>G303</f>
        <v>0</v>
      </c>
    </row>
    <row r="303" spans="1:7" s="152" customFormat="1" ht="12.75" hidden="1">
      <c r="A303" s="71" t="s">
        <v>699</v>
      </c>
      <c r="B303" s="332">
        <v>920</v>
      </c>
      <c r="C303" s="105" t="s">
        <v>628</v>
      </c>
      <c r="D303" s="120" t="s">
        <v>398</v>
      </c>
      <c r="E303" s="160" t="s">
        <v>700</v>
      </c>
      <c r="F303" s="196"/>
      <c r="G303" s="526">
        <f>G304</f>
        <v>0</v>
      </c>
    </row>
    <row r="304" spans="1:7" s="152" customFormat="1" ht="12.75" hidden="1">
      <c r="A304" s="71" t="s">
        <v>428</v>
      </c>
      <c r="B304" s="332">
        <v>920</v>
      </c>
      <c r="C304" s="105" t="s">
        <v>628</v>
      </c>
      <c r="D304" s="120" t="s">
        <v>398</v>
      </c>
      <c r="E304" s="160" t="s">
        <v>700</v>
      </c>
      <c r="F304" s="196" t="s">
        <v>429</v>
      </c>
      <c r="G304" s="526">
        <f>G305</f>
        <v>0</v>
      </c>
    </row>
    <row r="305" spans="1:7" s="152" customFormat="1" ht="14.25" customHeight="1" hidden="1">
      <c r="A305" s="71" t="s">
        <v>448</v>
      </c>
      <c r="B305" s="332">
        <v>920</v>
      </c>
      <c r="C305" s="105" t="s">
        <v>628</v>
      </c>
      <c r="D305" s="120" t="s">
        <v>398</v>
      </c>
      <c r="E305" s="160" t="s">
        <v>700</v>
      </c>
      <c r="F305" s="196" t="s">
        <v>451</v>
      </c>
      <c r="G305" s="528">
        <v>0</v>
      </c>
    </row>
    <row r="306" spans="1:7" s="155" customFormat="1" ht="12.75">
      <c r="A306" s="622" t="s">
        <v>701</v>
      </c>
      <c r="B306" s="623">
        <v>920</v>
      </c>
      <c r="C306" s="619" t="s">
        <v>628</v>
      </c>
      <c r="D306" s="619" t="s">
        <v>501</v>
      </c>
      <c r="E306" s="624"/>
      <c r="F306" s="625"/>
      <c r="G306" s="621">
        <f>G309+G383</f>
        <v>49741.49976</v>
      </c>
    </row>
    <row r="307" spans="1:7" s="152" customFormat="1" ht="38.25" hidden="1">
      <c r="A307" s="211" t="s">
        <v>702</v>
      </c>
      <c r="B307" s="359"/>
      <c r="C307" s="70" t="s">
        <v>628</v>
      </c>
      <c r="D307" s="70" t="s">
        <v>501</v>
      </c>
      <c r="E307" s="70"/>
      <c r="F307" s="123"/>
      <c r="G307" s="527">
        <f>SUM(G308)</f>
        <v>0</v>
      </c>
    </row>
    <row r="308" spans="1:7" s="152" customFormat="1" ht="25.5" hidden="1">
      <c r="A308" s="10" t="s">
        <v>424</v>
      </c>
      <c r="B308" s="7"/>
      <c r="C308" s="70" t="s">
        <v>628</v>
      </c>
      <c r="D308" s="70" t="s">
        <v>501</v>
      </c>
      <c r="E308" s="70"/>
      <c r="F308" s="123" t="s">
        <v>425</v>
      </c>
      <c r="G308" s="527"/>
    </row>
    <row r="309" spans="1:7" s="152" customFormat="1" ht="47.25">
      <c r="A309" s="212" t="s">
        <v>559</v>
      </c>
      <c r="B309" s="360">
        <v>920</v>
      </c>
      <c r="C309" s="70" t="s">
        <v>628</v>
      </c>
      <c r="D309" s="70" t="s">
        <v>501</v>
      </c>
      <c r="E309" s="70" t="s">
        <v>560</v>
      </c>
      <c r="F309" s="123"/>
      <c r="G309" s="527">
        <f>SUM(G310+G325+G348+G365+G372+G379)</f>
        <v>47526.5</v>
      </c>
    </row>
    <row r="310" spans="1:7" s="152" customFormat="1" ht="25.5">
      <c r="A310" s="84" t="s">
        <v>703</v>
      </c>
      <c r="B310" s="318">
        <v>920</v>
      </c>
      <c r="C310" s="70" t="s">
        <v>628</v>
      </c>
      <c r="D310" s="70" t="s">
        <v>501</v>
      </c>
      <c r="E310" s="75" t="s">
        <v>704</v>
      </c>
      <c r="F310" s="132"/>
      <c r="G310" s="537">
        <f>G311+G315+G319</f>
        <v>10715</v>
      </c>
    </row>
    <row r="311" spans="1:7" s="152" customFormat="1" ht="12.75">
      <c r="A311" s="84" t="s">
        <v>705</v>
      </c>
      <c r="B311" s="318">
        <v>920</v>
      </c>
      <c r="C311" s="105" t="s">
        <v>628</v>
      </c>
      <c r="D311" s="105" t="s">
        <v>501</v>
      </c>
      <c r="E311" s="75" t="s">
        <v>706</v>
      </c>
      <c r="F311" s="171"/>
      <c r="G311" s="537">
        <f>SUM(G312)</f>
        <v>4200</v>
      </c>
    </row>
    <row r="312" spans="1:7" s="152" customFormat="1" ht="12.75">
      <c r="A312" s="85" t="s">
        <v>707</v>
      </c>
      <c r="B312" s="319">
        <v>920</v>
      </c>
      <c r="C312" s="105" t="s">
        <v>628</v>
      </c>
      <c r="D312" s="105" t="s">
        <v>501</v>
      </c>
      <c r="E312" s="77" t="s">
        <v>708</v>
      </c>
      <c r="F312" s="108"/>
      <c r="G312" s="533">
        <f>SUM(G313)</f>
        <v>4200</v>
      </c>
    </row>
    <row r="313" spans="1:7" s="152" customFormat="1" ht="25.5">
      <c r="A313" s="86" t="s">
        <v>422</v>
      </c>
      <c r="B313" s="319">
        <v>920</v>
      </c>
      <c r="C313" s="105" t="s">
        <v>628</v>
      </c>
      <c r="D313" s="105" t="s">
        <v>501</v>
      </c>
      <c r="E313" s="77" t="s">
        <v>708</v>
      </c>
      <c r="F313" s="108" t="s">
        <v>423</v>
      </c>
      <c r="G313" s="533">
        <f>SUM(G314)</f>
        <v>4200</v>
      </c>
    </row>
    <row r="314" spans="1:7" s="152" customFormat="1" ht="25.5">
      <c r="A314" s="89" t="s">
        <v>424</v>
      </c>
      <c r="B314" s="319">
        <v>920</v>
      </c>
      <c r="C314" s="105" t="s">
        <v>628</v>
      </c>
      <c r="D314" s="105" t="s">
        <v>501</v>
      </c>
      <c r="E314" s="77" t="s">
        <v>708</v>
      </c>
      <c r="F314" s="108" t="s">
        <v>425</v>
      </c>
      <c r="G314" s="533">
        <v>4200</v>
      </c>
    </row>
    <row r="315" spans="1:7" s="152" customFormat="1" ht="12.75">
      <c r="A315" s="126" t="s">
        <v>709</v>
      </c>
      <c r="B315" s="330">
        <v>920</v>
      </c>
      <c r="C315" s="105" t="s">
        <v>628</v>
      </c>
      <c r="D315" s="105" t="s">
        <v>501</v>
      </c>
      <c r="E315" s="75" t="s">
        <v>710</v>
      </c>
      <c r="F315" s="171"/>
      <c r="G315" s="537">
        <f>SUM(G316)</f>
        <v>3915</v>
      </c>
    </row>
    <row r="316" spans="1:7" s="152" customFormat="1" ht="12.75">
      <c r="A316" s="89" t="s">
        <v>711</v>
      </c>
      <c r="B316" s="322">
        <v>920</v>
      </c>
      <c r="C316" s="105" t="s">
        <v>628</v>
      </c>
      <c r="D316" s="105" t="s">
        <v>501</v>
      </c>
      <c r="E316" s="77" t="s">
        <v>712</v>
      </c>
      <c r="F316" s="108"/>
      <c r="G316" s="533">
        <f>SUM(G317)</f>
        <v>3915</v>
      </c>
    </row>
    <row r="317" spans="1:7" s="152" customFormat="1" ht="23.25" customHeight="1">
      <c r="A317" s="169" t="s">
        <v>570</v>
      </c>
      <c r="B317" s="322">
        <v>920</v>
      </c>
      <c r="C317" s="105" t="s">
        <v>628</v>
      </c>
      <c r="D317" s="105" t="s">
        <v>501</v>
      </c>
      <c r="E317" s="77" t="s">
        <v>712</v>
      </c>
      <c r="F317" s="108" t="s">
        <v>571</v>
      </c>
      <c r="G317" s="533">
        <f>G318</f>
        <v>3915</v>
      </c>
    </row>
    <row r="318" spans="1:7" s="152" customFormat="1" ht="13.5" customHeight="1">
      <c r="A318" s="71" t="s">
        <v>572</v>
      </c>
      <c r="B318" s="322">
        <v>920</v>
      </c>
      <c r="C318" s="105" t="s">
        <v>628</v>
      </c>
      <c r="D318" s="105" t="s">
        <v>501</v>
      </c>
      <c r="E318" s="77" t="s">
        <v>712</v>
      </c>
      <c r="F318" s="108" t="s">
        <v>573</v>
      </c>
      <c r="G318" s="533">
        <v>3915</v>
      </c>
    </row>
    <row r="319" spans="1:7" s="152" customFormat="1" ht="13.5" customHeight="1">
      <c r="A319" s="126" t="s">
        <v>713</v>
      </c>
      <c r="B319" s="330">
        <v>920</v>
      </c>
      <c r="C319" s="105" t="s">
        <v>628</v>
      </c>
      <c r="D319" s="105" t="s">
        <v>501</v>
      </c>
      <c r="E319" s="75" t="s">
        <v>714</v>
      </c>
      <c r="F319" s="171"/>
      <c r="G319" s="537">
        <f>SUM(G320)</f>
        <v>2600</v>
      </c>
    </row>
    <row r="320" spans="1:7" s="152" customFormat="1" ht="13.5" customHeight="1">
      <c r="A320" s="89" t="s">
        <v>715</v>
      </c>
      <c r="B320" s="322">
        <v>920</v>
      </c>
      <c r="C320" s="105" t="s">
        <v>628</v>
      </c>
      <c r="D320" s="105" t="s">
        <v>501</v>
      </c>
      <c r="E320" s="77" t="s">
        <v>716</v>
      </c>
      <c r="F320" s="108"/>
      <c r="G320" s="533">
        <f>SUM(G321+G323)</f>
        <v>2600</v>
      </c>
    </row>
    <row r="321" spans="1:7" s="152" customFormat="1" ht="25.5" customHeight="1">
      <c r="A321" s="169" t="s">
        <v>570</v>
      </c>
      <c r="B321" s="322">
        <v>920</v>
      </c>
      <c r="C321" s="105" t="s">
        <v>628</v>
      </c>
      <c r="D321" s="105" t="s">
        <v>501</v>
      </c>
      <c r="E321" s="77" t="s">
        <v>716</v>
      </c>
      <c r="F321" s="108" t="s">
        <v>571</v>
      </c>
      <c r="G321" s="533">
        <f>SUM(G322)</f>
        <v>2500</v>
      </c>
    </row>
    <row r="322" spans="1:7" s="152" customFormat="1" ht="13.5" customHeight="1">
      <c r="A322" s="71" t="s">
        <v>572</v>
      </c>
      <c r="B322" s="322">
        <v>920</v>
      </c>
      <c r="C322" s="105" t="s">
        <v>628</v>
      </c>
      <c r="D322" s="105" t="s">
        <v>501</v>
      </c>
      <c r="E322" s="77" t="s">
        <v>716</v>
      </c>
      <c r="F322" s="108" t="s">
        <v>573</v>
      </c>
      <c r="G322" s="533">
        <v>2500</v>
      </c>
    </row>
    <row r="323" spans="1:7" s="152" customFormat="1" ht="13.5" customHeight="1">
      <c r="A323" s="86" t="s">
        <v>422</v>
      </c>
      <c r="B323" s="322">
        <v>920</v>
      </c>
      <c r="C323" s="105" t="s">
        <v>628</v>
      </c>
      <c r="D323" s="105" t="s">
        <v>501</v>
      </c>
      <c r="E323" s="77" t="s">
        <v>716</v>
      </c>
      <c r="F323" s="108" t="s">
        <v>423</v>
      </c>
      <c r="G323" s="533">
        <f>SUM(G324)</f>
        <v>100</v>
      </c>
    </row>
    <row r="324" spans="1:7" s="152" customFormat="1" ht="13.5" customHeight="1">
      <c r="A324" s="89" t="s">
        <v>424</v>
      </c>
      <c r="B324" s="322">
        <v>920</v>
      </c>
      <c r="C324" s="105" t="s">
        <v>628</v>
      </c>
      <c r="D324" s="105" t="s">
        <v>501</v>
      </c>
      <c r="E324" s="77" t="s">
        <v>716</v>
      </c>
      <c r="F324" s="108" t="s">
        <v>425</v>
      </c>
      <c r="G324" s="533">
        <v>100</v>
      </c>
    </row>
    <row r="325" spans="1:7" s="155" customFormat="1" ht="28.5" customHeight="1">
      <c r="A325" s="183" t="s">
        <v>595</v>
      </c>
      <c r="B325" s="361">
        <v>920</v>
      </c>
      <c r="C325" s="131" t="s">
        <v>628</v>
      </c>
      <c r="D325" s="131" t="s">
        <v>501</v>
      </c>
      <c r="E325" s="68" t="s">
        <v>596</v>
      </c>
      <c r="F325" s="124"/>
      <c r="G325" s="544">
        <f>G326+G332+G336+G342</f>
        <v>20440</v>
      </c>
    </row>
    <row r="326" spans="1:7" s="155" customFormat="1" ht="12.75">
      <c r="A326" s="183" t="s">
        <v>717</v>
      </c>
      <c r="B326" s="361">
        <v>920</v>
      </c>
      <c r="C326" s="131" t="s">
        <v>628</v>
      </c>
      <c r="D326" s="131" t="s">
        <v>501</v>
      </c>
      <c r="E326" s="68" t="s">
        <v>718</v>
      </c>
      <c r="F326" s="165"/>
      <c r="G326" s="544">
        <f>SUM(G327)</f>
        <v>8240</v>
      </c>
    </row>
    <row r="327" spans="1:7" s="155" customFormat="1" ht="12" customHeight="1">
      <c r="A327" s="183" t="s">
        <v>719</v>
      </c>
      <c r="B327" s="361">
        <v>920</v>
      </c>
      <c r="C327" s="131" t="s">
        <v>628</v>
      </c>
      <c r="D327" s="131" t="s">
        <v>501</v>
      </c>
      <c r="E327" s="68" t="s">
        <v>720</v>
      </c>
      <c r="F327" s="165"/>
      <c r="G327" s="544">
        <f>SUM(G328+G330)</f>
        <v>8240</v>
      </c>
    </row>
    <row r="328" spans="1:7" s="152" customFormat="1" ht="0.75" customHeight="1" hidden="1">
      <c r="A328" s="86" t="s">
        <v>422</v>
      </c>
      <c r="B328" s="342"/>
      <c r="C328" s="105" t="s">
        <v>628</v>
      </c>
      <c r="D328" s="105" t="s">
        <v>501</v>
      </c>
      <c r="E328" s="77" t="s">
        <v>720</v>
      </c>
      <c r="F328" s="108" t="s">
        <v>423</v>
      </c>
      <c r="G328" s="533">
        <f>SUM(G329)</f>
        <v>0</v>
      </c>
    </row>
    <row r="329" spans="1:7" s="152" customFormat="1" ht="25.5" hidden="1">
      <c r="A329" s="89" t="s">
        <v>424</v>
      </c>
      <c r="B329" s="322"/>
      <c r="C329" s="105" t="s">
        <v>628</v>
      </c>
      <c r="D329" s="105" t="s">
        <v>501</v>
      </c>
      <c r="E329" s="77" t="s">
        <v>720</v>
      </c>
      <c r="F329" s="108" t="s">
        <v>425</v>
      </c>
      <c r="G329" s="533"/>
    </row>
    <row r="330" spans="1:7" s="152" customFormat="1" ht="24">
      <c r="A330" s="169" t="s">
        <v>570</v>
      </c>
      <c r="B330" s="362">
        <v>920</v>
      </c>
      <c r="C330" s="105" t="s">
        <v>628</v>
      </c>
      <c r="D330" s="105" t="s">
        <v>501</v>
      </c>
      <c r="E330" s="77" t="s">
        <v>720</v>
      </c>
      <c r="F330" s="108" t="s">
        <v>571</v>
      </c>
      <c r="G330" s="533">
        <f>SUM(G331)</f>
        <v>8240</v>
      </c>
    </row>
    <row r="331" spans="1:7" s="152" customFormat="1" ht="12.75">
      <c r="A331" s="71" t="s">
        <v>572</v>
      </c>
      <c r="B331" s="362">
        <v>920</v>
      </c>
      <c r="C331" s="105" t="s">
        <v>628</v>
      </c>
      <c r="D331" s="105" t="s">
        <v>501</v>
      </c>
      <c r="E331" s="77" t="s">
        <v>720</v>
      </c>
      <c r="F331" s="108" t="s">
        <v>573</v>
      </c>
      <c r="G331" s="533">
        <v>8240</v>
      </c>
    </row>
    <row r="332" spans="1:7" s="155" customFormat="1" ht="25.5">
      <c r="A332" s="74" t="s">
        <v>721</v>
      </c>
      <c r="B332" s="363">
        <v>920</v>
      </c>
      <c r="C332" s="131" t="s">
        <v>628</v>
      </c>
      <c r="D332" s="131" t="s">
        <v>501</v>
      </c>
      <c r="E332" s="68" t="s">
        <v>722</v>
      </c>
      <c r="F332" s="165"/>
      <c r="G332" s="544">
        <f>SUM(G334)</f>
        <v>7300</v>
      </c>
    </row>
    <row r="333" spans="1:7" s="155" customFormat="1" ht="12.75">
      <c r="A333" s="74" t="s">
        <v>723</v>
      </c>
      <c r="B333" s="363">
        <v>920</v>
      </c>
      <c r="C333" s="131" t="s">
        <v>628</v>
      </c>
      <c r="D333" s="131" t="s">
        <v>501</v>
      </c>
      <c r="E333" s="68" t="s">
        <v>724</v>
      </c>
      <c r="F333" s="165"/>
      <c r="G333" s="544">
        <f>SUM(G334)</f>
        <v>7300</v>
      </c>
    </row>
    <row r="334" spans="1:7" s="152" customFormat="1" ht="25.5">
      <c r="A334" s="86" t="s">
        <v>422</v>
      </c>
      <c r="B334" s="362">
        <v>920</v>
      </c>
      <c r="C334" s="105" t="s">
        <v>628</v>
      </c>
      <c r="D334" s="105" t="s">
        <v>501</v>
      </c>
      <c r="E334" s="77" t="s">
        <v>724</v>
      </c>
      <c r="F334" s="108" t="s">
        <v>423</v>
      </c>
      <c r="G334" s="533">
        <f>SUM(G335)</f>
        <v>7300</v>
      </c>
    </row>
    <row r="335" spans="1:7" s="152" customFormat="1" ht="25.5">
      <c r="A335" s="89" t="s">
        <v>424</v>
      </c>
      <c r="B335" s="362">
        <v>920</v>
      </c>
      <c r="C335" s="105" t="s">
        <v>628</v>
      </c>
      <c r="D335" s="105" t="s">
        <v>501</v>
      </c>
      <c r="E335" s="77" t="s">
        <v>724</v>
      </c>
      <c r="F335" s="108" t="s">
        <v>425</v>
      </c>
      <c r="G335" s="533">
        <v>7300</v>
      </c>
    </row>
    <row r="336" spans="1:7" s="155" customFormat="1" ht="12.75">
      <c r="A336" s="74" t="s">
        <v>725</v>
      </c>
      <c r="B336" s="363">
        <v>920</v>
      </c>
      <c r="C336" s="131" t="s">
        <v>628</v>
      </c>
      <c r="D336" s="131" t="s">
        <v>501</v>
      </c>
      <c r="E336" s="68" t="s">
        <v>726</v>
      </c>
      <c r="F336" s="165"/>
      <c r="G336" s="544">
        <f>SUM(G337)</f>
        <v>3900</v>
      </c>
    </row>
    <row r="337" spans="1:7" s="155" customFormat="1" ht="12.75">
      <c r="A337" s="74" t="s">
        <v>727</v>
      </c>
      <c r="B337" s="363">
        <v>920</v>
      </c>
      <c r="C337" s="131" t="s">
        <v>628</v>
      </c>
      <c r="D337" s="131" t="s">
        <v>501</v>
      </c>
      <c r="E337" s="68" t="s">
        <v>728</v>
      </c>
      <c r="F337" s="165"/>
      <c r="G337" s="544">
        <f>SUM(G338+G340)</f>
        <v>3900</v>
      </c>
    </row>
    <row r="338" spans="1:7" s="152" customFormat="1" ht="24">
      <c r="A338" s="169" t="s">
        <v>570</v>
      </c>
      <c r="B338" s="362">
        <v>920</v>
      </c>
      <c r="C338" s="105" t="s">
        <v>628</v>
      </c>
      <c r="D338" s="105" t="s">
        <v>501</v>
      </c>
      <c r="E338" s="77" t="s">
        <v>728</v>
      </c>
      <c r="F338" s="108" t="s">
        <v>571</v>
      </c>
      <c r="G338" s="533">
        <f>SUM(G339)</f>
        <v>3700</v>
      </c>
    </row>
    <row r="339" spans="1:7" s="152" customFormat="1" ht="12.75">
      <c r="A339" s="71" t="s">
        <v>572</v>
      </c>
      <c r="B339" s="362">
        <v>920</v>
      </c>
      <c r="C339" s="105" t="s">
        <v>628</v>
      </c>
      <c r="D339" s="105" t="s">
        <v>501</v>
      </c>
      <c r="E339" s="77" t="s">
        <v>728</v>
      </c>
      <c r="F339" s="108" t="s">
        <v>573</v>
      </c>
      <c r="G339" s="533">
        <v>3700</v>
      </c>
    </row>
    <row r="340" spans="1:7" s="152" customFormat="1" ht="25.5">
      <c r="A340" s="86" t="s">
        <v>422</v>
      </c>
      <c r="B340" s="362">
        <v>920</v>
      </c>
      <c r="C340" s="105" t="s">
        <v>628</v>
      </c>
      <c r="D340" s="105" t="s">
        <v>501</v>
      </c>
      <c r="E340" s="77" t="s">
        <v>728</v>
      </c>
      <c r="F340" s="108" t="s">
        <v>423</v>
      </c>
      <c r="G340" s="533">
        <f>SUM(G341)</f>
        <v>200</v>
      </c>
    </row>
    <row r="341" spans="1:7" s="152" customFormat="1" ht="25.5">
      <c r="A341" s="89" t="s">
        <v>424</v>
      </c>
      <c r="B341" s="362">
        <v>920</v>
      </c>
      <c r="C341" s="105" t="s">
        <v>628</v>
      </c>
      <c r="D341" s="105" t="s">
        <v>501</v>
      </c>
      <c r="E341" s="77" t="s">
        <v>728</v>
      </c>
      <c r="F341" s="108" t="s">
        <v>425</v>
      </c>
      <c r="G341" s="533">
        <v>200</v>
      </c>
    </row>
    <row r="342" spans="1:7" s="155" customFormat="1" ht="25.5">
      <c r="A342" s="74" t="s">
        <v>729</v>
      </c>
      <c r="B342" s="363">
        <v>920</v>
      </c>
      <c r="C342" s="131" t="s">
        <v>628</v>
      </c>
      <c r="D342" s="131" t="s">
        <v>501</v>
      </c>
      <c r="E342" s="68" t="s">
        <v>598</v>
      </c>
      <c r="F342" s="165"/>
      <c r="G342" s="544">
        <f>SUM(G344+G346)</f>
        <v>1000</v>
      </c>
    </row>
    <row r="343" spans="1:7" s="155" customFormat="1" ht="12.75">
      <c r="A343" s="74" t="s">
        <v>599</v>
      </c>
      <c r="B343" s="363">
        <v>920</v>
      </c>
      <c r="C343" s="131" t="s">
        <v>628</v>
      </c>
      <c r="D343" s="131" t="s">
        <v>501</v>
      </c>
      <c r="E343" s="68" t="s">
        <v>600</v>
      </c>
      <c r="F343" s="165"/>
      <c r="G343" s="544">
        <f>SUM(G344)</f>
        <v>1000</v>
      </c>
    </row>
    <row r="344" spans="1:7" s="152" customFormat="1" ht="24">
      <c r="A344" s="169" t="s">
        <v>570</v>
      </c>
      <c r="B344" s="362">
        <v>920</v>
      </c>
      <c r="C344" s="105" t="s">
        <v>628</v>
      </c>
      <c r="D344" s="105" t="s">
        <v>501</v>
      </c>
      <c r="E344" s="77" t="s">
        <v>600</v>
      </c>
      <c r="F344" s="108" t="s">
        <v>571</v>
      </c>
      <c r="G344" s="533">
        <f>SUM(G345)</f>
        <v>1000</v>
      </c>
    </row>
    <row r="345" spans="1:7" s="152" customFormat="1" ht="12.75">
      <c r="A345" s="71" t="s">
        <v>572</v>
      </c>
      <c r="B345" s="362">
        <v>920</v>
      </c>
      <c r="C345" s="105" t="s">
        <v>628</v>
      </c>
      <c r="D345" s="105" t="s">
        <v>501</v>
      </c>
      <c r="E345" s="77" t="s">
        <v>600</v>
      </c>
      <c r="F345" s="108" t="s">
        <v>573</v>
      </c>
      <c r="G345" s="533">
        <v>1000</v>
      </c>
    </row>
    <row r="346" spans="1:7" s="152" customFormat="1" ht="51" hidden="1">
      <c r="A346" s="89" t="s">
        <v>730</v>
      </c>
      <c r="B346" s="362">
        <v>920</v>
      </c>
      <c r="C346" s="105" t="s">
        <v>628</v>
      </c>
      <c r="D346" s="105" t="s">
        <v>501</v>
      </c>
      <c r="E346" s="77" t="s">
        <v>605</v>
      </c>
      <c r="F346" s="108" t="s">
        <v>423</v>
      </c>
      <c r="G346" s="533">
        <f>G347</f>
        <v>0</v>
      </c>
    </row>
    <row r="347" spans="1:7" s="152" customFormat="1" ht="51" hidden="1">
      <c r="A347" s="89" t="s">
        <v>731</v>
      </c>
      <c r="B347" s="362">
        <v>920</v>
      </c>
      <c r="C347" s="105" t="s">
        <v>628</v>
      </c>
      <c r="D347" s="105" t="s">
        <v>501</v>
      </c>
      <c r="E347" s="77" t="s">
        <v>605</v>
      </c>
      <c r="F347" s="108" t="s">
        <v>425</v>
      </c>
      <c r="G347" s="533"/>
    </row>
    <row r="348" spans="1:7" s="155" customFormat="1" ht="25.5">
      <c r="A348" s="183" t="s">
        <v>732</v>
      </c>
      <c r="B348" s="363">
        <v>920</v>
      </c>
      <c r="C348" s="131" t="s">
        <v>628</v>
      </c>
      <c r="D348" s="131" t="s">
        <v>501</v>
      </c>
      <c r="E348" s="68" t="s">
        <v>733</v>
      </c>
      <c r="F348" s="124"/>
      <c r="G348" s="544">
        <f>SUM(G349+G355+G361)</f>
        <v>14412.5</v>
      </c>
    </row>
    <row r="349" spans="1:7" s="155" customFormat="1" ht="25.5">
      <c r="A349" s="183" t="s">
        <v>734</v>
      </c>
      <c r="B349" s="363">
        <v>920</v>
      </c>
      <c r="C349" s="131" t="s">
        <v>628</v>
      </c>
      <c r="D349" s="131" t="s">
        <v>501</v>
      </c>
      <c r="E349" s="68" t="s">
        <v>735</v>
      </c>
      <c r="F349" s="165"/>
      <c r="G349" s="544">
        <f>SUM(G350)</f>
        <v>5148.5</v>
      </c>
    </row>
    <row r="350" spans="1:7" s="155" customFormat="1" ht="12.75">
      <c r="A350" s="183" t="s">
        <v>736</v>
      </c>
      <c r="B350" s="363">
        <v>920</v>
      </c>
      <c r="C350" s="131" t="s">
        <v>628</v>
      </c>
      <c r="D350" s="131" t="s">
        <v>501</v>
      </c>
      <c r="E350" s="68" t="s">
        <v>737</v>
      </c>
      <c r="F350" s="165"/>
      <c r="G350" s="544">
        <f>SUM(G351+G353)</f>
        <v>5148.5</v>
      </c>
    </row>
    <row r="351" spans="1:7" s="152" customFormat="1" ht="25.5" hidden="1">
      <c r="A351" s="86" t="s">
        <v>422</v>
      </c>
      <c r="B351" s="362">
        <v>920</v>
      </c>
      <c r="C351" s="105" t="s">
        <v>628</v>
      </c>
      <c r="D351" s="105" t="s">
        <v>501</v>
      </c>
      <c r="E351" s="77" t="s">
        <v>737</v>
      </c>
      <c r="F351" s="108" t="s">
        <v>423</v>
      </c>
      <c r="G351" s="533">
        <f>SUM(G352)</f>
        <v>0</v>
      </c>
    </row>
    <row r="352" spans="1:7" s="152" customFormat="1" ht="25.5" hidden="1">
      <c r="A352" s="89" t="s">
        <v>424</v>
      </c>
      <c r="B352" s="362">
        <v>920</v>
      </c>
      <c r="C352" s="105" t="s">
        <v>628</v>
      </c>
      <c r="D352" s="105" t="s">
        <v>501</v>
      </c>
      <c r="E352" s="77" t="s">
        <v>737</v>
      </c>
      <c r="F352" s="108" t="s">
        <v>425</v>
      </c>
      <c r="G352" s="533"/>
    </row>
    <row r="353" spans="1:7" s="152" customFormat="1" ht="24">
      <c r="A353" s="169" t="s">
        <v>570</v>
      </c>
      <c r="B353" s="362">
        <v>920</v>
      </c>
      <c r="C353" s="105" t="s">
        <v>628</v>
      </c>
      <c r="D353" s="105" t="s">
        <v>501</v>
      </c>
      <c r="E353" s="77" t="s">
        <v>737</v>
      </c>
      <c r="F353" s="108" t="s">
        <v>571</v>
      </c>
      <c r="G353" s="533">
        <f>SUM(G354)</f>
        <v>5148.5</v>
      </c>
    </row>
    <row r="354" spans="1:7" s="152" customFormat="1" ht="12.75">
      <c r="A354" s="71" t="s">
        <v>572</v>
      </c>
      <c r="B354" s="362">
        <v>920</v>
      </c>
      <c r="C354" s="105" t="s">
        <v>628</v>
      </c>
      <c r="D354" s="105" t="s">
        <v>501</v>
      </c>
      <c r="E354" s="77" t="s">
        <v>737</v>
      </c>
      <c r="F354" s="108" t="s">
        <v>573</v>
      </c>
      <c r="G354" s="533">
        <v>5148.5</v>
      </c>
    </row>
    <row r="355" spans="1:7" s="155" customFormat="1" ht="14.25" customHeight="1">
      <c r="A355" s="74" t="s">
        <v>738</v>
      </c>
      <c r="B355" s="363">
        <v>920</v>
      </c>
      <c r="C355" s="131" t="s">
        <v>628</v>
      </c>
      <c r="D355" s="131" t="s">
        <v>501</v>
      </c>
      <c r="E355" s="68" t="s">
        <v>739</v>
      </c>
      <c r="F355" s="165"/>
      <c r="G355" s="544">
        <f>SUM(G356)</f>
        <v>950</v>
      </c>
    </row>
    <row r="356" spans="1:7" s="155" customFormat="1" ht="14.25" customHeight="1">
      <c r="A356" s="74" t="s">
        <v>740</v>
      </c>
      <c r="B356" s="363">
        <v>920</v>
      </c>
      <c r="C356" s="131" t="s">
        <v>628</v>
      </c>
      <c r="D356" s="131" t="s">
        <v>501</v>
      </c>
      <c r="E356" s="68" t="s">
        <v>741</v>
      </c>
      <c r="F356" s="165"/>
      <c r="G356" s="544">
        <f>SUM(G357+G360)</f>
        <v>950</v>
      </c>
    </row>
    <row r="357" spans="1:7" s="152" customFormat="1" ht="24.75" customHeight="1">
      <c r="A357" s="86" t="s">
        <v>422</v>
      </c>
      <c r="B357" s="362">
        <v>920</v>
      </c>
      <c r="C357" s="105" t="s">
        <v>628</v>
      </c>
      <c r="D357" s="105" t="s">
        <v>501</v>
      </c>
      <c r="E357" s="77" t="s">
        <v>741</v>
      </c>
      <c r="F357" s="108" t="s">
        <v>423</v>
      </c>
      <c r="G357" s="533">
        <f>SUM(G358)</f>
        <v>700</v>
      </c>
    </row>
    <row r="358" spans="1:7" s="152" customFormat="1" ht="24.75" customHeight="1">
      <c r="A358" s="89" t="s">
        <v>424</v>
      </c>
      <c r="B358" s="362">
        <v>920</v>
      </c>
      <c r="C358" s="105" t="s">
        <v>628</v>
      </c>
      <c r="D358" s="105" t="s">
        <v>501</v>
      </c>
      <c r="E358" s="77" t="s">
        <v>741</v>
      </c>
      <c r="F358" s="108" t="s">
        <v>425</v>
      </c>
      <c r="G358" s="533">
        <v>700</v>
      </c>
    </row>
    <row r="359" spans="1:7" s="152" customFormat="1" ht="24.75" customHeight="1">
      <c r="A359" s="169" t="s">
        <v>570</v>
      </c>
      <c r="B359" s="362">
        <v>920</v>
      </c>
      <c r="C359" s="105" t="s">
        <v>628</v>
      </c>
      <c r="D359" s="105" t="s">
        <v>501</v>
      </c>
      <c r="E359" s="77" t="s">
        <v>741</v>
      </c>
      <c r="F359" s="108" t="s">
        <v>571</v>
      </c>
      <c r="G359" s="533">
        <f>SUM(G360)</f>
        <v>250</v>
      </c>
    </row>
    <row r="360" spans="1:7" s="152" customFormat="1" ht="12.75">
      <c r="A360" s="71" t="s">
        <v>572</v>
      </c>
      <c r="B360" s="362">
        <v>920</v>
      </c>
      <c r="C360" s="105" t="s">
        <v>628</v>
      </c>
      <c r="D360" s="105" t="s">
        <v>501</v>
      </c>
      <c r="E360" s="77" t="s">
        <v>741</v>
      </c>
      <c r="F360" s="108" t="s">
        <v>573</v>
      </c>
      <c r="G360" s="533">
        <v>250</v>
      </c>
    </row>
    <row r="361" spans="1:7" s="155" customFormat="1" ht="12.75">
      <c r="A361" s="74" t="s">
        <v>742</v>
      </c>
      <c r="B361" s="363">
        <v>920</v>
      </c>
      <c r="C361" s="131" t="s">
        <v>628</v>
      </c>
      <c r="D361" s="131" t="s">
        <v>501</v>
      </c>
      <c r="E361" s="68" t="s">
        <v>743</v>
      </c>
      <c r="F361" s="165"/>
      <c r="G361" s="544">
        <f>SUM(G363)</f>
        <v>8314</v>
      </c>
    </row>
    <row r="362" spans="1:7" s="155" customFormat="1" ht="12.75">
      <c r="A362" s="74" t="s">
        <v>744</v>
      </c>
      <c r="B362" s="363">
        <v>920</v>
      </c>
      <c r="C362" s="131" t="s">
        <v>628</v>
      </c>
      <c r="D362" s="131" t="s">
        <v>501</v>
      </c>
      <c r="E362" s="68" t="s">
        <v>745</v>
      </c>
      <c r="F362" s="165"/>
      <c r="G362" s="544">
        <f>SUM(G363)</f>
        <v>8314</v>
      </c>
    </row>
    <row r="363" spans="1:7" s="152" customFormat="1" ht="24">
      <c r="A363" s="169" t="s">
        <v>570</v>
      </c>
      <c r="B363" s="362">
        <v>920</v>
      </c>
      <c r="C363" s="105" t="s">
        <v>628</v>
      </c>
      <c r="D363" s="105" t="s">
        <v>501</v>
      </c>
      <c r="E363" s="77" t="s">
        <v>745</v>
      </c>
      <c r="F363" s="108" t="s">
        <v>571</v>
      </c>
      <c r="G363" s="533">
        <f>SUM(G364)</f>
        <v>8314</v>
      </c>
    </row>
    <row r="364" spans="1:7" s="152" customFormat="1" ht="12.75">
      <c r="A364" s="71" t="s">
        <v>572</v>
      </c>
      <c r="B364" s="362">
        <v>920</v>
      </c>
      <c r="C364" s="105" t="s">
        <v>628</v>
      </c>
      <c r="D364" s="105" t="s">
        <v>501</v>
      </c>
      <c r="E364" s="77" t="s">
        <v>745</v>
      </c>
      <c r="F364" s="108" t="s">
        <v>573</v>
      </c>
      <c r="G364" s="533">
        <v>8314</v>
      </c>
    </row>
    <row r="365" spans="1:7" s="155" customFormat="1" ht="12.75">
      <c r="A365" s="183" t="s">
        <v>746</v>
      </c>
      <c r="B365" s="363">
        <v>920</v>
      </c>
      <c r="C365" s="131" t="s">
        <v>628</v>
      </c>
      <c r="D365" s="131" t="s">
        <v>501</v>
      </c>
      <c r="E365" s="68" t="s">
        <v>747</v>
      </c>
      <c r="F365" s="165"/>
      <c r="G365" s="544">
        <f>SUM(G366)</f>
        <v>459</v>
      </c>
    </row>
    <row r="366" spans="1:7" s="155" customFormat="1" ht="25.5">
      <c r="A366" s="183" t="s">
        <v>748</v>
      </c>
      <c r="B366" s="363">
        <v>920</v>
      </c>
      <c r="C366" s="131" t="s">
        <v>628</v>
      </c>
      <c r="D366" s="131" t="s">
        <v>501</v>
      </c>
      <c r="E366" s="68" t="s">
        <v>749</v>
      </c>
      <c r="F366" s="165"/>
      <c r="G366" s="544">
        <f>SUM(G367)</f>
        <v>459</v>
      </c>
    </row>
    <row r="367" spans="1:7" s="152" customFormat="1" ht="12.75">
      <c r="A367" s="85" t="s">
        <v>750</v>
      </c>
      <c r="B367" s="362">
        <v>920</v>
      </c>
      <c r="C367" s="105" t="s">
        <v>628</v>
      </c>
      <c r="D367" s="105" t="s">
        <v>501</v>
      </c>
      <c r="E367" s="77" t="s">
        <v>751</v>
      </c>
      <c r="F367" s="108"/>
      <c r="G367" s="533">
        <f>SUM(G368+G370)</f>
        <v>459</v>
      </c>
    </row>
    <row r="368" spans="1:7" s="152" customFormat="1" ht="25.5">
      <c r="A368" s="86" t="s">
        <v>422</v>
      </c>
      <c r="B368" s="362">
        <v>920</v>
      </c>
      <c r="C368" s="105" t="s">
        <v>628</v>
      </c>
      <c r="D368" s="105" t="s">
        <v>501</v>
      </c>
      <c r="E368" s="77" t="s">
        <v>751</v>
      </c>
      <c r="F368" s="108" t="s">
        <v>423</v>
      </c>
      <c r="G368" s="533">
        <f>SUM(G369)</f>
        <v>309</v>
      </c>
    </row>
    <row r="369" spans="1:7" s="152" customFormat="1" ht="25.5">
      <c r="A369" s="89" t="s">
        <v>424</v>
      </c>
      <c r="B369" s="362">
        <v>920</v>
      </c>
      <c r="C369" s="105" t="s">
        <v>628</v>
      </c>
      <c r="D369" s="105" t="s">
        <v>501</v>
      </c>
      <c r="E369" s="77" t="s">
        <v>751</v>
      </c>
      <c r="F369" s="108" t="s">
        <v>425</v>
      </c>
      <c r="G369" s="533">
        <v>309</v>
      </c>
    </row>
    <row r="370" spans="1:7" s="152" customFormat="1" ht="24">
      <c r="A370" s="169" t="s">
        <v>570</v>
      </c>
      <c r="B370" s="362">
        <v>920</v>
      </c>
      <c r="C370" s="105" t="s">
        <v>628</v>
      </c>
      <c r="D370" s="105" t="s">
        <v>501</v>
      </c>
      <c r="E370" s="77" t="s">
        <v>751</v>
      </c>
      <c r="F370" s="108" t="s">
        <v>571</v>
      </c>
      <c r="G370" s="533">
        <f>SUM(G371)</f>
        <v>150</v>
      </c>
    </row>
    <row r="371" spans="1:7" s="152" customFormat="1" ht="12" customHeight="1">
      <c r="A371" s="71" t="s">
        <v>572</v>
      </c>
      <c r="B371" s="362">
        <v>920</v>
      </c>
      <c r="C371" s="105" t="s">
        <v>628</v>
      </c>
      <c r="D371" s="105" t="s">
        <v>501</v>
      </c>
      <c r="E371" s="77" t="s">
        <v>751</v>
      </c>
      <c r="F371" s="108" t="s">
        <v>573</v>
      </c>
      <c r="G371" s="533">
        <v>150</v>
      </c>
    </row>
    <row r="372" spans="1:7" s="152" customFormat="1" ht="0.75" customHeight="1" hidden="1">
      <c r="A372" s="126" t="s">
        <v>752</v>
      </c>
      <c r="B372" s="362">
        <v>920</v>
      </c>
      <c r="C372" s="105" t="s">
        <v>628</v>
      </c>
      <c r="D372" s="105" t="s">
        <v>501</v>
      </c>
      <c r="E372" s="75" t="s">
        <v>753</v>
      </c>
      <c r="F372" s="171"/>
      <c r="G372" s="537">
        <f>SUM(G373+G376)</f>
        <v>0</v>
      </c>
    </row>
    <row r="373" spans="1:7" s="152" customFormat="1" ht="25.5" hidden="1">
      <c r="A373" s="126" t="s">
        <v>754</v>
      </c>
      <c r="B373" s="362">
        <v>920</v>
      </c>
      <c r="C373" s="131" t="s">
        <v>628</v>
      </c>
      <c r="D373" s="131" t="s">
        <v>501</v>
      </c>
      <c r="E373" s="75" t="s">
        <v>755</v>
      </c>
      <c r="F373" s="171"/>
      <c r="G373" s="537">
        <f>G374</f>
        <v>0</v>
      </c>
    </row>
    <row r="374" spans="1:7" s="152" customFormat="1" ht="25.5" hidden="1">
      <c r="A374" s="86" t="s">
        <v>422</v>
      </c>
      <c r="B374" s="362">
        <v>920</v>
      </c>
      <c r="C374" s="105" t="s">
        <v>628</v>
      </c>
      <c r="D374" s="105" t="s">
        <v>501</v>
      </c>
      <c r="E374" s="77" t="s">
        <v>755</v>
      </c>
      <c r="F374" s="108" t="s">
        <v>423</v>
      </c>
      <c r="G374" s="533">
        <f>G375</f>
        <v>0</v>
      </c>
    </row>
    <row r="375" spans="1:7" s="152" customFormat="1" ht="25.5" hidden="1">
      <c r="A375" s="89" t="s">
        <v>424</v>
      </c>
      <c r="B375" s="362">
        <v>920</v>
      </c>
      <c r="C375" s="105" t="s">
        <v>628</v>
      </c>
      <c r="D375" s="105" t="s">
        <v>501</v>
      </c>
      <c r="E375" s="77" t="s">
        <v>755</v>
      </c>
      <c r="F375" s="108" t="s">
        <v>425</v>
      </c>
      <c r="G375" s="533"/>
    </row>
    <row r="376" spans="1:7" s="152" customFormat="1" ht="25.5" hidden="1">
      <c r="A376" s="89" t="s">
        <v>756</v>
      </c>
      <c r="B376" s="362">
        <v>920</v>
      </c>
      <c r="C376" s="105" t="s">
        <v>628</v>
      </c>
      <c r="D376" s="105" t="s">
        <v>501</v>
      </c>
      <c r="E376" s="77" t="s">
        <v>757</v>
      </c>
      <c r="F376" s="108"/>
      <c r="G376" s="533">
        <f>SUM(G377)</f>
        <v>0</v>
      </c>
    </row>
    <row r="377" spans="1:7" s="152" customFormat="1" ht="25.5" hidden="1">
      <c r="A377" s="86" t="s">
        <v>422</v>
      </c>
      <c r="B377" s="362">
        <v>920</v>
      </c>
      <c r="C377" s="105" t="s">
        <v>628</v>
      </c>
      <c r="D377" s="105" t="s">
        <v>501</v>
      </c>
      <c r="E377" s="77" t="s">
        <v>757</v>
      </c>
      <c r="F377" s="108" t="s">
        <v>423</v>
      </c>
      <c r="G377" s="533">
        <f>SUM(G378)</f>
        <v>0</v>
      </c>
    </row>
    <row r="378" spans="1:7" s="152" customFormat="1" ht="25.5" hidden="1">
      <c r="A378" s="89" t="s">
        <v>424</v>
      </c>
      <c r="B378" s="362">
        <v>920</v>
      </c>
      <c r="C378" s="105" t="s">
        <v>628</v>
      </c>
      <c r="D378" s="105" t="s">
        <v>501</v>
      </c>
      <c r="E378" s="77" t="s">
        <v>757</v>
      </c>
      <c r="F378" s="108" t="s">
        <v>425</v>
      </c>
      <c r="G378" s="533"/>
    </row>
    <row r="379" spans="1:7" s="155" customFormat="1" ht="12.75">
      <c r="A379" s="74" t="s">
        <v>758</v>
      </c>
      <c r="B379" s="363">
        <v>920</v>
      </c>
      <c r="C379" s="131" t="s">
        <v>628</v>
      </c>
      <c r="D379" s="131" t="s">
        <v>501</v>
      </c>
      <c r="E379" s="68" t="s">
        <v>759</v>
      </c>
      <c r="F379" s="165"/>
      <c r="G379" s="544">
        <f>SUM(G380)</f>
        <v>1500</v>
      </c>
    </row>
    <row r="380" spans="1:7" s="152" customFormat="1" ht="12.75">
      <c r="A380" s="89" t="s">
        <v>760</v>
      </c>
      <c r="B380" s="362">
        <v>920</v>
      </c>
      <c r="C380" s="105" t="s">
        <v>628</v>
      </c>
      <c r="D380" s="105" t="s">
        <v>501</v>
      </c>
      <c r="E380" s="77" t="s">
        <v>761</v>
      </c>
      <c r="F380" s="132"/>
      <c r="G380" s="533">
        <f>SUM(G381)</f>
        <v>1500</v>
      </c>
    </row>
    <row r="381" spans="1:7" s="152" customFormat="1" ht="25.5">
      <c r="A381" s="86" t="s">
        <v>422</v>
      </c>
      <c r="B381" s="362">
        <v>920</v>
      </c>
      <c r="C381" s="105" t="s">
        <v>628</v>
      </c>
      <c r="D381" s="105" t="s">
        <v>501</v>
      </c>
      <c r="E381" s="70" t="s">
        <v>761</v>
      </c>
      <c r="F381" s="123" t="s">
        <v>423</v>
      </c>
      <c r="G381" s="533">
        <f>SUM(G382)</f>
        <v>1500</v>
      </c>
    </row>
    <row r="382" spans="1:7" s="152" customFormat="1" ht="25.5">
      <c r="A382" s="89" t="s">
        <v>424</v>
      </c>
      <c r="B382" s="362">
        <v>920</v>
      </c>
      <c r="C382" s="105" t="s">
        <v>628</v>
      </c>
      <c r="D382" s="105" t="s">
        <v>501</v>
      </c>
      <c r="E382" s="70" t="s">
        <v>761</v>
      </c>
      <c r="F382" s="108" t="s">
        <v>425</v>
      </c>
      <c r="G382" s="533">
        <v>1500</v>
      </c>
    </row>
    <row r="383" spans="1:7" s="155" customFormat="1" ht="12.75">
      <c r="A383" s="113" t="s">
        <v>453</v>
      </c>
      <c r="B383" s="363">
        <v>920</v>
      </c>
      <c r="C383" s="131" t="s">
        <v>628</v>
      </c>
      <c r="D383" s="131" t="s">
        <v>501</v>
      </c>
      <c r="E383" s="68" t="s">
        <v>439</v>
      </c>
      <c r="F383" s="165"/>
      <c r="G383" s="544">
        <f>G384+G391+G401</f>
        <v>2214.9997599999997</v>
      </c>
    </row>
    <row r="384" spans="1:7" s="155" customFormat="1" ht="12.75">
      <c r="A384" s="113" t="s">
        <v>762</v>
      </c>
      <c r="B384" s="363">
        <v>920</v>
      </c>
      <c r="C384" s="131" t="s">
        <v>628</v>
      </c>
      <c r="D384" s="131" t="s">
        <v>501</v>
      </c>
      <c r="E384" s="68" t="s">
        <v>763</v>
      </c>
      <c r="F384" s="124"/>
      <c r="G384" s="544">
        <f>G385+G389+G387</f>
        <v>914.9997599999999</v>
      </c>
    </row>
    <row r="385" spans="1:7" s="152" customFormat="1" ht="25.5">
      <c r="A385" s="86" t="s">
        <v>422</v>
      </c>
      <c r="B385" s="362">
        <v>920</v>
      </c>
      <c r="C385" s="105" t="s">
        <v>628</v>
      </c>
      <c r="D385" s="105" t="s">
        <v>501</v>
      </c>
      <c r="E385" s="70" t="s">
        <v>763</v>
      </c>
      <c r="F385" s="123" t="s">
        <v>423</v>
      </c>
      <c r="G385" s="527">
        <f>SUM(G386)</f>
        <v>429.49976</v>
      </c>
    </row>
    <row r="386" spans="1:7" s="152" customFormat="1" ht="25.5">
      <c r="A386" s="89" t="s">
        <v>424</v>
      </c>
      <c r="B386" s="362">
        <v>920</v>
      </c>
      <c r="C386" s="105" t="s">
        <v>628</v>
      </c>
      <c r="D386" s="105" t="s">
        <v>501</v>
      </c>
      <c r="E386" s="70" t="s">
        <v>763</v>
      </c>
      <c r="F386" s="129" t="s">
        <v>425</v>
      </c>
      <c r="G386" s="533">
        <v>429.49976</v>
      </c>
    </row>
    <row r="387" spans="1:7" s="152" customFormat="1" ht="24">
      <c r="A387" s="169" t="s">
        <v>570</v>
      </c>
      <c r="B387" s="362">
        <v>920</v>
      </c>
      <c r="C387" s="105" t="s">
        <v>628</v>
      </c>
      <c r="D387" s="105" t="s">
        <v>501</v>
      </c>
      <c r="E387" s="70" t="s">
        <v>763</v>
      </c>
      <c r="F387" s="129" t="s">
        <v>571</v>
      </c>
      <c r="G387" s="533">
        <f>SUM(G388)</f>
        <v>400</v>
      </c>
    </row>
    <row r="388" spans="1:7" s="152" customFormat="1" ht="12.75">
      <c r="A388" s="71" t="s">
        <v>572</v>
      </c>
      <c r="B388" s="362">
        <v>920</v>
      </c>
      <c r="C388" s="105" t="s">
        <v>628</v>
      </c>
      <c r="D388" s="105" t="s">
        <v>501</v>
      </c>
      <c r="E388" s="70" t="s">
        <v>763</v>
      </c>
      <c r="F388" s="129" t="s">
        <v>573</v>
      </c>
      <c r="G388" s="533">
        <v>400</v>
      </c>
    </row>
    <row r="389" spans="1:7" s="152" customFormat="1" ht="12.75">
      <c r="A389" s="85" t="s">
        <v>428</v>
      </c>
      <c r="B389" s="362">
        <v>920</v>
      </c>
      <c r="C389" s="105" t="s">
        <v>628</v>
      </c>
      <c r="D389" s="105" t="s">
        <v>501</v>
      </c>
      <c r="E389" s="70" t="s">
        <v>763</v>
      </c>
      <c r="F389" s="108" t="s">
        <v>429</v>
      </c>
      <c r="G389" s="533">
        <f>SUM(G390)</f>
        <v>85.5</v>
      </c>
    </row>
    <row r="390" spans="1:7" s="152" customFormat="1" ht="12.75">
      <c r="A390" s="134" t="s">
        <v>430</v>
      </c>
      <c r="B390" s="362">
        <v>920</v>
      </c>
      <c r="C390" s="105" t="s">
        <v>628</v>
      </c>
      <c r="D390" s="105" t="s">
        <v>501</v>
      </c>
      <c r="E390" s="70" t="s">
        <v>763</v>
      </c>
      <c r="F390" s="108" t="s">
        <v>431</v>
      </c>
      <c r="G390" s="533">
        <v>85.5</v>
      </c>
    </row>
    <row r="391" spans="1:7" s="152" customFormat="1" ht="12.75">
      <c r="A391" s="76" t="s">
        <v>764</v>
      </c>
      <c r="B391" s="362">
        <v>920</v>
      </c>
      <c r="C391" s="105" t="s">
        <v>628</v>
      </c>
      <c r="D391" s="105" t="s">
        <v>501</v>
      </c>
      <c r="E391" s="77" t="s">
        <v>676</v>
      </c>
      <c r="F391" s="108"/>
      <c r="G391" s="533">
        <f>G392+G395+G398</f>
        <v>1300</v>
      </c>
    </row>
    <row r="392" spans="1:7" s="155" customFormat="1" ht="12.75" hidden="1">
      <c r="A392" s="74" t="s">
        <v>765</v>
      </c>
      <c r="B392" s="362">
        <v>920</v>
      </c>
      <c r="C392" s="131" t="s">
        <v>628</v>
      </c>
      <c r="D392" s="131" t="s">
        <v>501</v>
      </c>
      <c r="E392" s="68" t="s">
        <v>766</v>
      </c>
      <c r="F392" s="165"/>
      <c r="G392" s="544">
        <f>G393</f>
        <v>0</v>
      </c>
    </row>
    <row r="393" spans="1:7" s="152" customFormat="1" ht="12.75" hidden="1">
      <c r="A393" s="148" t="s">
        <v>428</v>
      </c>
      <c r="B393" s="362">
        <v>920</v>
      </c>
      <c r="C393" s="105" t="s">
        <v>628</v>
      </c>
      <c r="D393" s="105" t="s">
        <v>501</v>
      </c>
      <c r="E393" s="77" t="s">
        <v>766</v>
      </c>
      <c r="F393" s="108" t="s">
        <v>429</v>
      </c>
      <c r="G393" s="533">
        <f>G394</f>
        <v>0</v>
      </c>
    </row>
    <row r="394" spans="1:7" s="152" customFormat="1" ht="12.75" hidden="1">
      <c r="A394" s="134" t="s">
        <v>430</v>
      </c>
      <c r="B394" s="362">
        <v>920</v>
      </c>
      <c r="C394" s="105" t="s">
        <v>628</v>
      </c>
      <c r="D394" s="105" t="s">
        <v>501</v>
      </c>
      <c r="E394" s="77" t="s">
        <v>766</v>
      </c>
      <c r="F394" s="108" t="s">
        <v>431</v>
      </c>
      <c r="G394" s="533"/>
    </row>
    <row r="395" spans="1:7" s="155" customFormat="1" ht="12.75" hidden="1">
      <c r="A395" s="74" t="s">
        <v>767</v>
      </c>
      <c r="B395" s="362">
        <v>920</v>
      </c>
      <c r="C395" s="131" t="s">
        <v>628</v>
      </c>
      <c r="D395" s="131" t="s">
        <v>501</v>
      </c>
      <c r="E395" s="68" t="s">
        <v>768</v>
      </c>
      <c r="F395" s="165"/>
      <c r="G395" s="544">
        <f>G396</f>
        <v>0</v>
      </c>
    </row>
    <row r="396" spans="1:7" s="152" customFormat="1" ht="12.75" hidden="1">
      <c r="A396" s="148" t="s">
        <v>428</v>
      </c>
      <c r="B396" s="362">
        <v>920</v>
      </c>
      <c r="C396" s="105" t="s">
        <v>628</v>
      </c>
      <c r="D396" s="105" t="s">
        <v>501</v>
      </c>
      <c r="E396" s="77" t="s">
        <v>768</v>
      </c>
      <c r="F396" s="108" t="s">
        <v>429</v>
      </c>
      <c r="G396" s="533">
        <f>G397</f>
        <v>0</v>
      </c>
    </row>
    <row r="397" spans="1:7" s="152" customFormat="1" ht="12.75" hidden="1">
      <c r="A397" s="134" t="s">
        <v>430</v>
      </c>
      <c r="B397" s="362">
        <v>920</v>
      </c>
      <c r="C397" s="105" t="s">
        <v>628</v>
      </c>
      <c r="D397" s="105" t="s">
        <v>501</v>
      </c>
      <c r="E397" s="77" t="s">
        <v>768</v>
      </c>
      <c r="F397" s="108" t="s">
        <v>431</v>
      </c>
      <c r="G397" s="533"/>
    </row>
    <row r="398" spans="1:7" s="152" customFormat="1" ht="12.75">
      <c r="A398" s="126" t="s">
        <v>769</v>
      </c>
      <c r="B398" s="362">
        <v>920</v>
      </c>
      <c r="C398" s="131" t="s">
        <v>628</v>
      </c>
      <c r="D398" s="131" t="s">
        <v>501</v>
      </c>
      <c r="E398" s="68" t="s">
        <v>770</v>
      </c>
      <c r="F398" s="165"/>
      <c r="G398" s="544">
        <f>G399</f>
        <v>1300</v>
      </c>
    </row>
    <row r="399" spans="1:7" s="152" customFormat="1" ht="12.75">
      <c r="A399" s="148" t="s">
        <v>428</v>
      </c>
      <c r="B399" s="362">
        <v>920</v>
      </c>
      <c r="C399" s="105" t="s">
        <v>628</v>
      </c>
      <c r="D399" s="105" t="s">
        <v>501</v>
      </c>
      <c r="E399" s="77" t="s">
        <v>770</v>
      </c>
      <c r="F399" s="108" t="s">
        <v>429</v>
      </c>
      <c r="G399" s="533">
        <f>G400</f>
        <v>1300</v>
      </c>
    </row>
    <row r="400" spans="1:7" s="152" customFormat="1" ht="12.75">
      <c r="A400" s="134" t="s">
        <v>430</v>
      </c>
      <c r="B400" s="362">
        <v>920</v>
      </c>
      <c r="C400" s="105" t="s">
        <v>628</v>
      </c>
      <c r="D400" s="105" t="s">
        <v>501</v>
      </c>
      <c r="E400" s="77" t="s">
        <v>770</v>
      </c>
      <c r="F400" s="108" t="s">
        <v>431</v>
      </c>
      <c r="G400" s="533">
        <v>1300</v>
      </c>
    </row>
    <row r="401" spans="1:7" s="155" customFormat="1" ht="12.75" hidden="1">
      <c r="A401" s="113" t="s">
        <v>454</v>
      </c>
      <c r="B401" s="362">
        <v>920</v>
      </c>
      <c r="C401" s="105" t="s">
        <v>628</v>
      </c>
      <c r="D401" s="120" t="s">
        <v>501</v>
      </c>
      <c r="E401" s="213" t="s">
        <v>455</v>
      </c>
      <c r="F401" s="214"/>
      <c r="G401" s="544">
        <f>SUM(G402)</f>
        <v>0</v>
      </c>
    </row>
    <row r="402" spans="1:7" s="152" customFormat="1" ht="12.75" hidden="1">
      <c r="A402" s="74" t="s">
        <v>771</v>
      </c>
      <c r="B402" s="362">
        <v>920</v>
      </c>
      <c r="C402" s="105" t="s">
        <v>628</v>
      </c>
      <c r="D402" s="120" t="s">
        <v>501</v>
      </c>
      <c r="E402" s="215" t="s">
        <v>772</v>
      </c>
      <c r="F402" s="214"/>
      <c r="G402" s="538">
        <f>SUM(G403)</f>
        <v>0</v>
      </c>
    </row>
    <row r="403" spans="1:7" s="152" customFormat="1" ht="12.75" hidden="1">
      <c r="A403" s="76" t="s">
        <v>428</v>
      </c>
      <c r="B403" s="362">
        <v>920</v>
      </c>
      <c r="C403" s="105" t="s">
        <v>628</v>
      </c>
      <c r="D403" s="120" t="s">
        <v>501</v>
      </c>
      <c r="E403" s="215" t="s">
        <v>772</v>
      </c>
      <c r="F403" s="216" t="s">
        <v>429</v>
      </c>
      <c r="G403" s="528">
        <f>SUM(G404)</f>
        <v>0</v>
      </c>
    </row>
    <row r="404" spans="1:7" s="152" customFormat="1" ht="12.75" hidden="1">
      <c r="A404" s="76" t="s">
        <v>448</v>
      </c>
      <c r="B404" s="362">
        <v>920</v>
      </c>
      <c r="C404" s="105" t="s">
        <v>628</v>
      </c>
      <c r="D404" s="120" t="s">
        <v>501</v>
      </c>
      <c r="E404" s="215" t="s">
        <v>772</v>
      </c>
      <c r="F404" s="216" t="s">
        <v>451</v>
      </c>
      <c r="G404" s="528"/>
    </row>
    <row r="405" spans="1:7" s="152" customFormat="1" ht="12.75">
      <c r="A405" s="572" t="s">
        <v>773</v>
      </c>
      <c r="B405" s="573" t="s">
        <v>933</v>
      </c>
      <c r="C405" s="567" t="s">
        <v>774</v>
      </c>
      <c r="D405" s="567"/>
      <c r="E405" s="574"/>
      <c r="F405" s="575"/>
      <c r="G405" s="569">
        <f>G406+G410</f>
        <v>590</v>
      </c>
    </row>
    <row r="406" spans="1:7" s="152" customFormat="1" ht="18" customHeight="1" hidden="1">
      <c r="A406" s="113" t="s">
        <v>775</v>
      </c>
      <c r="B406" s="327">
        <v>920</v>
      </c>
      <c r="C406" s="70" t="s">
        <v>774</v>
      </c>
      <c r="D406" s="123" t="s">
        <v>398</v>
      </c>
      <c r="E406" s="180" t="s">
        <v>439</v>
      </c>
      <c r="F406" s="202"/>
      <c r="G406" s="533">
        <f>SUM(G407)</f>
        <v>0</v>
      </c>
    </row>
    <row r="407" spans="1:7" s="152" customFormat="1" ht="37.5" customHeight="1" hidden="1">
      <c r="A407" s="107" t="s">
        <v>776</v>
      </c>
      <c r="B407" s="325">
        <v>920</v>
      </c>
      <c r="C407" s="70" t="s">
        <v>774</v>
      </c>
      <c r="D407" s="123" t="s">
        <v>398</v>
      </c>
      <c r="E407" s="77" t="s">
        <v>777</v>
      </c>
      <c r="F407" s="108"/>
      <c r="G407" s="533">
        <f>SUM(G408)</f>
        <v>0</v>
      </c>
    </row>
    <row r="408" spans="1:7" s="152" customFormat="1" ht="18" customHeight="1" hidden="1">
      <c r="A408" s="89" t="s">
        <v>442</v>
      </c>
      <c r="B408" s="325">
        <v>920</v>
      </c>
      <c r="C408" s="70" t="s">
        <v>774</v>
      </c>
      <c r="D408" s="123" t="s">
        <v>398</v>
      </c>
      <c r="E408" s="77" t="s">
        <v>777</v>
      </c>
      <c r="F408" s="108" t="s">
        <v>443</v>
      </c>
      <c r="G408" s="533">
        <f>SUM(G409)</f>
        <v>0</v>
      </c>
    </row>
    <row r="409" spans="1:7" s="152" customFormat="1" ht="12.75" hidden="1">
      <c r="A409" s="89" t="s">
        <v>444</v>
      </c>
      <c r="B409" s="325">
        <v>920</v>
      </c>
      <c r="C409" s="70" t="s">
        <v>774</v>
      </c>
      <c r="D409" s="123" t="s">
        <v>398</v>
      </c>
      <c r="E409" s="77" t="s">
        <v>777</v>
      </c>
      <c r="F409" s="108" t="s">
        <v>445</v>
      </c>
      <c r="G409" s="533">
        <v>0</v>
      </c>
    </row>
    <row r="410" spans="1:7" s="152" customFormat="1" ht="12.75">
      <c r="A410" s="617" t="s">
        <v>778</v>
      </c>
      <c r="B410" s="618" t="s">
        <v>143</v>
      </c>
      <c r="C410" s="619" t="s">
        <v>774</v>
      </c>
      <c r="D410" s="620" t="s">
        <v>774</v>
      </c>
      <c r="E410" s="619"/>
      <c r="F410" s="620"/>
      <c r="G410" s="621">
        <f>SUM(G411+G417)</f>
        <v>590</v>
      </c>
    </row>
    <row r="411" spans="1:88" ht="25.5">
      <c r="A411" s="126" t="s">
        <v>779</v>
      </c>
      <c r="B411" s="330">
        <v>920</v>
      </c>
      <c r="C411" s="70" t="s">
        <v>774</v>
      </c>
      <c r="D411" s="123" t="s">
        <v>774</v>
      </c>
      <c r="E411" s="75" t="s">
        <v>780</v>
      </c>
      <c r="F411" s="132"/>
      <c r="G411" s="537">
        <f>SUM(G412)</f>
        <v>290</v>
      </c>
      <c r="CJ411"/>
    </row>
    <row r="412" spans="1:87" s="66" customFormat="1" ht="25.5">
      <c r="A412" s="126" t="s">
        <v>781</v>
      </c>
      <c r="B412" s="330">
        <v>920</v>
      </c>
      <c r="C412" s="68" t="s">
        <v>774</v>
      </c>
      <c r="D412" s="68" t="s">
        <v>774</v>
      </c>
      <c r="E412" s="75" t="s">
        <v>782</v>
      </c>
      <c r="F412" s="132"/>
      <c r="G412" s="537">
        <f>SUM(G413)</f>
        <v>290</v>
      </c>
      <c r="H412" s="65"/>
      <c r="I412" s="65"/>
      <c r="J412" s="65"/>
      <c r="K412" s="65"/>
      <c r="L412" s="65"/>
      <c r="M412" s="65"/>
      <c r="N412" s="65"/>
      <c r="O412" s="65"/>
      <c r="P412" s="65"/>
      <c r="Q412" s="65"/>
      <c r="R412" s="65"/>
      <c r="S412" s="65"/>
      <c r="T412" s="65"/>
      <c r="U412" s="65"/>
      <c r="V412" s="65"/>
      <c r="W412" s="65"/>
      <c r="X412" s="65"/>
      <c r="Y412" s="65"/>
      <c r="Z412" s="65"/>
      <c r="AA412" s="65"/>
      <c r="AB412" s="65"/>
      <c r="AC412" s="65"/>
      <c r="AD412" s="65"/>
      <c r="AE412" s="65"/>
      <c r="AF412" s="65"/>
      <c r="AG412" s="65"/>
      <c r="AH412" s="65"/>
      <c r="AI412" s="65"/>
      <c r="AJ412" s="65"/>
      <c r="AK412" s="65"/>
      <c r="AL412" s="65"/>
      <c r="AM412" s="65"/>
      <c r="AN412" s="65"/>
      <c r="AO412" s="65"/>
      <c r="AP412" s="65"/>
      <c r="AQ412" s="65"/>
      <c r="AR412" s="65"/>
      <c r="AS412" s="65"/>
      <c r="AT412" s="65"/>
      <c r="AU412" s="65"/>
      <c r="AV412" s="65"/>
      <c r="AW412" s="65"/>
      <c r="AX412" s="65"/>
      <c r="AY412" s="65"/>
      <c r="AZ412" s="65"/>
      <c r="BA412" s="65"/>
      <c r="BB412" s="65"/>
      <c r="BC412" s="65"/>
      <c r="BD412" s="65"/>
      <c r="BE412" s="65"/>
      <c r="BF412" s="65"/>
      <c r="BG412" s="65"/>
      <c r="BH412" s="65"/>
      <c r="BI412" s="65"/>
      <c r="BJ412" s="65"/>
      <c r="BK412" s="65"/>
      <c r="BL412" s="65"/>
      <c r="BM412" s="65"/>
      <c r="BN412" s="65"/>
      <c r="BO412" s="65"/>
      <c r="BP412" s="65"/>
      <c r="BQ412" s="65"/>
      <c r="BR412" s="65"/>
      <c r="BS412" s="65"/>
      <c r="BT412" s="65"/>
      <c r="BU412" s="65"/>
      <c r="BV412" s="65"/>
      <c r="BW412" s="65"/>
      <c r="BX412" s="65"/>
      <c r="BY412" s="65"/>
      <c r="BZ412" s="65"/>
      <c r="CA412" s="65"/>
      <c r="CB412" s="65"/>
      <c r="CC412" s="65"/>
      <c r="CD412" s="65"/>
      <c r="CE412" s="65"/>
      <c r="CF412" s="65"/>
      <c r="CG412" s="65"/>
      <c r="CH412" s="65"/>
      <c r="CI412" s="65"/>
    </row>
    <row r="413" spans="1:87" s="66" customFormat="1" ht="51">
      <c r="A413" s="126" t="s">
        <v>783</v>
      </c>
      <c r="B413" s="330">
        <v>920</v>
      </c>
      <c r="C413" s="68" t="s">
        <v>774</v>
      </c>
      <c r="D413" s="68" t="s">
        <v>774</v>
      </c>
      <c r="E413" s="75" t="s">
        <v>784</v>
      </c>
      <c r="F413" s="171"/>
      <c r="G413" s="537">
        <f>SUM(G414)</f>
        <v>290</v>
      </c>
      <c r="H413" s="65"/>
      <c r="I413" s="65"/>
      <c r="J413" s="65"/>
      <c r="K413" s="65"/>
      <c r="L413" s="65"/>
      <c r="M413" s="65"/>
      <c r="N413" s="65"/>
      <c r="O413" s="65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65"/>
      <c r="AA413" s="65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65"/>
      <c r="AM413" s="65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65"/>
      <c r="BF413" s="65"/>
      <c r="BG413" s="65"/>
      <c r="BH413" s="65"/>
      <c r="BI413" s="65"/>
      <c r="BJ413" s="65"/>
      <c r="BK413" s="65"/>
      <c r="BL413" s="65"/>
      <c r="BM413" s="65"/>
      <c r="BN413" s="65"/>
      <c r="BO413" s="65"/>
      <c r="BP413" s="65"/>
      <c r="BQ413" s="65"/>
      <c r="BR413" s="65"/>
      <c r="BS413" s="65"/>
      <c r="BT413" s="65"/>
      <c r="BU413" s="65"/>
      <c r="BV413" s="65"/>
      <c r="BW413" s="65"/>
      <c r="BX413" s="65"/>
      <c r="BY413" s="65"/>
      <c r="BZ413" s="65"/>
      <c r="CA413" s="65"/>
      <c r="CB413" s="65"/>
      <c r="CC413" s="65"/>
      <c r="CD413" s="65"/>
      <c r="CE413" s="65"/>
      <c r="CF413" s="65"/>
      <c r="CG413" s="65"/>
      <c r="CH413" s="65"/>
      <c r="CI413" s="65"/>
    </row>
    <row r="414" spans="1:87" s="66" customFormat="1" ht="51">
      <c r="A414" s="221" t="s">
        <v>785</v>
      </c>
      <c r="B414" s="364">
        <v>920</v>
      </c>
      <c r="C414" s="70" t="s">
        <v>774</v>
      </c>
      <c r="D414" s="70" t="s">
        <v>774</v>
      </c>
      <c r="E414" s="77" t="s">
        <v>786</v>
      </c>
      <c r="F414" s="108"/>
      <c r="G414" s="533">
        <f>SUM(G415)</f>
        <v>290</v>
      </c>
      <c r="H414" s="65"/>
      <c r="I414" s="65"/>
      <c r="J414" s="65"/>
      <c r="K414" s="65"/>
      <c r="L414" s="65"/>
      <c r="M414" s="65"/>
      <c r="N414" s="65"/>
      <c r="O414" s="65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65"/>
      <c r="AA414" s="65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65"/>
      <c r="AM414" s="65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65"/>
      <c r="BF414" s="65"/>
      <c r="BG414" s="65"/>
      <c r="BH414" s="65"/>
      <c r="BI414" s="65"/>
      <c r="BJ414" s="65"/>
      <c r="BK414" s="65"/>
      <c r="BL414" s="65"/>
      <c r="BM414" s="65"/>
      <c r="BN414" s="65"/>
      <c r="BO414" s="65"/>
      <c r="BP414" s="65"/>
      <c r="BQ414" s="65"/>
      <c r="BR414" s="65"/>
      <c r="BS414" s="65"/>
      <c r="BT414" s="65"/>
      <c r="BU414" s="65"/>
      <c r="BV414" s="65"/>
      <c r="BW414" s="65"/>
      <c r="BX414" s="65"/>
      <c r="BY414" s="65"/>
      <c r="BZ414" s="65"/>
      <c r="CA414" s="65"/>
      <c r="CB414" s="65"/>
      <c r="CC414" s="65"/>
      <c r="CD414" s="65"/>
      <c r="CE414" s="65"/>
      <c r="CF414" s="65"/>
      <c r="CG414" s="65"/>
      <c r="CH414" s="65"/>
      <c r="CI414" s="65"/>
    </row>
    <row r="415" spans="1:88" ht="12.75">
      <c r="A415" s="89" t="s">
        <v>442</v>
      </c>
      <c r="B415" s="322">
        <v>920</v>
      </c>
      <c r="C415" s="70" t="s">
        <v>774</v>
      </c>
      <c r="D415" s="70" t="s">
        <v>774</v>
      </c>
      <c r="E415" s="77" t="s">
        <v>786</v>
      </c>
      <c r="F415" s="108" t="s">
        <v>443</v>
      </c>
      <c r="G415" s="533">
        <f>SUM(G416)</f>
        <v>290</v>
      </c>
      <c r="CJ415"/>
    </row>
    <row r="416" spans="1:88" ht="12.75">
      <c r="A416" s="89" t="s">
        <v>444</v>
      </c>
      <c r="B416" s="322">
        <v>920</v>
      </c>
      <c r="C416" s="70" t="s">
        <v>774</v>
      </c>
      <c r="D416" s="70" t="s">
        <v>774</v>
      </c>
      <c r="E416" s="77" t="s">
        <v>786</v>
      </c>
      <c r="F416" s="108" t="s">
        <v>445</v>
      </c>
      <c r="G416" s="533">
        <v>290</v>
      </c>
      <c r="CJ416"/>
    </row>
    <row r="417" spans="1:88" ht="25.5">
      <c r="A417" s="84" t="s">
        <v>787</v>
      </c>
      <c r="B417" s="318">
        <v>920</v>
      </c>
      <c r="C417" s="70" t="s">
        <v>774</v>
      </c>
      <c r="D417" s="70" t="s">
        <v>774</v>
      </c>
      <c r="E417" s="75" t="s">
        <v>788</v>
      </c>
      <c r="F417" s="132"/>
      <c r="G417" s="537">
        <f>G418</f>
        <v>300</v>
      </c>
      <c r="CJ417"/>
    </row>
    <row r="418" spans="1:88" ht="43.5" customHeight="1">
      <c r="A418" s="74" t="s">
        <v>789</v>
      </c>
      <c r="B418" s="315">
        <v>920</v>
      </c>
      <c r="C418" s="70" t="s">
        <v>774</v>
      </c>
      <c r="D418" s="70" t="s">
        <v>774</v>
      </c>
      <c r="E418" s="75" t="s">
        <v>790</v>
      </c>
      <c r="F418" s="132"/>
      <c r="G418" s="537">
        <f>SUM(G419)</f>
        <v>300</v>
      </c>
      <c r="CJ418"/>
    </row>
    <row r="419" spans="1:88" ht="12.75">
      <c r="A419" s="85" t="s">
        <v>791</v>
      </c>
      <c r="B419" s="319">
        <v>920</v>
      </c>
      <c r="C419" s="70" t="s">
        <v>774</v>
      </c>
      <c r="D419" s="70" t="s">
        <v>774</v>
      </c>
      <c r="E419" s="77" t="s">
        <v>792</v>
      </c>
      <c r="F419" s="129"/>
      <c r="G419" s="533">
        <f>SUM(G420)</f>
        <v>300</v>
      </c>
      <c r="CJ419"/>
    </row>
    <row r="420" spans="1:88" ht="25.5" customHeight="1">
      <c r="A420" s="86" t="s">
        <v>422</v>
      </c>
      <c r="B420" s="342">
        <v>920</v>
      </c>
      <c r="C420" s="70" t="s">
        <v>774</v>
      </c>
      <c r="D420" s="70" t="s">
        <v>774</v>
      </c>
      <c r="E420" s="77" t="s">
        <v>792</v>
      </c>
      <c r="F420" s="129" t="s">
        <v>423</v>
      </c>
      <c r="G420" s="533">
        <f>SUM(G421)</f>
        <v>300</v>
      </c>
      <c r="CJ420"/>
    </row>
    <row r="421" spans="1:88" ht="25.5">
      <c r="A421" s="89" t="s">
        <v>424</v>
      </c>
      <c r="B421" s="322">
        <v>920</v>
      </c>
      <c r="C421" s="70" t="s">
        <v>774</v>
      </c>
      <c r="D421" s="70" t="s">
        <v>774</v>
      </c>
      <c r="E421" s="77" t="s">
        <v>792</v>
      </c>
      <c r="F421" s="108" t="s">
        <v>425</v>
      </c>
      <c r="G421" s="533">
        <v>300</v>
      </c>
      <c r="CJ421"/>
    </row>
    <row r="422" spans="1:88" ht="16.5" customHeight="1">
      <c r="A422" s="565" t="s">
        <v>793</v>
      </c>
      <c r="B422" s="566">
        <v>920</v>
      </c>
      <c r="C422" s="567" t="s">
        <v>545</v>
      </c>
      <c r="D422" s="567"/>
      <c r="E422" s="567"/>
      <c r="F422" s="568"/>
      <c r="G422" s="571">
        <f>SUM(G423+G489)</f>
        <v>42564.4</v>
      </c>
      <c r="CJ422"/>
    </row>
    <row r="423" spans="1:88" ht="17.25" customHeight="1">
      <c r="A423" s="606" t="s">
        <v>794</v>
      </c>
      <c r="B423" s="607">
        <v>920</v>
      </c>
      <c r="C423" s="608" t="s">
        <v>545</v>
      </c>
      <c r="D423" s="608" t="s">
        <v>391</v>
      </c>
      <c r="E423" s="608"/>
      <c r="F423" s="609"/>
      <c r="G423" s="610">
        <f>G433+G424</f>
        <v>35757.9</v>
      </c>
      <c r="CJ423"/>
    </row>
    <row r="424" spans="1:157" s="167" customFormat="1" ht="0.75" customHeight="1">
      <c r="A424" s="611" t="s">
        <v>432</v>
      </c>
      <c r="B424" s="612"/>
      <c r="C424" s="613" t="s">
        <v>545</v>
      </c>
      <c r="D424" s="613" t="s">
        <v>391</v>
      </c>
      <c r="E424" s="614" t="s">
        <v>433</v>
      </c>
      <c r="F424" s="615"/>
      <c r="G424" s="616">
        <f>G425+G429</f>
        <v>0</v>
      </c>
      <c r="CJ424" s="168"/>
      <c r="CK424" s="168"/>
      <c r="CL424" s="168"/>
      <c r="CM424" s="168"/>
      <c r="CN424" s="168"/>
      <c r="CO424" s="168"/>
      <c r="CP424" s="168"/>
      <c r="CQ424" s="168"/>
      <c r="CR424" s="168"/>
      <c r="CS424" s="168"/>
      <c r="CT424" s="168"/>
      <c r="CU424" s="168"/>
      <c r="CV424" s="168"/>
      <c r="CW424" s="168"/>
      <c r="CX424" s="168"/>
      <c r="CY424" s="168"/>
      <c r="CZ424" s="168"/>
      <c r="DA424" s="168"/>
      <c r="DB424" s="168"/>
      <c r="DC424" s="168"/>
      <c r="DD424" s="168"/>
      <c r="DE424" s="168"/>
      <c r="DF424" s="168"/>
      <c r="DG424" s="168"/>
      <c r="DH424" s="168"/>
      <c r="DI424" s="168"/>
      <c r="DJ424" s="168"/>
      <c r="DK424" s="168"/>
      <c r="DL424" s="168"/>
      <c r="DM424" s="168"/>
      <c r="DN424" s="168"/>
      <c r="DO424" s="168"/>
      <c r="DP424" s="168"/>
      <c r="DQ424" s="168"/>
      <c r="DR424" s="168"/>
      <c r="DS424" s="168"/>
      <c r="DT424" s="168"/>
      <c r="DU424" s="168"/>
      <c r="DV424" s="168"/>
      <c r="DW424" s="168"/>
      <c r="DX424" s="168"/>
      <c r="DY424" s="168"/>
      <c r="DZ424" s="168"/>
      <c r="EA424" s="168"/>
      <c r="EB424" s="168"/>
      <c r="EC424" s="168"/>
      <c r="ED424" s="168"/>
      <c r="EE424" s="168"/>
      <c r="EF424" s="168"/>
      <c r="EG424" s="168"/>
      <c r="EH424" s="168"/>
      <c r="EI424" s="168"/>
      <c r="EJ424" s="168"/>
      <c r="EK424" s="168"/>
      <c r="EL424" s="168"/>
      <c r="EM424" s="168"/>
      <c r="EN424" s="168"/>
      <c r="EO424" s="168"/>
      <c r="EP424" s="168"/>
      <c r="EQ424" s="168"/>
      <c r="ER424" s="168"/>
      <c r="ES424" s="168"/>
      <c r="ET424" s="168"/>
      <c r="EU424" s="168"/>
      <c r="EV424" s="168"/>
      <c r="EW424" s="168"/>
      <c r="EX424" s="168"/>
      <c r="EY424" s="168"/>
      <c r="EZ424" s="168"/>
      <c r="FA424" s="168"/>
    </row>
    <row r="425" spans="1:157" s="167" customFormat="1" ht="12.75" hidden="1">
      <c r="A425" s="84" t="s">
        <v>795</v>
      </c>
      <c r="B425" s="318"/>
      <c r="C425" s="70" t="s">
        <v>545</v>
      </c>
      <c r="D425" s="70" t="s">
        <v>391</v>
      </c>
      <c r="E425" s="77" t="s">
        <v>796</v>
      </c>
      <c r="F425" s="108"/>
      <c r="G425" s="533">
        <f>SUM(G426)</f>
        <v>0</v>
      </c>
      <c r="CJ425" s="168"/>
      <c r="CK425" s="168"/>
      <c r="CL425" s="168"/>
      <c r="CM425" s="168"/>
      <c r="CN425" s="168"/>
      <c r="CO425" s="168"/>
      <c r="CP425" s="168"/>
      <c r="CQ425" s="168"/>
      <c r="CR425" s="168"/>
      <c r="CS425" s="168"/>
      <c r="CT425" s="168"/>
      <c r="CU425" s="168"/>
      <c r="CV425" s="168"/>
      <c r="CW425" s="168"/>
      <c r="CX425" s="168"/>
      <c r="CY425" s="168"/>
      <c r="CZ425" s="168"/>
      <c r="DA425" s="168"/>
      <c r="DB425" s="168"/>
      <c r="DC425" s="168"/>
      <c r="DD425" s="168"/>
      <c r="DE425" s="168"/>
      <c r="DF425" s="168"/>
      <c r="DG425" s="168"/>
      <c r="DH425" s="168"/>
      <c r="DI425" s="168"/>
      <c r="DJ425" s="168"/>
      <c r="DK425" s="168"/>
      <c r="DL425" s="168"/>
      <c r="DM425" s="168"/>
      <c r="DN425" s="168"/>
      <c r="DO425" s="168"/>
      <c r="DP425" s="168"/>
      <c r="DQ425" s="168"/>
      <c r="DR425" s="168"/>
      <c r="DS425" s="168"/>
      <c r="DT425" s="168"/>
      <c r="DU425" s="168"/>
      <c r="DV425" s="168"/>
      <c r="DW425" s="168"/>
      <c r="DX425" s="168"/>
      <c r="DY425" s="168"/>
      <c r="DZ425" s="168"/>
      <c r="EA425" s="168"/>
      <c r="EB425" s="168"/>
      <c r="EC425" s="168"/>
      <c r="ED425" s="168"/>
      <c r="EE425" s="168"/>
      <c r="EF425" s="168"/>
      <c r="EG425" s="168"/>
      <c r="EH425" s="168"/>
      <c r="EI425" s="168"/>
      <c r="EJ425" s="168"/>
      <c r="EK425" s="168"/>
      <c r="EL425" s="168"/>
      <c r="EM425" s="168"/>
      <c r="EN425" s="168"/>
      <c r="EO425" s="168"/>
      <c r="EP425" s="168"/>
      <c r="EQ425" s="168"/>
      <c r="ER425" s="168"/>
      <c r="ES425" s="168"/>
      <c r="ET425" s="168"/>
      <c r="EU425" s="168"/>
      <c r="EV425" s="168"/>
      <c r="EW425" s="168"/>
      <c r="EX425" s="168"/>
      <c r="EY425" s="168"/>
      <c r="EZ425" s="168"/>
      <c r="FA425" s="168"/>
    </row>
    <row r="426" spans="1:157" s="167" customFormat="1" ht="12.75" hidden="1">
      <c r="A426" s="85" t="s">
        <v>797</v>
      </c>
      <c r="B426" s="319"/>
      <c r="C426" s="70" t="s">
        <v>545</v>
      </c>
      <c r="D426" s="70" t="s">
        <v>391</v>
      </c>
      <c r="E426" s="77" t="s">
        <v>798</v>
      </c>
      <c r="F426" s="108"/>
      <c r="G426" s="533">
        <f>SUM(G427)</f>
        <v>0</v>
      </c>
      <c r="CJ426" s="168"/>
      <c r="CK426" s="168"/>
      <c r="CL426" s="168"/>
      <c r="CM426" s="168"/>
      <c r="CN426" s="168"/>
      <c r="CO426" s="168"/>
      <c r="CP426" s="168"/>
      <c r="CQ426" s="168"/>
      <c r="CR426" s="168"/>
      <c r="CS426" s="168"/>
      <c r="CT426" s="168"/>
      <c r="CU426" s="168"/>
      <c r="CV426" s="168"/>
      <c r="CW426" s="168"/>
      <c r="CX426" s="168"/>
      <c r="CY426" s="168"/>
      <c r="CZ426" s="168"/>
      <c r="DA426" s="168"/>
      <c r="DB426" s="168"/>
      <c r="DC426" s="168"/>
      <c r="DD426" s="168"/>
      <c r="DE426" s="168"/>
      <c r="DF426" s="168"/>
      <c r="DG426" s="168"/>
      <c r="DH426" s="168"/>
      <c r="DI426" s="168"/>
      <c r="DJ426" s="168"/>
      <c r="DK426" s="168"/>
      <c r="DL426" s="168"/>
      <c r="DM426" s="168"/>
      <c r="DN426" s="168"/>
      <c r="DO426" s="168"/>
      <c r="DP426" s="168"/>
      <c r="DQ426" s="168"/>
      <c r="DR426" s="168"/>
      <c r="DS426" s="168"/>
      <c r="DT426" s="168"/>
      <c r="DU426" s="168"/>
      <c r="DV426" s="168"/>
      <c r="DW426" s="168"/>
      <c r="DX426" s="168"/>
      <c r="DY426" s="168"/>
      <c r="DZ426" s="168"/>
      <c r="EA426" s="168"/>
      <c r="EB426" s="168"/>
      <c r="EC426" s="168"/>
      <c r="ED426" s="168"/>
      <c r="EE426" s="168"/>
      <c r="EF426" s="168"/>
      <c r="EG426" s="168"/>
      <c r="EH426" s="168"/>
      <c r="EI426" s="168"/>
      <c r="EJ426" s="168"/>
      <c r="EK426" s="168"/>
      <c r="EL426" s="168"/>
      <c r="EM426" s="168"/>
      <c r="EN426" s="168"/>
      <c r="EO426" s="168"/>
      <c r="EP426" s="168"/>
      <c r="EQ426" s="168"/>
      <c r="ER426" s="168"/>
      <c r="ES426" s="168"/>
      <c r="ET426" s="168"/>
      <c r="EU426" s="168"/>
      <c r="EV426" s="168"/>
      <c r="EW426" s="168"/>
      <c r="EX426" s="168"/>
      <c r="EY426" s="168"/>
      <c r="EZ426" s="168"/>
      <c r="FA426" s="168"/>
    </row>
    <row r="427" spans="1:157" s="167" customFormat="1" ht="24" hidden="1">
      <c r="A427" s="169" t="s">
        <v>570</v>
      </c>
      <c r="B427" s="362"/>
      <c r="C427" s="70" t="s">
        <v>545</v>
      </c>
      <c r="D427" s="70" t="s">
        <v>391</v>
      </c>
      <c r="E427" s="77" t="s">
        <v>798</v>
      </c>
      <c r="F427" s="108" t="s">
        <v>571</v>
      </c>
      <c r="G427" s="533">
        <f>SUM(G428)</f>
        <v>0</v>
      </c>
      <c r="CJ427" s="168"/>
      <c r="CK427" s="168"/>
      <c r="CL427" s="168"/>
      <c r="CM427" s="168"/>
      <c r="CN427" s="168"/>
      <c r="CO427" s="168"/>
      <c r="CP427" s="168"/>
      <c r="CQ427" s="168"/>
      <c r="CR427" s="168"/>
      <c r="CS427" s="168"/>
      <c r="CT427" s="168"/>
      <c r="CU427" s="168"/>
      <c r="CV427" s="168"/>
      <c r="CW427" s="168"/>
      <c r="CX427" s="168"/>
      <c r="CY427" s="168"/>
      <c r="CZ427" s="168"/>
      <c r="DA427" s="168"/>
      <c r="DB427" s="168"/>
      <c r="DC427" s="168"/>
      <c r="DD427" s="168"/>
      <c r="DE427" s="168"/>
      <c r="DF427" s="168"/>
      <c r="DG427" s="168"/>
      <c r="DH427" s="168"/>
      <c r="DI427" s="168"/>
      <c r="DJ427" s="168"/>
      <c r="DK427" s="168"/>
      <c r="DL427" s="168"/>
      <c r="DM427" s="168"/>
      <c r="DN427" s="168"/>
      <c r="DO427" s="168"/>
      <c r="DP427" s="168"/>
      <c r="DQ427" s="168"/>
      <c r="DR427" s="168"/>
      <c r="DS427" s="168"/>
      <c r="DT427" s="168"/>
      <c r="DU427" s="168"/>
      <c r="DV427" s="168"/>
      <c r="DW427" s="168"/>
      <c r="DX427" s="168"/>
      <c r="DY427" s="168"/>
      <c r="DZ427" s="168"/>
      <c r="EA427" s="168"/>
      <c r="EB427" s="168"/>
      <c r="EC427" s="168"/>
      <c r="ED427" s="168"/>
      <c r="EE427" s="168"/>
      <c r="EF427" s="168"/>
      <c r="EG427" s="168"/>
      <c r="EH427" s="168"/>
      <c r="EI427" s="168"/>
      <c r="EJ427" s="168"/>
      <c r="EK427" s="168"/>
      <c r="EL427" s="168"/>
      <c r="EM427" s="168"/>
      <c r="EN427" s="168"/>
      <c r="EO427" s="168"/>
      <c r="EP427" s="168"/>
      <c r="EQ427" s="168"/>
      <c r="ER427" s="168"/>
      <c r="ES427" s="168"/>
      <c r="ET427" s="168"/>
      <c r="EU427" s="168"/>
      <c r="EV427" s="168"/>
      <c r="EW427" s="168"/>
      <c r="EX427" s="168"/>
      <c r="EY427" s="168"/>
      <c r="EZ427" s="168"/>
      <c r="FA427" s="168"/>
    </row>
    <row r="428" spans="1:157" s="167" customFormat="1" ht="12.75" hidden="1">
      <c r="A428" s="71" t="s">
        <v>572</v>
      </c>
      <c r="B428" s="332"/>
      <c r="C428" s="70" t="s">
        <v>545</v>
      </c>
      <c r="D428" s="70" t="s">
        <v>391</v>
      </c>
      <c r="E428" s="77" t="s">
        <v>798</v>
      </c>
      <c r="F428" s="108" t="s">
        <v>573</v>
      </c>
      <c r="G428" s="533"/>
      <c r="CJ428" s="168"/>
      <c r="CK428" s="168"/>
      <c r="CL428" s="168"/>
      <c r="CM428" s="168"/>
      <c r="CN428" s="168"/>
      <c r="CO428" s="168"/>
      <c r="CP428" s="168"/>
      <c r="CQ428" s="168"/>
      <c r="CR428" s="168"/>
      <c r="CS428" s="168"/>
      <c r="CT428" s="168"/>
      <c r="CU428" s="168"/>
      <c r="CV428" s="168"/>
      <c r="CW428" s="168"/>
      <c r="CX428" s="168"/>
      <c r="CY428" s="168"/>
      <c r="CZ428" s="168"/>
      <c r="DA428" s="168"/>
      <c r="DB428" s="168"/>
      <c r="DC428" s="168"/>
      <c r="DD428" s="168"/>
      <c r="DE428" s="168"/>
      <c r="DF428" s="168"/>
      <c r="DG428" s="168"/>
      <c r="DH428" s="168"/>
      <c r="DI428" s="168"/>
      <c r="DJ428" s="168"/>
      <c r="DK428" s="168"/>
      <c r="DL428" s="168"/>
      <c r="DM428" s="168"/>
      <c r="DN428" s="168"/>
      <c r="DO428" s="168"/>
      <c r="DP428" s="168"/>
      <c r="DQ428" s="168"/>
      <c r="DR428" s="168"/>
      <c r="DS428" s="168"/>
      <c r="DT428" s="168"/>
      <c r="DU428" s="168"/>
      <c r="DV428" s="168"/>
      <c r="DW428" s="168"/>
      <c r="DX428" s="168"/>
      <c r="DY428" s="168"/>
      <c r="DZ428" s="168"/>
      <c r="EA428" s="168"/>
      <c r="EB428" s="168"/>
      <c r="EC428" s="168"/>
      <c r="ED428" s="168"/>
      <c r="EE428" s="168"/>
      <c r="EF428" s="168"/>
      <c r="EG428" s="168"/>
      <c r="EH428" s="168"/>
      <c r="EI428" s="168"/>
      <c r="EJ428" s="168"/>
      <c r="EK428" s="168"/>
      <c r="EL428" s="168"/>
      <c r="EM428" s="168"/>
      <c r="EN428" s="168"/>
      <c r="EO428" s="168"/>
      <c r="EP428" s="168"/>
      <c r="EQ428" s="168"/>
      <c r="ER428" s="168"/>
      <c r="ES428" s="168"/>
      <c r="ET428" s="168"/>
      <c r="EU428" s="168"/>
      <c r="EV428" s="168"/>
      <c r="EW428" s="168"/>
      <c r="EX428" s="168"/>
      <c r="EY428" s="168"/>
      <c r="EZ428" s="168"/>
      <c r="FA428" s="168"/>
    </row>
    <row r="429" spans="1:157" s="167" customFormat="1" ht="12.75" hidden="1">
      <c r="A429" s="84" t="s">
        <v>799</v>
      </c>
      <c r="B429" s="318"/>
      <c r="C429" s="70" t="s">
        <v>545</v>
      </c>
      <c r="D429" s="70" t="s">
        <v>391</v>
      </c>
      <c r="E429" s="77" t="s">
        <v>800</v>
      </c>
      <c r="F429" s="108"/>
      <c r="G429" s="533">
        <f>SUM(G430)</f>
        <v>0</v>
      </c>
      <c r="CJ429" s="168"/>
      <c r="CK429" s="168"/>
      <c r="CL429" s="168"/>
      <c r="CM429" s="168"/>
      <c r="CN429" s="168"/>
      <c r="CO429" s="168"/>
      <c r="CP429" s="168"/>
      <c r="CQ429" s="168"/>
      <c r="CR429" s="168"/>
      <c r="CS429" s="168"/>
      <c r="CT429" s="168"/>
      <c r="CU429" s="168"/>
      <c r="CV429" s="168"/>
      <c r="CW429" s="168"/>
      <c r="CX429" s="168"/>
      <c r="CY429" s="168"/>
      <c r="CZ429" s="168"/>
      <c r="DA429" s="168"/>
      <c r="DB429" s="168"/>
      <c r="DC429" s="168"/>
      <c r="DD429" s="168"/>
      <c r="DE429" s="168"/>
      <c r="DF429" s="168"/>
      <c r="DG429" s="168"/>
      <c r="DH429" s="168"/>
      <c r="DI429" s="168"/>
      <c r="DJ429" s="168"/>
      <c r="DK429" s="168"/>
      <c r="DL429" s="168"/>
      <c r="DM429" s="168"/>
      <c r="DN429" s="168"/>
      <c r="DO429" s="168"/>
      <c r="DP429" s="168"/>
      <c r="DQ429" s="168"/>
      <c r="DR429" s="168"/>
      <c r="DS429" s="168"/>
      <c r="DT429" s="168"/>
      <c r="DU429" s="168"/>
      <c r="DV429" s="168"/>
      <c r="DW429" s="168"/>
      <c r="DX429" s="168"/>
      <c r="DY429" s="168"/>
      <c r="DZ429" s="168"/>
      <c r="EA429" s="168"/>
      <c r="EB429" s="168"/>
      <c r="EC429" s="168"/>
      <c r="ED429" s="168"/>
      <c r="EE429" s="168"/>
      <c r="EF429" s="168"/>
      <c r="EG429" s="168"/>
      <c r="EH429" s="168"/>
      <c r="EI429" s="168"/>
      <c r="EJ429" s="168"/>
      <c r="EK429" s="168"/>
      <c r="EL429" s="168"/>
      <c r="EM429" s="168"/>
      <c r="EN429" s="168"/>
      <c r="EO429" s="168"/>
      <c r="EP429" s="168"/>
      <c r="EQ429" s="168"/>
      <c r="ER429" s="168"/>
      <c r="ES429" s="168"/>
      <c r="ET429" s="168"/>
      <c r="EU429" s="168"/>
      <c r="EV429" s="168"/>
      <c r="EW429" s="168"/>
      <c r="EX429" s="168"/>
      <c r="EY429" s="168"/>
      <c r="EZ429" s="168"/>
      <c r="FA429" s="168"/>
    </row>
    <row r="430" spans="1:157" s="167" customFormat="1" ht="12.75" hidden="1">
      <c r="A430" s="85" t="s">
        <v>801</v>
      </c>
      <c r="B430" s="319"/>
      <c r="C430" s="70" t="s">
        <v>545</v>
      </c>
      <c r="D430" s="70" t="s">
        <v>391</v>
      </c>
      <c r="E430" s="77" t="s">
        <v>802</v>
      </c>
      <c r="F430" s="108"/>
      <c r="G430" s="533">
        <f>SUM(G431)</f>
        <v>0</v>
      </c>
      <c r="CJ430" s="168"/>
      <c r="CK430" s="168"/>
      <c r="CL430" s="168"/>
      <c r="CM430" s="168"/>
      <c r="CN430" s="168"/>
      <c r="CO430" s="168"/>
      <c r="CP430" s="168"/>
      <c r="CQ430" s="168"/>
      <c r="CR430" s="168"/>
      <c r="CS430" s="168"/>
      <c r="CT430" s="168"/>
      <c r="CU430" s="168"/>
      <c r="CV430" s="168"/>
      <c r="CW430" s="168"/>
      <c r="CX430" s="168"/>
      <c r="CY430" s="168"/>
      <c r="CZ430" s="168"/>
      <c r="DA430" s="168"/>
      <c r="DB430" s="168"/>
      <c r="DC430" s="168"/>
      <c r="DD430" s="168"/>
      <c r="DE430" s="168"/>
      <c r="DF430" s="168"/>
      <c r="DG430" s="168"/>
      <c r="DH430" s="168"/>
      <c r="DI430" s="168"/>
      <c r="DJ430" s="168"/>
      <c r="DK430" s="168"/>
      <c r="DL430" s="168"/>
      <c r="DM430" s="168"/>
      <c r="DN430" s="168"/>
      <c r="DO430" s="168"/>
      <c r="DP430" s="168"/>
      <c r="DQ430" s="168"/>
      <c r="DR430" s="168"/>
      <c r="DS430" s="168"/>
      <c r="DT430" s="168"/>
      <c r="DU430" s="168"/>
      <c r="DV430" s="168"/>
      <c r="DW430" s="168"/>
      <c r="DX430" s="168"/>
      <c r="DY430" s="168"/>
      <c r="DZ430" s="168"/>
      <c r="EA430" s="168"/>
      <c r="EB430" s="168"/>
      <c r="EC430" s="168"/>
      <c r="ED430" s="168"/>
      <c r="EE430" s="168"/>
      <c r="EF430" s="168"/>
      <c r="EG430" s="168"/>
      <c r="EH430" s="168"/>
      <c r="EI430" s="168"/>
      <c r="EJ430" s="168"/>
      <c r="EK430" s="168"/>
      <c r="EL430" s="168"/>
      <c r="EM430" s="168"/>
      <c r="EN430" s="168"/>
      <c r="EO430" s="168"/>
      <c r="EP430" s="168"/>
      <c r="EQ430" s="168"/>
      <c r="ER430" s="168"/>
      <c r="ES430" s="168"/>
      <c r="ET430" s="168"/>
      <c r="EU430" s="168"/>
      <c r="EV430" s="168"/>
      <c r="EW430" s="168"/>
      <c r="EX430" s="168"/>
      <c r="EY430" s="168"/>
      <c r="EZ430" s="168"/>
      <c r="FA430" s="168"/>
    </row>
    <row r="431" spans="1:157" s="167" customFormat="1" ht="24" hidden="1">
      <c r="A431" s="169" t="s">
        <v>570</v>
      </c>
      <c r="B431" s="362"/>
      <c r="C431" s="70" t="s">
        <v>545</v>
      </c>
      <c r="D431" s="70" t="s">
        <v>391</v>
      </c>
      <c r="E431" s="77" t="s">
        <v>802</v>
      </c>
      <c r="F431" s="108" t="s">
        <v>571</v>
      </c>
      <c r="G431" s="533">
        <f>SUM(G432)</f>
        <v>0</v>
      </c>
      <c r="CJ431" s="168"/>
      <c r="CK431" s="168"/>
      <c r="CL431" s="168"/>
      <c r="CM431" s="168"/>
      <c r="CN431" s="168"/>
      <c r="CO431" s="168"/>
      <c r="CP431" s="168"/>
      <c r="CQ431" s="168"/>
      <c r="CR431" s="168"/>
      <c r="CS431" s="168"/>
      <c r="CT431" s="168"/>
      <c r="CU431" s="168"/>
      <c r="CV431" s="168"/>
      <c r="CW431" s="168"/>
      <c r="CX431" s="168"/>
      <c r="CY431" s="168"/>
      <c r="CZ431" s="168"/>
      <c r="DA431" s="168"/>
      <c r="DB431" s="168"/>
      <c r="DC431" s="168"/>
      <c r="DD431" s="168"/>
      <c r="DE431" s="168"/>
      <c r="DF431" s="168"/>
      <c r="DG431" s="168"/>
      <c r="DH431" s="168"/>
      <c r="DI431" s="168"/>
      <c r="DJ431" s="168"/>
      <c r="DK431" s="168"/>
      <c r="DL431" s="168"/>
      <c r="DM431" s="168"/>
      <c r="DN431" s="168"/>
      <c r="DO431" s="168"/>
      <c r="DP431" s="168"/>
      <c r="DQ431" s="168"/>
      <c r="DR431" s="168"/>
      <c r="DS431" s="168"/>
      <c r="DT431" s="168"/>
      <c r="DU431" s="168"/>
      <c r="DV431" s="168"/>
      <c r="DW431" s="168"/>
      <c r="DX431" s="168"/>
      <c r="DY431" s="168"/>
      <c r="DZ431" s="168"/>
      <c r="EA431" s="168"/>
      <c r="EB431" s="168"/>
      <c r="EC431" s="168"/>
      <c r="ED431" s="168"/>
      <c r="EE431" s="168"/>
      <c r="EF431" s="168"/>
      <c r="EG431" s="168"/>
      <c r="EH431" s="168"/>
      <c r="EI431" s="168"/>
      <c r="EJ431" s="168"/>
      <c r="EK431" s="168"/>
      <c r="EL431" s="168"/>
      <c r="EM431" s="168"/>
      <c r="EN431" s="168"/>
      <c r="EO431" s="168"/>
      <c r="EP431" s="168"/>
      <c r="EQ431" s="168"/>
      <c r="ER431" s="168"/>
      <c r="ES431" s="168"/>
      <c r="ET431" s="168"/>
      <c r="EU431" s="168"/>
      <c r="EV431" s="168"/>
      <c r="EW431" s="168"/>
      <c r="EX431" s="168"/>
      <c r="EY431" s="168"/>
      <c r="EZ431" s="168"/>
      <c r="FA431" s="168"/>
    </row>
    <row r="432" spans="1:88" ht="12.75" hidden="1">
      <c r="A432" s="71" t="s">
        <v>572</v>
      </c>
      <c r="B432" s="332"/>
      <c r="C432" s="70" t="s">
        <v>545</v>
      </c>
      <c r="D432" s="70" t="s">
        <v>391</v>
      </c>
      <c r="E432" s="77" t="s">
        <v>802</v>
      </c>
      <c r="F432" s="108" t="s">
        <v>573</v>
      </c>
      <c r="G432" s="533"/>
      <c r="CJ432"/>
    </row>
    <row r="433" spans="1:88" ht="25.5">
      <c r="A433" s="222" t="s">
        <v>803</v>
      </c>
      <c r="B433" s="365">
        <v>920</v>
      </c>
      <c r="C433" s="160" t="s">
        <v>545</v>
      </c>
      <c r="D433" s="160" t="s">
        <v>391</v>
      </c>
      <c r="E433" s="223" t="s">
        <v>804</v>
      </c>
      <c r="F433" s="224"/>
      <c r="G433" s="548">
        <f>SUM(G434+G442+G450+G458+G469+G473+G481+G485)</f>
        <v>35757.9</v>
      </c>
      <c r="CJ433"/>
    </row>
    <row r="434" spans="1:88" ht="12.75">
      <c r="A434" s="127" t="s">
        <v>805</v>
      </c>
      <c r="B434" s="331">
        <v>920</v>
      </c>
      <c r="C434" s="70" t="s">
        <v>545</v>
      </c>
      <c r="D434" s="70" t="s">
        <v>391</v>
      </c>
      <c r="E434" s="226" t="s">
        <v>806</v>
      </c>
      <c r="F434" s="227"/>
      <c r="G434" s="548">
        <f>SUM(G435)</f>
        <v>23719.9</v>
      </c>
      <c r="CJ434"/>
    </row>
    <row r="435" spans="1:88" ht="12.75">
      <c r="A435" s="86" t="s">
        <v>807</v>
      </c>
      <c r="B435" s="342">
        <v>920</v>
      </c>
      <c r="C435" s="70" t="s">
        <v>545</v>
      </c>
      <c r="D435" s="70" t="s">
        <v>391</v>
      </c>
      <c r="E435" s="228" t="s">
        <v>808</v>
      </c>
      <c r="F435" s="229"/>
      <c r="G435" s="528">
        <f>SUM(G436+G439)</f>
        <v>23719.9</v>
      </c>
      <c r="CJ435"/>
    </row>
    <row r="436" spans="1:88" ht="12.75">
      <c r="A436" s="169" t="s">
        <v>809</v>
      </c>
      <c r="B436" s="342">
        <v>920</v>
      </c>
      <c r="C436" s="70" t="s">
        <v>545</v>
      </c>
      <c r="D436" s="70" t="s">
        <v>391</v>
      </c>
      <c r="E436" s="230" t="s">
        <v>810</v>
      </c>
      <c r="F436" s="231"/>
      <c r="G436" s="549">
        <f>SUM(G437)</f>
        <v>19456.4</v>
      </c>
      <c r="CJ436"/>
    </row>
    <row r="437" spans="1:88" ht="24">
      <c r="A437" s="169" t="s">
        <v>570</v>
      </c>
      <c r="B437" s="342">
        <v>920</v>
      </c>
      <c r="C437" s="70" t="s">
        <v>545</v>
      </c>
      <c r="D437" s="70" t="s">
        <v>391</v>
      </c>
      <c r="E437" s="230" t="s">
        <v>810</v>
      </c>
      <c r="F437" s="231" t="s">
        <v>571</v>
      </c>
      <c r="G437" s="549">
        <f>SUM(G438)</f>
        <v>19456.4</v>
      </c>
      <c r="CJ437"/>
    </row>
    <row r="438" spans="1:88" ht="12.75">
      <c r="A438" s="71" t="s">
        <v>572</v>
      </c>
      <c r="B438" s="342">
        <v>920</v>
      </c>
      <c r="C438" s="70" t="s">
        <v>545</v>
      </c>
      <c r="D438" s="70" t="s">
        <v>391</v>
      </c>
      <c r="E438" s="230" t="s">
        <v>810</v>
      </c>
      <c r="F438" s="231" t="s">
        <v>573</v>
      </c>
      <c r="G438" s="549">
        <v>19456.4</v>
      </c>
      <c r="CJ438"/>
    </row>
    <row r="439" spans="1:88" ht="24">
      <c r="A439" s="169" t="s">
        <v>811</v>
      </c>
      <c r="B439" s="342">
        <v>920</v>
      </c>
      <c r="C439" s="70" t="s">
        <v>545</v>
      </c>
      <c r="D439" s="70" t="s">
        <v>391</v>
      </c>
      <c r="E439" s="230" t="s">
        <v>812</v>
      </c>
      <c r="F439" s="231"/>
      <c r="G439" s="549">
        <f>SUM(G440)</f>
        <v>4263.5</v>
      </c>
      <c r="CJ439"/>
    </row>
    <row r="440" spans="1:88" ht="24">
      <c r="A440" s="169" t="s">
        <v>570</v>
      </c>
      <c r="B440" s="342">
        <v>920</v>
      </c>
      <c r="C440" s="70" t="s">
        <v>545</v>
      </c>
      <c r="D440" s="70" t="s">
        <v>391</v>
      </c>
      <c r="E440" s="230" t="s">
        <v>812</v>
      </c>
      <c r="F440" s="231" t="s">
        <v>571</v>
      </c>
      <c r="G440" s="549">
        <f>SUM(G441)</f>
        <v>4263.5</v>
      </c>
      <c r="CJ440"/>
    </row>
    <row r="441" spans="1:88" ht="12.75">
      <c r="A441" s="71" t="s">
        <v>572</v>
      </c>
      <c r="B441" s="342">
        <v>920</v>
      </c>
      <c r="C441" s="70" t="s">
        <v>545</v>
      </c>
      <c r="D441" s="70" t="s">
        <v>391</v>
      </c>
      <c r="E441" s="230" t="s">
        <v>812</v>
      </c>
      <c r="F441" s="231" t="s">
        <v>573</v>
      </c>
      <c r="G441" s="549">
        <v>4263.5</v>
      </c>
      <c r="CJ441"/>
    </row>
    <row r="442" spans="1:88" ht="12.75">
      <c r="A442" s="127" t="s">
        <v>813</v>
      </c>
      <c r="B442" s="342">
        <v>920</v>
      </c>
      <c r="C442" s="70" t="s">
        <v>545</v>
      </c>
      <c r="D442" s="70" t="s">
        <v>391</v>
      </c>
      <c r="E442" s="233" t="s">
        <v>814</v>
      </c>
      <c r="F442" s="234"/>
      <c r="G442" s="550">
        <f>SUM(G443)</f>
        <v>9540</v>
      </c>
      <c r="CJ442"/>
    </row>
    <row r="443" spans="1:88" ht="12.75">
      <c r="A443" s="86" t="s">
        <v>807</v>
      </c>
      <c r="B443" s="342">
        <v>920</v>
      </c>
      <c r="C443" s="70" t="s">
        <v>545</v>
      </c>
      <c r="D443" s="70" t="s">
        <v>391</v>
      </c>
      <c r="E443" s="230" t="s">
        <v>815</v>
      </c>
      <c r="F443" s="231"/>
      <c r="G443" s="551">
        <f>SUM(G444+G447)</f>
        <v>9540</v>
      </c>
      <c r="CJ443"/>
    </row>
    <row r="444" spans="1:88" ht="12.75">
      <c r="A444" s="169" t="s">
        <v>809</v>
      </c>
      <c r="B444" s="342">
        <v>920</v>
      </c>
      <c r="C444" s="70" t="s">
        <v>545</v>
      </c>
      <c r="D444" s="70" t="s">
        <v>391</v>
      </c>
      <c r="E444" s="230" t="s">
        <v>816</v>
      </c>
      <c r="F444" s="231"/>
      <c r="G444" s="551">
        <f>SUM(G445)</f>
        <v>8211.4</v>
      </c>
      <c r="CJ444"/>
    </row>
    <row r="445" spans="1:88" ht="24">
      <c r="A445" s="169" t="s">
        <v>570</v>
      </c>
      <c r="B445" s="342">
        <v>920</v>
      </c>
      <c r="C445" s="70" t="s">
        <v>545</v>
      </c>
      <c r="D445" s="70" t="s">
        <v>391</v>
      </c>
      <c r="E445" s="230" t="s">
        <v>816</v>
      </c>
      <c r="F445" s="231" t="s">
        <v>571</v>
      </c>
      <c r="G445" s="551">
        <f>SUM(G446)</f>
        <v>8211.4</v>
      </c>
      <c r="CJ445"/>
    </row>
    <row r="446" spans="1:88" ht="12.75">
      <c r="A446" s="71" t="s">
        <v>572</v>
      </c>
      <c r="B446" s="342">
        <v>920</v>
      </c>
      <c r="C446" s="70" t="s">
        <v>545</v>
      </c>
      <c r="D446" s="70" t="s">
        <v>391</v>
      </c>
      <c r="E446" s="230" t="s">
        <v>816</v>
      </c>
      <c r="F446" s="231" t="s">
        <v>573</v>
      </c>
      <c r="G446" s="551">
        <v>8211.4</v>
      </c>
      <c r="CJ446"/>
    </row>
    <row r="447" spans="1:88" ht="24">
      <c r="A447" s="169" t="s">
        <v>811</v>
      </c>
      <c r="B447" s="342">
        <v>920</v>
      </c>
      <c r="C447" s="70" t="s">
        <v>545</v>
      </c>
      <c r="D447" s="70" t="s">
        <v>391</v>
      </c>
      <c r="E447" s="230" t="s">
        <v>817</v>
      </c>
      <c r="F447" s="231"/>
      <c r="G447" s="551">
        <f>SUM(G448)</f>
        <v>1328.6</v>
      </c>
      <c r="CJ447"/>
    </row>
    <row r="448" spans="1:88" ht="24">
      <c r="A448" s="169" t="s">
        <v>570</v>
      </c>
      <c r="B448" s="342">
        <v>920</v>
      </c>
      <c r="C448" s="70" t="s">
        <v>545</v>
      </c>
      <c r="D448" s="70" t="s">
        <v>391</v>
      </c>
      <c r="E448" s="230" t="s">
        <v>817</v>
      </c>
      <c r="F448" s="231" t="s">
        <v>571</v>
      </c>
      <c r="G448" s="551">
        <f>SUM(G449)</f>
        <v>1328.6</v>
      </c>
      <c r="CJ448"/>
    </row>
    <row r="449" spans="1:88" ht="12.75">
      <c r="A449" s="71" t="s">
        <v>572</v>
      </c>
      <c r="B449" s="342">
        <v>920</v>
      </c>
      <c r="C449" s="70" t="s">
        <v>545</v>
      </c>
      <c r="D449" s="70" t="s">
        <v>391</v>
      </c>
      <c r="E449" s="230" t="s">
        <v>817</v>
      </c>
      <c r="F449" s="108" t="s">
        <v>573</v>
      </c>
      <c r="G449" s="552">
        <v>1328.6</v>
      </c>
      <c r="CJ449"/>
    </row>
    <row r="450" spans="1:87" s="66" customFormat="1" ht="24">
      <c r="A450" s="238" t="s">
        <v>818</v>
      </c>
      <c r="B450" s="327">
        <v>920</v>
      </c>
      <c r="C450" s="68" t="s">
        <v>545</v>
      </c>
      <c r="D450" s="68" t="s">
        <v>391</v>
      </c>
      <c r="E450" s="233" t="s">
        <v>819</v>
      </c>
      <c r="F450" s="239"/>
      <c r="G450" s="535">
        <f>SUM(G451)</f>
        <v>1448</v>
      </c>
      <c r="H450" s="65"/>
      <c r="I450" s="65"/>
      <c r="J450" s="65"/>
      <c r="K450" s="65"/>
      <c r="L450" s="65"/>
      <c r="M450" s="65"/>
      <c r="N450" s="65"/>
      <c r="O450" s="65"/>
      <c r="P450" s="65"/>
      <c r="Q450" s="65"/>
      <c r="R450" s="65"/>
      <c r="S450" s="65"/>
      <c r="T450" s="65"/>
      <c r="U450" s="65"/>
      <c r="V450" s="65"/>
      <c r="W450" s="65"/>
      <c r="X450" s="65"/>
      <c r="Y450" s="65"/>
      <c r="Z450" s="65"/>
      <c r="AA450" s="65"/>
      <c r="AB450" s="65"/>
      <c r="AC450" s="65"/>
      <c r="AD450" s="65"/>
      <c r="AE450" s="65"/>
      <c r="AF450" s="65"/>
      <c r="AG450" s="65"/>
      <c r="AH450" s="65"/>
      <c r="AI450" s="65"/>
      <c r="AJ450" s="65"/>
      <c r="AK450" s="65"/>
      <c r="AL450" s="65"/>
      <c r="AM450" s="65"/>
      <c r="AN450" s="65"/>
      <c r="AO450" s="65"/>
      <c r="AP450" s="65"/>
      <c r="AQ450" s="65"/>
      <c r="AR450" s="65"/>
      <c r="AS450" s="65"/>
      <c r="AT450" s="65"/>
      <c r="AU450" s="65"/>
      <c r="AV450" s="65"/>
      <c r="AW450" s="65"/>
      <c r="AX450" s="65"/>
      <c r="AY450" s="65"/>
      <c r="AZ450" s="65"/>
      <c r="BA450" s="65"/>
      <c r="BB450" s="65"/>
      <c r="BC450" s="65"/>
      <c r="BD450" s="65"/>
      <c r="BE450" s="65"/>
      <c r="BF450" s="65"/>
      <c r="BG450" s="65"/>
      <c r="BH450" s="65"/>
      <c r="BI450" s="65"/>
      <c r="BJ450" s="65"/>
      <c r="BK450" s="65"/>
      <c r="BL450" s="65"/>
      <c r="BM450" s="65"/>
      <c r="BN450" s="65"/>
      <c r="BO450" s="65"/>
      <c r="BP450" s="65"/>
      <c r="BQ450" s="65"/>
      <c r="BR450" s="65"/>
      <c r="BS450" s="65"/>
      <c r="BT450" s="65"/>
      <c r="BU450" s="65"/>
      <c r="BV450" s="65"/>
      <c r="BW450" s="65"/>
      <c r="BX450" s="65"/>
      <c r="BY450" s="65"/>
      <c r="BZ450" s="65"/>
      <c r="CA450" s="65"/>
      <c r="CB450" s="65"/>
      <c r="CC450" s="65"/>
      <c r="CD450" s="65"/>
      <c r="CE450" s="65"/>
      <c r="CF450" s="65"/>
      <c r="CG450" s="65"/>
      <c r="CH450" s="65"/>
      <c r="CI450" s="65"/>
    </row>
    <row r="451" spans="1:88" ht="24">
      <c r="A451" s="169" t="s">
        <v>820</v>
      </c>
      <c r="B451" s="342">
        <v>920</v>
      </c>
      <c r="C451" s="70" t="s">
        <v>545</v>
      </c>
      <c r="D451" s="70" t="s">
        <v>391</v>
      </c>
      <c r="E451" s="228" t="s">
        <v>821</v>
      </c>
      <c r="F451" s="241"/>
      <c r="G451" s="536">
        <f>SUM(G452+G455)</f>
        <v>1448</v>
      </c>
      <c r="CJ451"/>
    </row>
    <row r="452" spans="1:88" ht="12.75">
      <c r="A452" s="169" t="s">
        <v>822</v>
      </c>
      <c r="B452" s="342">
        <v>920</v>
      </c>
      <c r="C452" s="70" t="s">
        <v>545</v>
      </c>
      <c r="D452" s="70" t="s">
        <v>391</v>
      </c>
      <c r="E452" s="228" t="s">
        <v>823</v>
      </c>
      <c r="F452" s="241"/>
      <c r="G452" s="551">
        <f>SUM(G453)</f>
        <v>1448</v>
      </c>
      <c r="CJ452"/>
    </row>
    <row r="453" spans="1:88" ht="24">
      <c r="A453" s="169" t="s">
        <v>570</v>
      </c>
      <c r="B453" s="342">
        <v>920</v>
      </c>
      <c r="C453" s="70" t="s">
        <v>545</v>
      </c>
      <c r="D453" s="70" t="s">
        <v>391</v>
      </c>
      <c r="E453" s="228" t="s">
        <v>823</v>
      </c>
      <c r="F453" s="241">
        <v>600</v>
      </c>
      <c r="G453" s="551">
        <f>SUM(G454)</f>
        <v>1448</v>
      </c>
      <c r="CJ453"/>
    </row>
    <row r="454" spans="1:88" ht="11.25" customHeight="1">
      <c r="A454" s="71" t="s">
        <v>572</v>
      </c>
      <c r="B454" s="342">
        <v>920</v>
      </c>
      <c r="C454" s="70" t="s">
        <v>545</v>
      </c>
      <c r="D454" s="70" t="s">
        <v>391</v>
      </c>
      <c r="E454" s="228" t="s">
        <v>823</v>
      </c>
      <c r="F454" s="229" t="s">
        <v>573</v>
      </c>
      <c r="G454" s="551">
        <v>1448</v>
      </c>
      <c r="CJ454"/>
    </row>
    <row r="455" spans="1:88" ht="0.75" customHeight="1" hidden="1">
      <c r="A455" s="169" t="s">
        <v>824</v>
      </c>
      <c r="B455" s="342">
        <v>920</v>
      </c>
      <c r="C455" s="70" t="s">
        <v>545</v>
      </c>
      <c r="D455" s="70" t="s">
        <v>391</v>
      </c>
      <c r="E455" s="228" t="s">
        <v>825</v>
      </c>
      <c r="F455" s="229"/>
      <c r="G455" s="551">
        <f>SUM(G456)</f>
        <v>0</v>
      </c>
      <c r="CJ455"/>
    </row>
    <row r="456" spans="1:88" ht="24" hidden="1">
      <c r="A456" s="169" t="s">
        <v>570</v>
      </c>
      <c r="B456" s="342">
        <v>920</v>
      </c>
      <c r="C456" s="70" t="s">
        <v>545</v>
      </c>
      <c r="D456" s="70" t="s">
        <v>391</v>
      </c>
      <c r="E456" s="228" t="s">
        <v>825</v>
      </c>
      <c r="F456" s="229" t="s">
        <v>571</v>
      </c>
      <c r="G456" s="551">
        <f>SUM(G457)</f>
        <v>0</v>
      </c>
      <c r="CJ456"/>
    </row>
    <row r="457" spans="1:88" ht="12.75" hidden="1">
      <c r="A457" s="71" t="s">
        <v>572</v>
      </c>
      <c r="B457" s="342">
        <v>920</v>
      </c>
      <c r="C457" s="70" t="s">
        <v>545</v>
      </c>
      <c r="D457" s="70" t="s">
        <v>391</v>
      </c>
      <c r="E457" s="228" t="s">
        <v>825</v>
      </c>
      <c r="F457" s="229" t="s">
        <v>573</v>
      </c>
      <c r="G457" s="551">
        <v>0</v>
      </c>
      <c r="CJ457"/>
    </row>
    <row r="458" spans="1:87" s="66" customFormat="1" ht="24">
      <c r="A458" s="242" t="s">
        <v>826</v>
      </c>
      <c r="B458" s="327">
        <v>920</v>
      </c>
      <c r="C458" s="131" t="s">
        <v>545</v>
      </c>
      <c r="D458" s="131" t="s">
        <v>391</v>
      </c>
      <c r="E458" s="243" t="s">
        <v>827</v>
      </c>
      <c r="F458" s="248"/>
      <c r="G458" s="550">
        <f>SUM(G459+G466)</f>
        <v>500</v>
      </c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65"/>
      <c r="AD458" s="65"/>
      <c r="AE458" s="65"/>
      <c r="AF458" s="65"/>
      <c r="AG458" s="65"/>
      <c r="AH458" s="65"/>
      <c r="AI458" s="65"/>
      <c r="AJ458" s="65"/>
      <c r="AK458" s="65"/>
      <c r="AL458" s="65"/>
      <c r="AM458" s="65"/>
      <c r="AN458" s="65"/>
      <c r="AO458" s="65"/>
      <c r="AP458" s="65"/>
      <c r="AQ458" s="65"/>
      <c r="AR458" s="65"/>
      <c r="AS458" s="65"/>
      <c r="AT458" s="65"/>
      <c r="AU458" s="65"/>
      <c r="AV458" s="65"/>
      <c r="AW458" s="65"/>
      <c r="AX458" s="65"/>
      <c r="AY458" s="65"/>
      <c r="AZ458" s="65"/>
      <c r="BA458" s="65"/>
      <c r="BB458" s="65"/>
      <c r="BC458" s="65"/>
      <c r="BD458" s="65"/>
      <c r="BE458" s="65"/>
      <c r="BF458" s="65"/>
      <c r="BG458" s="65"/>
      <c r="BH458" s="65"/>
      <c r="BI458" s="65"/>
      <c r="BJ458" s="65"/>
      <c r="BK458" s="65"/>
      <c r="BL458" s="65"/>
      <c r="BM458" s="65"/>
      <c r="BN458" s="65"/>
      <c r="BO458" s="65"/>
      <c r="BP458" s="65"/>
      <c r="BQ458" s="65"/>
      <c r="BR458" s="65"/>
      <c r="BS458" s="65"/>
      <c r="BT458" s="65"/>
      <c r="BU458" s="65"/>
      <c r="BV458" s="65"/>
      <c r="BW458" s="65"/>
      <c r="BX458" s="65"/>
      <c r="BY458" s="65"/>
      <c r="BZ458" s="65"/>
      <c r="CA458" s="65"/>
      <c r="CB458" s="65"/>
      <c r="CC458" s="65"/>
      <c r="CD458" s="65"/>
      <c r="CE458" s="65"/>
      <c r="CF458" s="65"/>
      <c r="CG458" s="65"/>
      <c r="CH458" s="65"/>
      <c r="CI458" s="65"/>
    </row>
    <row r="459" spans="1:157" ht="12.75">
      <c r="A459" s="245" t="s">
        <v>828</v>
      </c>
      <c r="B459" s="342">
        <v>920</v>
      </c>
      <c r="C459" s="105" t="s">
        <v>545</v>
      </c>
      <c r="D459" s="105" t="s">
        <v>391</v>
      </c>
      <c r="E459" s="246" t="s">
        <v>829</v>
      </c>
      <c r="F459" s="244"/>
      <c r="G459" s="551">
        <f>SUM(G460+G463)</f>
        <v>300</v>
      </c>
      <c r="CJ459" s="130"/>
      <c r="CK459" s="130"/>
      <c r="CL459" s="130"/>
      <c r="CM459" s="130"/>
      <c r="CN459" s="130"/>
      <c r="CO459" s="130"/>
      <c r="CP459" s="130"/>
      <c r="CQ459" s="130"/>
      <c r="CR459" s="130"/>
      <c r="CS459" s="130"/>
      <c r="CT459" s="130"/>
      <c r="CU459" s="130"/>
      <c r="CV459" s="130"/>
      <c r="CW459" s="130"/>
      <c r="CX459" s="130"/>
      <c r="CY459" s="130"/>
      <c r="CZ459" s="130"/>
      <c r="DA459" s="130"/>
      <c r="DB459" s="130"/>
      <c r="DC459" s="130"/>
      <c r="DD459" s="130"/>
      <c r="DE459" s="130"/>
      <c r="DF459" s="130"/>
      <c r="DG459" s="130"/>
      <c r="DH459" s="130"/>
      <c r="DI459" s="130"/>
      <c r="DJ459" s="130"/>
      <c r="DK459" s="130"/>
      <c r="DL459" s="130"/>
      <c r="DM459" s="130"/>
      <c r="DN459" s="130"/>
      <c r="DO459" s="130"/>
      <c r="DP459" s="130"/>
      <c r="DQ459" s="130"/>
      <c r="DR459" s="130"/>
      <c r="DS459" s="130"/>
      <c r="DT459" s="130"/>
      <c r="DU459" s="130"/>
      <c r="DV459" s="130"/>
      <c r="DW459" s="130"/>
      <c r="DX459" s="130"/>
      <c r="DY459" s="130"/>
      <c r="DZ459" s="130"/>
      <c r="EA459" s="130"/>
      <c r="EB459" s="130"/>
      <c r="EC459" s="130"/>
      <c r="ED459" s="130"/>
      <c r="EE459" s="130"/>
      <c r="EF459" s="130"/>
      <c r="EG459" s="130"/>
      <c r="EH459" s="130"/>
      <c r="EI459" s="130"/>
      <c r="EJ459" s="130"/>
      <c r="EK459" s="130"/>
      <c r="EL459" s="130"/>
      <c r="EM459" s="130"/>
      <c r="EN459" s="130"/>
      <c r="EO459" s="130"/>
      <c r="EP459" s="130"/>
      <c r="EQ459" s="130"/>
      <c r="ER459" s="130"/>
      <c r="ES459" s="130"/>
      <c r="ET459" s="130"/>
      <c r="EU459" s="130"/>
      <c r="EV459" s="130"/>
      <c r="EW459" s="130"/>
      <c r="EX459" s="130"/>
      <c r="EY459" s="130"/>
      <c r="EZ459" s="130"/>
      <c r="FA459" s="130"/>
    </row>
    <row r="460" spans="1:157" ht="12.75">
      <c r="A460" s="245" t="s">
        <v>830</v>
      </c>
      <c r="B460" s="342">
        <v>920</v>
      </c>
      <c r="C460" s="105" t="s">
        <v>545</v>
      </c>
      <c r="D460" s="105" t="s">
        <v>391</v>
      </c>
      <c r="E460" s="246" t="s">
        <v>831</v>
      </c>
      <c r="F460" s="244"/>
      <c r="G460" s="551">
        <f>SUM(G461)</f>
        <v>250</v>
      </c>
      <c r="CJ460" s="130"/>
      <c r="CK460" s="130"/>
      <c r="CL460" s="130"/>
      <c r="CM460" s="130"/>
      <c r="CN460" s="130"/>
      <c r="CO460" s="130"/>
      <c r="CP460" s="130"/>
      <c r="CQ460" s="130"/>
      <c r="CR460" s="130"/>
      <c r="CS460" s="130"/>
      <c r="CT460" s="130"/>
      <c r="CU460" s="130"/>
      <c r="CV460" s="130"/>
      <c r="CW460" s="130"/>
      <c r="CX460" s="130"/>
      <c r="CY460" s="130"/>
      <c r="CZ460" s="130"/>
      <c r="DA460" s="130"/>
      <c r="DB460" s="130"/>
      <c r="DC460" s="130"/>
      <c r="DD460" s="130"/>
      <c r="DE460" s="130"/>
      <c r="DF460" s="130"/>
      <c r="DG460" s="130"/>
      <c r="DH460" s="130"/>
      <c r="DI460" s="130"/>
      <c r="DJ460" s="130"/>
      <c r="DK460" s="130"/>
      <c r="DL460" s="130"/>
      <c r="DM460" s="130"/>
      <c r="DN460" s="130"/>
      <c r="DO460" s="130"/>
      <c r="DP460" s="130"/>
      <c r="DQ460" s="130"/>
      <c r="DR460" s="130"/>
      <c r="DS460" s="130"/>
      <c r="DT460" s="130"/>
      <c r="DU460" s="130"/>
      <c r="DV460" s="130"/>
      <c r="DW460" s="130"/>
      <c r="DX460" s="130"/>
      <c r="DY460" s="130"/>
      <c r="DZ460" s="130"/>
      <c r="EA460" s="130"/>
      <c r="EB460" s="130"/>
      <c r="EC460" s="130"/>
      <c r="ED460" s="130"/>
      <c r="EE460" s="130"/>
      <c r="EF460" s="130"/>
      <c r="EG460" s="130"/>
      <c r="EH460" s="130"/>
      <c r="EI460" s="130"/>
      <c r="EJ460" s="130"/>
      <c r="EK460" s="130"/>
      <c r="EL460" s="130"/>
      <c r="EM460" s="130"/>
      <c r="EN460" s="130"/>
      <c r="EO460" s="130"/>
      <c r="EP460" s="130"/>
      <c r="EQ460" s="130"/>
      <c r="ER460" s="130"/>
      <c r="ES460" s="130"/>
      <c r="ET460" s="130"/>
      <c r="EU460" s="130"/>
      <c r="EV460" s="130"/>
      <c r="EW460" s="130"/>
      <c r="EX460" s="130"/>
      <c r="EY460" s="130"/>
      <c r="EZ460" s="130"/>
      <c r="FA460" s="130"/>
    </row>
    <row r="461" spans="1:157" ht="24">
      <c r="A461" s="245" t="s">
        <v>570</v>
      </c>
      <c r="B461" s="342">
        <v>920</v>
      </c>
      <c r="C461" s="105" t="s">
        <v>545</v>
      </c>
      <c r="D461" s="105" t="s">
        <v>391</v>
      </c>
      <c r="E461" s="246" t="s">
        <v>831</v>
      </c>
      <c r="F461" s="244" t="s">
        <v>571</v>
      </c>
      <c r="G461" s="551">
        <f>SUM(G462)</f>
        <v>250</v>
      </c>
      <c r="CJ461" s="130"/>
      <c r="CK461" s="130"/>
      <c r="CL461" s="130"/>
      <c r="CM461" s="130"/>
      <c r="CN461" s="130"/>
      <c r="CO461" s="130"/>
      <c r="CP461" s="130"/>
      <c r="CQ461" s="130"/>
      <c r="CR461" s="130"/>
      <c r="CS461" s="130"/>
      <c r="CT461" s="130"/>
      <c r="CU461" s="130"/>
      <c r="CV461" s="130"/>
      <c r="CW461" s="130"/>
      <c r="CX461" s="130"/>
      <c r="CY461" s="130"/>
      <c r="CZ461" s="130"/>
      <c r="DA461" s="130"/>
      <c r="DB461" s="130"/>
      <c r="DC461" s="130"/>
      <c r="DD461" s="130"/>
      <c r="DE461" s="130"/>
      <c r="DF461" s="130"/>
      <c r="DG461" s="130"/>
      <c r="DH461" s="130"/>
      <c r="DI461" s="130"/>
      <c r="DJ461" s="130"/>
      <c r="DK461" s="130"/>
      <c r="DL461" s="130"/>
      <c r="DM461" s="130"/>
      <c r="DN461" s="130"/>
      <c r="DO461" s="130"/>
      <c r="DP461" s="130"/>
      <c r="DQ461" s="130"/>
      <c r="DR461" s="130"/>
      <c r="DS461" s="130"/>
      <c r="DT461" s="130"/>
      <c r="DU461" s="130"/>
      <c r="DV461" s="130"/>
      <c r="DW461" s="130"/>
      <c r="DX461" s="130"/>
      <c r="DY461" s="130"/>
      <c r="DZ461" s="130"/>
      <c r="EA461" s="130"/>
      <c r="EB461" s="130"/>
      <c r="EC461" s="130"/>
      <c r="ED461" s="130"/>
      <c r="EE461" s="130"/>
      <c r="EF461" s="130"/>
      <c r="EG461" s="130"/>
      <c r="EH461" s="130"/>
      <c r="EI461" s="130"/>
      <c r="EJ461" s="130"/>
      <c r="EK461" s="130"/>
      <c r="EL461" s="130"/>
      <c r="EM461" s="130"/>
      <c r="EN461" s="130"/>
      <c r="EO461" s="130"/>
      <c r="EP461" s="130"/>
      <c r="EQ461" s="130"/>
      <c r="ER461" s="130"/>
      <c r="ES461" s="130"/>
      <c r="ET461" s="130"/>
      <c r="EU461" s="130"/>
      <c r="EV461" s="130"/>
      <c r="EW461" s="130"/>
      <c r="EX461" s="130"/>
      <c r="EY461" s="130"/>
      <c r="EZ461" s="130"/>
      <c r="FA461" s="130"/>
    </row>
    <row r="462" spans="1:157" ht="12.75">
      <c r="A462" s="189" t="s">
        <v>572</v>
      </c>
      <c r="B462" s="342">
        <v>920</v>
      </c>
      <c r="C462" s="105" t="s">
        <v>545</v>
      </c>
      <c r="D462" s="105" t="s">
        <v>391</v>
      </c>
      <c r="E462" s="246" t="s">
        <v>831</v>
      </c>
      <c r="F462" s="244" t="s">
        <v>573</v>
      </c>
      <c r="G462" s="551">
        <v>250</v>
      </c>
      <c r="CJ462" s="130"/>
      <c r="CK462" s="130"/>
      <c r="CL462" s="130"/>
      <c r="CM462" s="130"/>
      <c r="CN462" s="130"/>
      <c r="CO462" s="130"/>
      <c r="CP462" s="130"/>
      <c r="CQ462" s="130"/>
      <c r="CR462" s="130"/>
      <c r="CS462" s="130"/>
      <c r="CT462" s="130"/>
      <c r="CU462" s="130"/>
      <c r="CV462" s="130"/>
      <c r="CW462" s="130"/>
      <c r="CX462" s="130"/>
      <c r="CY462" s="130"/>
      <c r="CZ462" s="130"/>
      <c r="DA462" s="130"/>
      <c r="DB462" s="130"/>
      <c r="DC462" s="130"/>
      <c r="DD462" s="130"/>
      <c r="DE462" s="130"/>
      <c r="DF462" s="130"/>
      <c r="DG462" s="130"/>
      <c r="DH462" s="130"/>
      <c r="DI462" s="130"/>
      <c r="DJ462" s="130"/>
      <c r="DK462" s="130"/>
      <c r="DL462" s="130"/>
      <c r="DM462" s="130"/>
      <c r="DN462" s="130"/>
      <c r="DO462" s="130"/>
      <c r="DP462" s="130"/>
      <c r="DQ462" s="130"/>
      <c r="DR462" s="130"/>
      <c r="DS462" s="130"/>
      <c r="DT462" s="130"/>
      <c r="DU462" s="130"/>
      <c r="DV462" s="130"/>
      <c r="DW462" s="130"/>
      <c r="DX462" s="130"/>
      <c r="DY462" s="130"/>
      <c r="DZ462" s="130"/>
      <c r="EA462" s="130"/>
      <c r="EB462" s="130"/>
      <c r="EC462" s="130"/>
      <c r="ED462" s="130"/>
      <c r="EE462" s="130"/>
      <c r="EF462" s="130"/>
      <c r="EG462" s="130"/>
      <c r="EH462" s="130"/>
      <c r="EI462" s="130"/>
      <c r="EJ462" s="130"/>
      <c r="EK462" s="130"/>
      <c r="EL462" s="130"/>
      <c r="EM462" s="130"/>
      <c r="EN462" s="130"/>
      <c r="EO462" s="130"/>
      <c r="EP462" s="130"/>
      <c r="EQ462" s="130"/>
      <c r="ER462" s="130"/>
      <c r="ES462" s="130"/>
      <c r="ET462" s="130"/>
      <c r="EU462" s="130"/>
      <c r="EV462" s="130"/>
      <c r="EW462" s="130"/>
      <c r="EX462" s="130"/>
      <c r="EY462" s="130"/>
      <c r="EZ462" s="130"/>
      <c r="FA462" s="130"/>
    </row>
    <row r="463" spans="1:87" s="66" customFormat="1" ht="24">
      <c r="A463" s="242" t="s">
        <v>832</v>
      </c>
      <c r="B463" s="327">
        <v>920</v>
      </c>
      <c r="C463" s="131" t="s">
        <v>545</v>
      </c>
      <c r="D463" s="131" t="s">
        <v>391</v>
      </c>
      <c r="E463" s="247" t="s">
        <v>833</v>
      </c>
      <c r="F463" s="248"/>
      <c r="G463" s="550">
        <f>SUM(G464)</f>
        <v>50</v>
      </c>
      <c r="H463" s="65"/>
      <c r="I463" s="65"/>
      <c r="J463" s="65"/>
      <c r="K463" s="65"/>
      <c r="L463" s="65"/>
      <c r="M463" s="65"/>
      <c r="N463" s="65"/>
      <c r="O463" s="65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65"/>
      <c r="AA463" s="65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65"/>
      <c r="AM463" s="65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65"/>
      <c r="BF463" s="65"/>
      <c r="BG463" s="65"/>
      <c r="BH463" s="65"/>
      <c r="BI463" s="65"/>
      <c r="BJ463" s="65"/>
      <c r="BK463" s="65"/>
      <c r="BL463" s="65"/>
      <c r="BM463" s="65"/>
      <c r="BN463" s="65"/>
      <c r="BO463" s="65"/>
      <c r="BP463" s="65"/>
      <c r="BQ463" s="65"/>
      <c r="BR463" s="65"/>
      <c r="BS463" s="65"/>
      <c r="BT463" s="65"/>
      <c r="BU463" s="65"/>
      <c r="BV463" s="65"/>
      <c r="BW463" s="65"/>
      <c r="BX463" s="65"/>
      <c r="BY463" s="65"/>
      <c r="BZ463" s="65"/>
      <c r="CA463" s="65"/>
      <c r="CB463" s="65"/>
      <c r="CC463" s="65"/>
      <c r="CD463" s="65"/>
      <c r="CE463" s="65"/>
      <c r="CF463" s="65"/>
      <c r="CG463" s="65"/>
      <c r="CH463" s="65"/>
      <c r="CI463" s="65"/>
    </row>
    <row r="464" spans="1:157" ht="24">
      <c r="A464" s="245" t="s">
        <v>570</v>
      </c>
      <c r="B464" s="342">
        <v>920</v>
      </c>
      <c r="C464" s="105" t="s">
        <v>545</v>
      </c>
      <c r="D464" s="105" t="s">
        <v>391</v>
      </c>
      <c r="E464" s="246" t="s">
        <v>833</v>
      </c>
      <c r="F464" s="244" t="s">
        <v>571</v>
      </c>
      <c r="G464" s="551">
        <f>SUM(G465)</f>
        <v>50</v>
      </c>
      <c r="CJ464" s="130"/>
      <c r="CK464" s="130"/>
      <c r="CL464" s="130"/>
      <c r="CM464" s="130"/>
      <c r="CN464" s="130"/>
      <c r="CO464" s="130"/>
      <c r="CP464" s="130"/>
      <c r="CQ464" s="130"/>
      <c r="CR464" s="130"/>
      <c r="CS464" s="130"/>
      <c r="CT464" s="130"/>
      <c r="CU464" s="130"/>
      <c r="CV464" s="130"/>
      <c r="CW464" s="130"/>
      <c r="CX464" s="130"/>
      <c r="CY464" s="130"/>
      <c r="CZ464" s="130"/>
      <c r="DA464" s="130"/>
      <c r="DB464" s="130"/>
      <c r="DC464" s="130"/>
      <c r="DD464" s="130"/>
      <c r="DE464" s="130"/>
      <c r="DF464" s="130"/>
      <c r="DG464" s="130"/>
      <c r="DH464" s="130"/>
      <c r="DI464" s="130"/>
      <c r="DJ464" s="130"/>
      <c r="DK464" s="130"/>
      <c r="DL464" s="130"/>
      <c r="DM464" s="130"/>
      <c r="DN464" s="130"/>
      <c r="DO464" s="130"/>
      <c r="DP464" s="130"/>
      <c r="DQ464" s="130"/>
      <c r="DR464" s="130"/>
      <c r="DS464" s="130"/>
      <c r="DT464" s="130"/>
      <c r="DU464" s="130"/>
      <c r="DV464" s="130"/>
      <c r="DW464" s="130"/>
      <c r="DX464" s="130"/>
      <c r="DY464" s="130"/>
      <c r="DZ464" s="130"/>
      <c r="EA464" s="130"/>
      <c r="EB464" s="130"/>
      <c r="EC464" s="130"/>
      <c r="ED464" s="130"/>
      <c r="EE464" s="130"/>
      <c r="EF464" s="130"/>
      <c r="EG464" s="130"/>
      <c r="EH464" s="130"/>
      <c r="EI464" s="130"/>
      <c r="EJ464" s="130"/>
      <c r="EK464" s="130"/>
      <c r="EL464" s="130"/>
      <c r="EM464" s="130"/>
      <c r="EN464" s="130"/>
      <c r="EO464" s="130"/>
      <c r="EP464" s="130"/>
      <c r="EQ464" s="130"/>
      <c r="ER464" s="130"/>
      <c r="ES464" s="130"/>
      <c r="ET464" s="130"/>
      <c r="EU464" s="130"/>
      <c r="EV464" s="130"/>
      <c r="EW464" s="130"/>
      <c r="EX464" s="130"/>
      <c r="EY464" s="130"/>
      <c r="EZ464" s="130"/>
      <c r="FA464" s="130"/>
    </row>
    <row r="465" spans="1:157" ht="12.75">
      <c r="A465" s="189" t="s">
        <v>572</v>
      </c>
      <c r="B465" s="342">
        <v>920</v>
      </c>
      <c r="C465" s="105" t="s">
        <v>545</v>
      </c>
      <c r="D465" s="105" t="s">
        <v>391</v>
      </c>
      <c r="E465" s="246" t="s">
        <v>833</v>
      </c>
      <c r="F465" s="244" t="s">
        <v>573</v>
      </c>
      <c r="G465" s="551">
        <v>50</v>
      </c>
      <c r="CJ465" s="130"/>
      <c r="CK465" s="130"/>
      <c r="CL465" s="130"/>
      <c r="CM465" s="130"/>
      <c r="CN465" s="130"/>
      <c r="CO465" s="130"/>
      <c r="CP465" s="130"/>
      <c r="CQ465" s="130"/>
      <c r="CR465" s="130"/>
      <c r="CS465" s="130"/>
      <c r="CT465" s="130"/>
      <c r="CU465" s="130"/>
      <c r="CV465" s="130"/>
      <c r="CW465" s="130"/>
      <c r="CX465" s="130"/>
      <c r="CY465" s="130"/>
      <c r="CZ465" s="130"/>
      <c r="DA465" s="130"/>
      <c r="DB465" s="130"/>
      <c r="DC465" s="130"/>
      <c r="DD465" s="130"/>
      <c r="DE465" s="130"/>
      <c r="DF465" s="130"/>
      <c r="DG465" s="130"/>
      <c r="DH465" s="130"/>
      <c r="DI465" s="130"/>
      <c r="DJ465" s="130"/>
      <c r="DK465" s="130"/>
      <c r="DL465" s="130"/>
      <c r="DM465" s="130"/>
      <c r="DN465" s="130"/>
      <c r="DO465" s="130"/>
      <c r="DP465" s="130"/>
      <c r="DQ465" s="130"/>
      <c r="DR465" s="130"/>
      <c r="DS465" s="130"/>
      <c r="DT465" s="130"/>
      <c r="DU465" s="130"/>
      <c r="DV465" s="130"/>
      <c r="DW465" s="130"/>
      <c r="DX465" s="130"/>
      <c r="DY465" s="130"/>
      <c r="DZ465" s="130"/>
      <c r="EA465" s="130"/>
      <c r="EB465" s="130"/>
      <c r="EC465" s="130"/>
      <c r="ED465" s="130"/>
      <c r="EE465" s="130"/>
      <c r="EF465" s="130"/>
      <c r="EG465" s="130"/>
      <c r="EH465" s="130"/>
      <c r="EI465" s="130"/>
      <c r="EJ465" s="130"/>
      <c r="EK465" s="130"/>
      <c r="EL465" s="130"/>
      <c r="EM465" s="130"/>
      <c r="EN465" s="130"/>
      <c r="EO465" s="130"/>
      <c r="EP465" s="130"/>
      <c r="EQ465" s="130"/>
      <c r="ER465" s="130"/>
      <c r="ES465" s="130"/>
      <c r="ET465" s="130"/>
      <c r="EU465" s="130"/>
      <c r="EV465" s="130"/>
      <c r="EW465" s="130"/>
      <c r="EX465" s="130"/>
      <c r="EY465" s="130"/>
      <c r="EZ465" s="130"/>
      <c r="FA465" s="130"/>
    </row>
    <row r="466" spans="1:87" s="66" customFormat="1" ht="24">
      <c r="A466" s="242" t="s">
        <v>834</v>
      </c>
      <c r="B466" s="327">
        <v>920</v>
      </c>
      <c r="C466" s="131" t="s">
        <v>545</v>
      </c>
      <c r="D466" s="131" t="s">
        <v>391</v>
      </c>
      <c r="E466" s="247" t="s">
        <v>835</v>
      </c>
      <c r="F466" s="248"/>
      <c r="G466" s="550">
        <f>SUM(G467)</f>
        <v>200</v>
      </c>
      <c r="H466" s="65"/>
      <c r="I466" s="65"/>
      <c r="J466" s="65"/>
      <c r="K466" s="65"/>
      <c r="L466" s="65"/>
      <c r="M466" s="65"/>
      <c r="N466" s="65"/>
      <c r="O466" s="65"/>
      <c r="P466" s="65"/>
      <c r="Q466" s="65"/>
      <c r="R466" s="65"/>
      <c r="S466" s="65"/>
      <c r="T466" s="65"/>
      <c r="U466" s="65"/>
      <c r="V466" s="65"/>
      <c r="W466" s="65"/>
      <c r="X466" s="65"/>
      <c r="Y466" s="65"/>
      <c r="Z466" s="65"/>
      <c r="AA466" s="65"/>
      <c r="AB466" s="65"/>
      <c r="AC466" s="65"/>
      <c r="AD466" s="65"/>
      <c r="AE466" s="65"/>
      <c r="AF466" s="65"/>
      <c r="AG466" s="65"/>
      <c r="AH466" s="65"/>
      <c r="AI466" s="65"/>
      <c r="AJ466" s="65"/>
      <c r="AK466" s="65"/>
      <c r="AL466" s="65"/>
      <c r="AM466" s="65"/>
      <c r="AN466" s="65"/>
      <c r="AO466" s="65"/>
      <c r="AP466" s="65"/>
      <c r="AQ466" s="65"/>
      <c r="AR466" s="65"/>
      <c r="AS466" s="65"/>
      <c r="AT466" s="65"/>
      <c r="AU466" s="65"/>
      <c r="AV466" s="65"/>
      <c r="AW466" s="65"/>
      <c r="AX466" s="65"/>
      <c r="AY466" s="65"/>
      <c r="AZ466" s="65"/>
      <c r="BA466" s="65"/>
      <c r="BB466" s="65"/>
      <c r="BC466" s="65"/>
      <c r="BD466" s="65"/>
      <c r="BE466" s="65"/>
      <c r="BF466" s="65"/>
      <c r="BG466" s="65"/>
      <c r="BH466" s="65"/>
      <c r="BI466" s="65"/>
      <c r="BJ466" s="65"/>
      <c r="BK466" s="65"/>
      <c r="BL466" s="65"/>
      <c r="BM466" s="65"/>
      <c r="BN466" s="65"/>
      <c r="BO466" s="65"/>
      <c r="BP466" s="65"/>
      <c r="BQ466" s="65"/>
      <c r="BR466" s="65"/>
      <c r="BS466" s="65"/>
      <c r="BT466" s="65"/>
      <c r="BU466" s="65"/>
      <c r="BV466" s="65"/>
      <c r="BW466" s="65"/>
      <c r="BX466" s="65"/>
      <c r="BY466" s="65"/>
      <c r="BZ466" s="65"/>
      <c r="CA466" s="65"/>
      <c r="CB466" s="65"/>
      <c r="CC466" s="65"/>
      <c r="CD466" s="65"/>
      <c r="CE466" s="65"/>
      <c r="CF466" s="65"/>
      <c r="CG466" s="65"/>
      <c r="CH466" s="65"/>
      <c r="CI466" s="65"/>
    </row>
    <row r="467" spans="1:157" ht="25.5">
      <c r="A467" s="86" t="s">
        <v>422</v>
      </c>
      <c r="B467" s="342">
        <v>920</v>
      </c>
      <c r="C467" s="70" t="s">
        <v>545</v>
      </c>
      <c r="D467" s="70" t="s">
        <v>391</v>
      </c>
      <c r="E467" s="228" t="s">
        <v>835</v>
      </c>
      <c r="F467" s="229" t="s">
        <v>423</v>
      </c>
      <c r="G467" s="551">
        <f>SUM(G468)</f>
        <v>200</v>
      </c>
      <c r="CJ467" s="130"/>
      <c r="CK467" s="130"/>
      <c r="CL467" s="130"/>
      <c r="CM467" s="130"/>
      <c r="CN467" s="130"/>
      <c r="CO467" s="130"/>
      <c r="CP467" s="130"/>
      <c r="CQ467" s="130"/>
      <c r="CR467" s="130"/>
      <c r="CS467" s="130"/>
      <c r="CT467" s="130"/>
      <c r="CU467" s="130"/>
      <c r="CV467" s="130"/>
      <c r="CW467" s="130"/>
      <c r="CX467" s="130"/>
      <c r="CY467" s="130"/>
      <c r="CZ467" s="130"/>
      <c r="DA467" s="130"/>
      <c r="DB467" s="130"/>
      <c r="DC467" s="130"/>
      <c r="DD467" s="130"/>
      <c r="DE467" s="130"/>
      <c r="DF467" s="130"/>
      <c r="DG467" s="130"/>
      <c r="DH467" s="130"/>
      <c r="DI467" s="130"/>
      <c r="DJ467" s="130"/>
      <c r="DK467" s="130"/>
      <c r="DL467" s="130"/>
      <c r="DM467" s="130"/>
      <c r="DN467" s="130"/>
      <c r="DO467" s="130"/>
      <c r="DP467" s="130"/>
      <c r="DQ467" s="130"/>
      <c r="DR467" s="130"/>
      <c r="DS467" s="130"/>
      <c r="DT467" s="130"/>
      <c r="DU467" s="130"/>
      <c r="DV467" s="130"/>
      <c r="DW467" s="130"/>
      <c r="DX467" s="130"/>
      <c r="DY467" s="130"/>
      <c r="DZ467" s="130"/>
      <c r="EA467" s="130"/>
      <c r="EB467" s="130"/>
      <c r="EC467" s="130"/>
      <c r="ED467" s="130"/>
      <c r="EE467" s="130"/>
      <c r="EF467" s="130"/>
      <c r="EG467" s="130"/>
      <c r="EH467" s="130"/>
      <c r="EI467" s="130"/>
      <c r="EJ467" s="130"/>
      <c r="EK467" s="130"/>
      <c r="EL467" s="130"/>
      <c r="EM467" s="130"/>
      <c r="EN467" s="130"/>
      <c r="EO467" s="130"/>
      <c r="EP467" s="130"/>
      <c r="EQ467" s="130"/>
      <c r="ER467" s="130"/>
      <c r="ES467" s="130"/>
      <c r="ET467" s="130"/>
      <c r="EU467" s="130"/>
      <c r="EV467" s="130"/>
      <c r="EW467" s="130"/>
      <c r="EX467" s="130"/>
      <c r="EY467" s="130"/>
      <c r="EZ467" s="130"/>
      <c r="FA467" s="130"/>
    </row>
    <row r="468" spans="1:157" ht="22.5" customHeight="1">
      <c r="A468" s="89" t="s">
        <v>424</v>
      </c>
      <c r="B468" s="342">
        <v>920</v>
      </c>
      <c r="C468" s="70" t="s">
        <v>545</v>
      </c>
      <c r="D468" s="70" t="s">
        <v>391</v>
      </c>
      <c r="E468" s="228" t="s">
        <v>835</v>
      </c>
      <c r="F468" s="229" t="s">
        <v>425</v>
      </c>
      <c r="G468" s="551">
        <v>200</v>
      </c>
      <c r="CJ468" s="130"/>
      <c r="CK468" s="130"/>
      <c r="CL468" s="130"/>
      <c r="CM468" s="130"/>
      <c r="CN468" s="130"/>
      <c r="CO468" s="130"/>
      <c r="CP468" s="130"/>
      <c r="CQ468" s="130"/>
      <c r="CR468" s="130"/>
      <c r="CS468" s="130"/>
      <c r="CT468" s="130"/>
      <c r="CU468" s="130"/>
      <c r="CV468" s="130"/>
      <c r="CW468" s="130"/>
      <c r="CX468" s="130"/>
      <c r="CY468" s="130"/>
      <c r="CZ468" s="130"/>
      <c r="DA468" s="130"/>
      <c r="DB468" s="130"/>
      <c r="DC468" s="130"/>
      <c r="DD468" s="130"/>
      <c r="DE468" s="130"/>
      <c r="DF468" s="130"/>
      <c r="DG468" s="130"/>
      <c r="DH468" s="130"/>
      <c r="DI468" s="130"/>
      <c r="DJ468" s="130"/>
      <c r="DK468" s="130"/>
      <c r="DL468" s="130"/>
      <c r="DM468" s="130"/>
      <c r="DN468" s="130"/>
      <c r="DO468" s="130"/>
      <c r="DP468" s="130"/>
      <c r="DQ468" s="130"/>
      <c r="DR468" s="130"/>
      <c r="DS468" s="130"/>
      <c r="DT468" s="130"/>
      <c r="DU468" s="130"/>
      <c r="DV468" s="130"/>
      <c r="DW468" s="130"/>
      <c r="DX468" s="130"/>
      <c r="DY468" s="130"/>
      <c r="DZ468" s="130"/>
      <c r="EA468" s="130"/>
      <c r="EB468" s="130"/>
      <c r="EC468" s="130"/>
      <c r="ED468" s="130"/>
      <c r="EE468" s="130"/>
      <c r="EF468" s="130"/>
      <c r="EG468" s="130"/>
      <c r="EH468" s="130"/>
      <c r="EI468" s="130"/>
      <c r="EJ468" s="130"/>
      <c r="EK468" s="130"/>
      <c r="EL468" s="130"/>
      <c r="EM468" s="130"/>
      <c r="EN468" s="130"/>
      <c r="EO468" s="130"/>
      <c r="EP468" s="130"/>
      <c r="EQ468" s="130"/>
      <c r="ER468" s="130"/>
      <c r="ES468" s="130"/>
      <c r="ET468" s="130"/>
      <c r="EU468" s="130"/>
      <c r="EV468" s="130"/>
      <c r="EW468" s="130"/>
      <c r="EX468" s="130"/>
      <c r="EY468" s="130"/>
      <c r="EZ468" s="130"/>
      <c r="FA468" s="130"/>
    </row>
    <row r="469" spans="1:87" s="66" customFormat="1" ht="0.75" customHeight="1" hidden="1">
      <c r="A469" s="238" t="s">
        <v>836</v>
      </c>
      <c r="B469" s="327">
        <v>920</v>
      </c>
      <c r="C469" s="131" t="s">
        <v>545</v>
      </c>
      <c r="D469" s="131" t="s">
        <v>391</v>
      </c>
      <c r="E469" s="243" t="s">
        <v>837</v>
      </c>
      <c r="F469" s="248"/>
      <c r="G469" s="550">
        <f>SUM(G470)</f>
        <v>0</v>
      </c>
      <c r="H469" s="65"/>
      <c r="I469" s="65"/>
      <c r="J469" s="65"/>
      <c r="K469" s="65"/>
      <c r="L469" s="65"/>
      <c r="M469" s="65"/>
      <c r="N469" s="65"/>
      <c r="O469" s="65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65"/>
      <c r="AM469" s="65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65"/>
      <c r="BF469" s="65"/>
      <c r="BG469" s="65"/>
      <c r="BH469" s="65"/>
      <c r="BI469" s="65"/>
      <c r="BJ469" s="65"/>
      <c r="BK469" s="65"/>
      <c r="BL469" s="65"/>
      <c r="BM469" s="65"/>
      <c r="BN469" s="65"/>
      <c r="BO469" s="65"/>
      <c r="BP469" s="65"/>
      <c r="BQ469" s="65"/>
      <c r="BR469" s="65"/>
      <c r="BS469" s="65"/>
      <c r="BT469" s="65"/>
      <c r="BU469" s="65"/>
      <c r="BV469" s="65"/>
      <c r="BW469" s="65"/>
      <c r="BX469" s="65"/>
      <c r="BY469" s="65"/>
      <c r="BZ469" s="65"/>
      <c r="CA469" s="65"/>
      <c r="CB469" s="65"/>
      <c r="CC469" s="65"/>
      <c r="CD469" s="65"/>
      <c r="CE469" s="65"/>
      <c r="CF469" s="65"/>
      <c r="CG469" s="65"/>
      <c r="CH469" s="65"/>
      <c r="CI469" s="65"/>
    </row>
    <row r="470" spans="1:88" ht="25.5" hidden="1">
      <c r="A470" s="249" t="s">
        <v>838</v>
      </c>
      <c r="B470" s="342">
        <v>920</v>
      </c>
      <c r="C470" s="105" t="s">
        <v>545</v>
      </c>
      <c r="D470" s="105" t="s">
        <v>391</v>
      </c>
      <c r="E470" s="246" t="s">
        <v>839</v>
      </c>
      <c r="F470" s="244"/>
      <c r="G470" s="536">
        <f>SUM(G471)</f>
        <v>0</v>
      </c>
      <c r="CJ470"/>
    </row>
    <row r="471" spans="1:88" ht="25.5" hidden="1">
      <c r="A471" s="249" t="s">
        <v>570</v>
      </c>
      <c r="B471" s="342">
        <v>920</v>
      </c>
      <c r="C471" s="105" t="s">
        <v>545</v>
      </c>
      <c r="D471" s="105" t="s">
        <v>391</v>
      </c>
      <c r="E471" s="246" t="s">
        <v>839</v>
      </c>
      <c r="F471" s="244" t="s">
        <v>571</v>
      </c>
      <c r="G471" s="536">
        <f>SUM(G472)</f>
        <v>0</v>
      </c>
      <c r="CJ471"/>
    </row>
    <row r="472" spans="1:88" ht="12.75" hidden="1">
      <c r="A472" s="250" t="s">
        <v>572</v>
      </c>
      <c r="B472" s="342">
        <v>920</v>
      </c>
      <c r="C472" s="105" t="s">
        <v>545</v>
      </c>
      <c r="D472" s="105" t="s">
        <v>391</v>
      </c>
      <c r="E472" s="246" t="s">
        <v>839</v>
      </c>
      <c r="F472" s="244" t="s">
        <v>573</v>
      </c>
      <c r="G472" s="536"/>
      <c r="CJ472"/>
    </row>
    <row r="473" spans="1:87" s="66" customFormat="1" ht="12.75" hidden="1">
      <c r="A473" s="242" t="s">
        <v>840</v>
      </c>
      <c r="B473" s="327">
        <v>920</v>
      </c>
      <c r="C473" s="131" t="s">
        <v>545</v>
      </c>
      <c r="D473" s="131" t="s">
        <v>391</v>
      </c>
      <c r="E473" s="243" t="s">
        <v>841</v>
      </c>
      <c r="F473" s="248"/>
      <c r="G473" s="550">
        <f>SUM(G474)</f>
        <v>0</v>
      </c>
      <c r="H473" s="65"/>
      <c r="I473" s="65"/>
      <c r="J473" s="65"/>
      <c r="K473" s="65"/>
      <c r="L473" s="65"/>
      <c r="M473" s="65"/>
      <c r="N473" s="65"/>
      <c r="O473" s="65"/>
      <c r="P473" s="65"/>
      <c r="Q473" s="65"/>
      <c r="R473" s="65"/>
      <c r="S473" s="65"/>
      <c r="T473" s="65"/>
      <c r="U473" s="65"/>
      <c r="V473" s="65"/>
      <c r="W473" s="65"/>
      <c r="X473" s="65"/>
      <c r="Y473" s="65"/>
      <c r="Z473" s="65"/>
      <c r="AA473" s="65"/>
      <c r="AB473" s="65"/>
      <c r="AC473" s="65"/>
      <c r="AD473" s="65"/>
      <c r="AE473" s="65"/>
      <c r="AF473" s="65"/>
      <c r="AG473" s="65"/>
      <c r="AH473" s="65"/>
      <c r="AI473" s="65"/>
      <c r="AJ473" s="65"/>
      <c r="AK473" s="65"/>
      <c r="AL473" s="65"/>
      <c r="AM473" s="65"/>
      <c r="AN473" s="65"/>
      <c r="AO473" s="65"/>
      <c r="AP473" s="65"/>
      <c r="AQ473" s="65"/>
      <c r="AR473" s="65"/>
      <c r="AS473" s="65"/>
      <c r="AT473" s="65"/>
      <c r="AU473" s="65"/>
      <c r="AV473" s="65"/>
      <c r="AW473" s="65"/>
      <c r="AX473" s="65"/>
      <c r="AY473" s="65"/>
      <c r="AZ473" s="65"/>
      <c r="BA473" s="65"/>
      <c r="BB473" s="65"/>
      <c r="BC473" s="65"/>
      <c r="BD473" s="65"/>
      <c r="BE473" s="65"/>
      <c r="BF473" s="65"/>
      <c r="BG473" s="65"/>
      <c r="BH473" s="65"/>
      <c r="BI473" s="65"/>
      <c r="BJ473" s="65"/>
      <c r="BK473" s="65"/>
      <c r="BL473" s="65"/>
      <c r="BM473" s="65"/>
      <c r="BN473" s="65"/>
      <c r="BO473" s="65"/>
      <c r="BP473" s="65"/>
      <c r="BQ473" s="65"/>
      <c r="BR473" s="65"/>
      <c r="BS473" s="65"/>
      <c r="BT473" s="65"/>
      <c r="BU473" s="65"/>
      <c r="BV473" s="65"/>
      <c r="BW473" s="65"/>
      <c r="BX473" s="65"/>
      <c r="BY473" s="65"/>
      <c r="BZ473" s="65"/>
      <c r="CA473" s="65"/>
      <c r="CB473" s="65"/>
      <c r="CC473" s="65"/>
      <c r="CD473" s="65"/>
      <c r="CE473" s="65"/>
      <c r="CF473" s="65"/>
      <c r="CG473" s="65"/>
      <c r="CH473" s="65"/>
      <c r="CI473" s="65"/>
    </row>
    <row r="474" spans="1:88" ht="12.75" hidden="1">
      <c r="A474" s="249" t="s">
        <v>842</v>
      </c>
      <c r="B474" s="342">
        <v>920</v>
      </c>
      <c r="C474" s="105" t="s">
        <v>545</v>
      </c>
      <c r="D474" s="105" t="s">
        <v>391</v>
      </c>
      <c r="E474" s="246" t="s">
        <v>843</v>
      </c>
      <c r="F474" s="244"/>
      <c r="G474" s="535">
        <f>SUM(G475+G478)</f>
        <v>0</v>
      </c>
      <c r="CJ474"/>
    </row>
    <row r="475" spans="1:88" ht="12.75" hidden="1">
      <c r="A475" s="249" t="s">
        <v>844</v>
      </c>
      <c r="B475" s="342">
        <v>920</v>
      </c>
      <c r="C475" s="105" t="s">
        <v>545</v>
      </c>
      <c r="D475" s="105" t="s">
        <v>391</v>
      </c>
      <c r="E475" s="246" t="s">
        <v>845</v>
      </c>
      <c r="F475" s="244"/>
      <c r="G475" s="536">
        <f>SUM(G476)</f>
        <v>0</v>
      </c>
      <c r="CJ475"/>
    </row>
    <row r="476" spans="1:88" ht="25.5" hidden="1">
      <c r="A476" s="249" t="s">
        <v>570</v>
      </c>
      <c r="B476" s="342">
        <v>920</v>
      </c>
      <c r="C476" s="105" t="s">
        <v>545</v>
      </c>
      <c r="D476" s="105" t="s">
        <v>391</v>
      </c>
      <c r="E476" s="246" t="s">
        <v>845</v>
      </c>
      <c r="F476" s="244" t="s">
        <v>571</v>
      </c>
      <c r="G476" s="536">
        <f>SUM(G477)</f>
        <v>0</v>
      </c>
      <c r="CJ476"/>
    </row>
    <row r="477" spans="1:88" ht="10.5" customHeight="1" hidden="1">
      <c r="A477" s="250" t="s">
        <v>572</v>
      </c>
      <c r="B477" s="342">
        <v>920</v>
      </c>
      <c r="C477" s="105" t="s">
        <v>545</v>
      </c>
      <c r="D477" s="105" t="s">
        <v>391</v>
      </c>
      <c r="E477" s="246" t="s">
        <v>845</v>
      </c>
      <c r="F477" s="244" t="s">
        <v>573</v>
      </c>
      <c r="G477" s="535"/>
      <c r="CJ477"/>
    </row>
    <row r="478" spans="1:88" ht="23.25" customHeight="1" hidden="1">
      <c r="A478" s="249" t="s">
        <v>846</v>
      </c>
      <c r="B478" s="342">
        <v>920</v>
      </c>
      <c r="C478" s="105" t="s">
        <v>545</v>
      </c>
      <c r="D478" s="105" t="s">
        <v>391</v>
      </c>
      <c r="E478" s="246" t="s">
        <v>847</v>
      </c>
      <c r="F478" s="120"/>
      <c r="G478" s="536">
        <f>SUM(G479)</f>
        <v>0</v>
      </c>
      <c r="CJ478"/>
    </row>
    <row r="479" spans="1:88" ht="25.5" hidden="1">
      <c r="A479" s="249" t="s">
        <v>570</v>
      </c>
      <c r="B479" s="342">
        <v>920</v>
      </c>
      <c r="C479" s="105" t="s">
        <v>545</v>
      </c>
      <c r="D479" s="105" t="s">
        <v>391</v>
      </c>
      <c r="E479" s="246" t="s">
        <v>847</v>
      </c>
      <c r="F479" s="120" t="s">
        <v>571</v>
      </c>
      <c r="G479" s="536">
        <f>SUM(G480)</f>
        <v>0</v>
      </c>
      <c r="CJ479"/>
    </row>
    <row r="480" spans="1:88" ht="12.75" hidden="1">
      <c r="A480" s="250" t="s">
        <v>572</v>
      </c>
      <c r="B480" s="342">
        <v>920</v>
      </c>
      <c r="C480" s="105" t="s">
        <v>545</v>
      </c>
      <c r="D480" s="105" t="s">
        <v>391</v>
      </c>
      <c r="E480" s="246" t="s">
        <v>847</v>
      </c>
      <c r="F480" s="120" t="s">
        <v>573</v>
      </c>
      <c r="G480" s="536"/>
      <c r="CJ480"/>
    </row>
    <row r="481" spans="1:87" s="66" customFormat="1" ht="24">
      <c r="A481" s="242" t="s">
        <v>848</v>
      </c>
      <c r="B481" s="327">
        <v>920</v>
      </c>
      <c r="C481" s="131" t="s">
        <v>545</v>
      </c>
      <c r="D481" s="131" t="s">
        <v>391</v>
      </c>
      <c r="E481" s="243" t="s">
        <v>849</v>
      </c>
      <c r="F481" s="248"/>
      <c r="G481" s="550">
        <f>SUM(G482)</f>
        <v>550</v>
      </c>
      <c r="H481" s="65"/>
      <c r="I481" s="65"/>
      <c r="J481" s="65"/>
      <c r="K481" s="65"/>
      <c r="L481" s="65"/>
      <c r="M481" s="65"/>
      <c r="N481" s="65"/>
      <c r="O481" s="65"/>
      <c r="P481" s="65"/>
      <c r="Q481" s="65"/>
      <c r="R481" s="65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65"/>
      <c r="AD481" s="65"/>
      <c r="AE481" s="65"/>
      <c r="AF481" s="65"/>
      <c r="AG481" s="65"/>
      <c r="AH481" s="65"/>
      <c r="AI481" s="65"/>
      <c r="AJ481" s="65"/>
      <c r="AK481" s="65"/>
      <c r="AL481" s="65"/>
      <c r="AM481" s="65"/>
      <c r="AN481" s="65"/>
      <c r="AO481" s="65"/>
      <c r="AP481" s="65"/>
      <c r="AQ481" s="65"/>
      <c r="AR481" s="65"/>
      <c r="AS481" s="65"/>
      <c r="AT481" s="65"/>
      <c r="AU481" s="65"/>
      <c r="AV481" s="65"/>
      <c r="AW481" s="65"/>
      <c r="AX481" s="65"/>
      <c r="AY481" s="65"/>
      <c r="AZ481" s="65"/>
      <c r="BA481" s="65"/>
      <c r="BB481" s="65"/>
      <c r="BC481" s="65"/>
      <c r="BD481" s="65"/>
      <c r="BE481" s="65"/>
      <c r="BF481" s="65"/>
      <c r="BG481" s="65"/>
      <c r="BH481" s="65"/>
      <c r="BI481" s="65"/>
      <c r="BJ481" s="65"/>
      <c r="BK481" s="65"/>
      <c r="BL481" s="65"/>
      <c r="BM481" s="65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5"/>
      <c r="BY481" s="65"/>
      <c r="BZ481" s="65"/>
      <c r="CA481" s="65"/>
      <c r="CB481" s="65"/>
      <c r="CC481" s="65"/>
      <c r="CD481" s="65"/>
      <c r="CE481" s="65"/>
      <c r="CF481" s="65"/>
      <c r="CG481" s="65"/>
      <c r="CH481" s="65"/>
      <c r="CI481" s="65"/>
    </row>
    <row r="482" spans="1:88" ht="25.5">
      <c r="A482" s="249" t="s">
        <v>850</v>
      </c>
      <c r="B482" s="342">
        <v>920</v>
      </c>
      <c r="C482" s="105" t="s">
        <v>545</v>
      </c>
      <c r="D482" s="105" t="s">
        <v>391</v>
      </c>
      <c r="E482" s="246" t="s">
        <v>851</v>
      </c>
      <c r="F482" s="244"/>
      <c r="G482" s="536">
        <f>SUM(G483)</f>
        <v>550</v>
      </c>
      <c r="CJ482"/>
    </row>
    <row r="483" spans="1:88" ht="25.5">
      <c r="A483" s="249" t="s">
        <v>570</v>
      </c>
      <c r="B483" s="342">
        <v>920</v>
      </c>
      <c r="C483" s="105" t="s">
        <v>545</v>
      </c>
      <c r="D483" s="105" t="s">
        <v>391</v>
      </c>
      <c r="E483" s="246" t="s">
        <v>851</v>
      </c>
      <c r="F483" s="244" t="s">
        <v>571</v>
      </c>
      <c r="G483" s="536">
        <f>SUM(G484)</f>
        <v>550</v>
      </c>
      <c r="CJ483"/>
    </row>
    <row r="484" spans="1:88" ht="12.75">
      <c r="A484" s="250" t="s">
        <v>572</v>
      </c>
      <c r="B484" s="342">
        <v>920</v>
      </c>
      <c r="C484" s="105" t="s">
        <v>545</v>
      </c>
      <c r="D484" s="105" t="s">
        <v>391</v>
      </c>
      <c r="E484" s="246" t="s">
        <v>851</v>
      </c>
      <c r="F484" s="244" t="s">
        <v>573</v>
      </c>
      <c r="G484" s="536">
        <v>550</v>
      </c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152"/>
      <c r="AT484" s="152"/>
      <c r="CJ484"/>
    </row>
    <row r="485" spans="1:87" s="66" customFormat="1" ht="12.75" hidden="1">
      <c r="A485" s="251" t="s">
        <v>852</v>
      </c>
      <c r="B485" s="342">
        <v>920</v>
      </c>
      <c r="C485" s="252" t="s">
        <v>545</v>
      </c>
      <c r="D485" s="252" t="s">
        <v>391</v>
      </c>
      <c r="E485" s="253" t="s">
        <v>853</v>
      </c>
      <c r="F485" s="254"/>
      <c r="G485" s="553">
        <f>SUM(G486)</f>
        <v>0</v>
      </c>
      <c r="H485" s="155"/>
      <c r="I485" s="155"/>
      <c r="J485" s="155"/>
      <c r="K485" s="155"/>
      <c r="L485" s="155"/>
      <c r="M485" s="155"/>
      <c r="N485" s="155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  <c r="AA485" s="155"/>
      <c r="AB485" s="155"/>
      <c r="AC485" s="155"/>
      <c r="AD485" s="155"/>
      <c r="AE485" s="155"/>
      <c r="AF485" s="155"/>
      <c r="AG485" s="155"/>
      <c r="AH485" s="155"/>
      <c r="AI485" s="155"/>
      <c r="AJ485" s="155"/>
      <c r="AK485" s="155"/>
      <c r="AL485" s="155"/>
      <c r="AM485" s="155"/>
      <c r="AN485" s="155"/>
      <c r="AO485" s="155"/>
      <c r="AP485" s="155"/>
      <c r="AQ485" s="155"/>
      <c r="AR485" s="155"/>
      <c r="AS485" s="155"/>
      <c r="AT485" s="155"/>
      <c r="AU485" s="65"/>
      <c r="AV485" s="65"/>
      <c r="AW485" s="65"/>
      <c r="AX485" s="65"/>
      <c r="AY485" s="65"/>
      <c r="AZ485" s="65"/>
      <c r="BA485" s="65"/>
      <c r="BB485" s="65"/>
      <c r="BC485" s="65"/>
      <c r="BD485" s="65"/>
      <c r="BE485" s="65"/>
      <c r="BF485" s="65"/>
      <c r="BG485" s="65"/>
      <c r="BH485" s="65"/>
      <c r="BI485" s="65"/>
      <c r="BJ485" s="65"/>
      <c r="BK485" s="65"/>
      <c r="BL485" s="65"/>
      <c r="BM485" s="65"/>
      <c r="BN485" s="65"/>
      <c r="BO485" s="65"/>
      <c r="BP485" s="65"/>
      <c r="BQ485" s="65"/>
      <c r="BR485" s="65"/>
      <c r="BS485" s="65"/>
      <c r="BT485" s="65"/>
      <c r="BU485" s="65"/>
      <c r="BV485" s="65"/>
      <c r="BW485" s="65"/>
      <c r="BX485" s="65"/>
      <c r="BY485" s="65"/>
      <c r="BZ485" s="65"/>
      <c r="CA485" s="65"/>
      <c r="CB485" s="65"/>
      <c r="CC485" s="65"/>
      <c r="CD485" s="65"/>
      <c r="CE485" s="65"/>
      <c r="CF485" s="65"/>
      <c r="CG485" s="65"/>
      <c r="CH485" s="65"/>
      <c r="CI485" s="65"/>
    </row>
    <row r="486" spans="1:88" ht="12.75" hidden="1">
      <c r="A486" s="256" t="s">
        <v>854</v>
      </c>
      <c r="B486" s="342">
        <v>920</v>
      </c>
      <c r="C486" s="41" t="s">
        <v>545</v>
      </c>
      <c r="D486" s="41" t="s">
        <v>391</v>
      </c>
      <c r="E486" s="257" t="s">
        <v>855</v>
      </c>
      <c r="F486" s="258"/>
      <c r="G486" s="498">
        <f>SUM(G487)</f>
        <v>0</v>
      </c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  <c r="AS486" s="152"/>
      <c r="AT486" s="152"/>
      <c r="CJ486"/>
    </row>
    <row r="487" spans="1:88" ht="25.5" hidden="1">
      <c r="A487" s="256" t="s">
        <v>570</v>
      </c>
      <c r="B487" s="342">
        <v>920</v>
      </c>
      <c r="C487" s="41" t="s">
        <v>545</v>
      </c>
      <c r="D487" s="41" t="s">
        <v>391</v>
      </c>
      <c r="E487" s="257" t="s">
        <v>855</v>
      </c>
      <c r="F487" s="258" t="s">
        <v>571</v>
      </c>
      <c r="G487" s="498">
        <f>SUM(G488)</f>
        <v>0</v>
      </c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  <c r="AH487" s="152"/>
      <c r="AI487" s="152"/>
      <c r="AJ487" s="152"/>
      <c r="AK487" s="152"/>
      <c r="AL487" s="152"/>
      <c r="AM487" s="152"/>
      <c r="AN487" s="152"/>
      <c r="AO487" s="152"/>
      <c r="AP487" s="152"/>
      <c r="AQ487" s="152"/>
      <c r="AR487" s="152"/>
      <c r="AS487" s="152"/>
      <c r="AT487" s="152"/>
      <c r="CJ487"/>
    </row>
    <row r="488" spans="1:88" ht="12.75" hidden="1">
      <c r="A488" s="259" t="s">
        <v>572</v>
      </c>
      <c r="B488" s="342">
        <v>920</v>
      </c>
      <c r="C488" s="41" t="s">
        <v>545</v>
      </c>
      <c r="D488" s="41" t="s">
        <v>391</v>
      </c>
      <c r="E488" s="257" t="s">
        <v>855</v>
      </c>
      <c r="F488" s="258" t="s">
        <v>573</v>
      </c>
      <c r="G488" s="498">
        <v>0</v>
      </c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2"/>
      <c r="CJ488"/>
    </row>
    <row r="489" spans="1:157" s="260" customFormat="1" ht="12.75">
      <c r="A489" s="595" t="s">
        <v>856</v>
      </c>
      <c r="B489" s="602">
        <v>920</v>
      </c>
      <c r="C489" s="593" t="s">
        <v>545</v>
      </c>
      <c r="D489" s="593" t="s">
        <v>410</v>
      </c>
      <c r="E489" s="603"/>
      <c r="F489" s="604"/>
      <c r="G489" s="605">
        <f>SUM(G490)</f>
        <v>6806.5</v>
      </c>
      <c r="H489" s="155"/>
      <c r="I489" s="155"/>
      <c r="J489" s="155"/>
      <c r="K489" s="155"/>
      <c r="L489" s="155"/>
      <c r="M489" s="155"/>
      <c r="N489" s="155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  <c r="AA489" s="155"/>
      <c r="AB489" s="155"/>
      <c r="AC489" s="155"/>
      <c r="AD489" s="155"/>
      <c r="AE489" s="155"/>
      <c r="AF489" s="155"/>
      <c r="AG489" s="155"/>
      <c r="AH489" s="155"/>
      <c r="AI489" s="155"/>
      <c r="AJ489" s="155"/>
      <c r="AK489" s="155"/>
      <c r="AL489" s="155"/>
      <c r="AM489" s="155"/>
      <c r="AN489" s="155"/>
      <c r="AO489" s="155"/>
      <c r="AP489" s="155"/>
      <c r="AQ489" s="155"/>
      <c r="AR489" s="155"/>
      <c r="AS489" s="155"/>
      <c r="AT489" s="155"/>
      <c r="CJ489" s="264"/>
      <c r="CK489" s="264"/>
      <c r="CL489" s="264"/>
      <c r="CM489" s="264"/>
      <c r="CN489" s="264"/>
      <c r="CO489" s="264"/>
      <c r="CP489" s="264"/>
      <c r="CQ489" s="264"/>
      <c r="CR489" s="264"/>
      <c r="CS489" s="264"/>
      <c r="CT489" s="264"/>
      <c r="CU489" s="264"/>
      <c r="CV489" s="264"/>
      <c r="CW489" s="264"/>
      <c r="CX489" s="264"/>
      <c r="CY489" s="264"/>
      <c r="CZ489" s="264"/>
      <c r="DA489" s="264"/>
      <c r="DB489" s="264"/>
      <c r="DC489" s="264"/>
      <c r="DD489" s="264"/>
      <c r="DE489" s="264"/>
      <c r="DF489" s="264"/>
      <c r="DG489" s="264"/>
      <c r="DH489" s="264"/>
      <c r="DI489" s="264"/>
      <c r="DJ489" s="264"/>
      <c r="DK489" s="264"/>
      <c r="DL489" s="264"/>
      <c r="DM489" s="264"/>
      <c r="DN489" s="264"/>
      <c r="DO489" s="264"/>
      <c r="DP489" s="264"/>
      <c r="DQ489" s="264"/>
      <c r="DR489" s="264"/>
      <c r="DS489" s="264"/>
      <c r="DT489" s="264"/>
      <c r="DU489" s="264"/>
      <c r="DV489" s="264"/>
      <c r="DW489" s="264"/>
      <c r="DX489" s="264"/>
      <c r="DY489" s="264"/>
      <c r="DZ489" s="264"/>
      <c r="EA489" s="264"/>
      <c r="EB489" s="264"/>
      <c r="EC489" s="264"/>
      <c r="ED489" s="264"/>
      <c r="EE489" s="264"/>
      <c r="EF489" s="264"/>
      <c r="EG489" s="264"/>
      <c r="EH489" s="264"/>
      <c r="EI489" s="264"/>
      <c r="EJ489" s="264"/>
      <c r="EK489" s="264"/>
      <c r="EL489" s="264"/>
      <c r="EM489" s="264"/>
      <c r="EN489" s="264"/>
      <c r="EO489" s="264"/>
      <c r="EP489" s="264"/>
      <c r="EQ489" s="264"/>
      <c r="ER489" s="264"/>
      <c r="ES489" s="264"/>
      <c r="ET489" s="264"/>
      <c r="EU489" s="264"/>
      <c r="EV489" s="264"/>
      <c r="EW489" s="264"/>
      <c r="EX489" s="264"/>
      <c r="EY489" s="264"/>
      <c r="EZ489" s="264"/>
      <c r="FA489" s="264"/>
    </row>
    <row r="490" spans="1:88" ht="25.5">
      <c r="A490" s="113" t="s">
        <v>857</v>
      </c>
      <c r="B490" s="327">
        <v>920</v>
      </c>
      <c r="C490" s="70" t="s">
        <v>545</v>
      </c>
      <c r="D490" s="70" t="s">
        <v>410</v>
      </c>
      <c r="E490" s="226" t="s">
        <v>858</v>
      </c>
      <c r="F490" s="227"/>
      <c r="G490" s="538">
        <f>SUM(G491)</f>
        <v>6806.5</v>
      </c>
      <c r="CJ490"/>
    </row>
    <row r="491" spans="1:88" ht="25.5">
      <c r="A491" s="86" t="s">
        <v>859</v>
      </c>
      <c r="B491" s="342">
        <v>920</v>
      </c>
      <c r="C491" s="70" t="s">
        <v>545</v>
      </c>
      <c r="D491" s="70" t="s">
        <v>410</v>
      </c>
      <c r="E491" s="228" t="s">
        <v>860</v>
      </c>
      <c r="F491" s="229"/>
      <c r="G491" s="528">
        <f>SUM(G493+G496+G498)</f>
        <v>6806.5</v>
      </c>
      <c r="CJ491"/>
    </row>
    <row r="492" spans="1:88" ht="63.75">
      <c r="A492" s="86" t="s">
        <v>861</v>
      </c>
      <c r="B492" s="342">
        <v>920</v>
      </c>
      <c r="C492" s="70" t="s">
        <v>545</v>
      </c>
      <c r="D492" s="70" t="s">
        <v>410</v>
      </c>
      <c r="E492" s="228" t="s">
        <v>862</v>
      </c>
      <c r="F492" s="229"/>
      <c r="G492" s="528">
        <f>SUM(G493)</f>
        <v>6300</v>
      </c>
      <c r="CJ492"/>
    </row>
    <row r="493" spans="1:88" ht="38.25">
      <c r="A493" s="200" t="s">
        <v>863</v>
      </c>
      <c r="B493" s="342">
        <v>920</v>
      </c>
      <c r="C493" s="70" t="s">
        <v>545</v>
      </c>
      <c r="D493" s="70" t="s">
        <v>410</v>
      </c>
      <c r="E493" s="228" t="s">
        <v>862</v>
      </c>
      <c r="F493" s="229" t="s">
        <v>406</v>
      </c>
      <c r="G493" s="528">
        <f>SUM(G494)</f>
        <v>6300</v>
      </c>
      <c r="CJ493"/>
    </row>
    <row r="494" spans="1:88" ht="12.75">
      <c r="A494" s="86" t="s">
        <v>864</v>
      </c>
      <c r="B494" s="342">
        <v>920</v>
      </c>
      <c r="C494" s="70" t="s">
        <v>545</v>
      </c>
      <c r="D494" s="70" t="s">
        <v>410</v>
      </c>
      <c r="E494" s="228" t="s">
        <v>862</v>
      </c>
      <c r="F494" s="229" t="s">
        <v>464</v>
      </c>
      <c r="G494" s="528">
        <v>6300</v>
      </c>
      <c r="CJ494"/>
    </row>
    <row r="495" spans="1:88" ht="38.25">
      <c r="A495" s="86" t="s">
        <v>865</v>
      </c>
      <c r="B495" s="342">
        <v>920</v>
      </c>
      <c r="C495" s="70" t="s">
        <v>545</v>
      </c>
      <c r="D495" s="70" t="s">
        <v>410</v>
      </c>
      <c r="E495" s="228" t="s">
        <v>866</v>
      </c>
      <c r="F495" s="229"/>
      <c r="G495" s="528">
        <f>SUM(G496)</f>
        <v>500</v>
      </c>
      <c r="CJ495"/>
    </row>
    <row r="496" spans="1:88" ht="25.5">
      <c r="A496" s="86" t="s">
        <v>422</v>
      </c>
      <c r="B496" s="342">
        <v>920</v>
      </c>
      <c r="C496" s="70" t="s">
        <v>545</v>
      </c>
      <c r="D496" s="70" t="s">
        <v>410</v>
      </c>
      <c r="E496" s="228" t="s">
        <v>866</v>
      </c>
      <c r="F496" s="229" t="s">
        <v>423</v>
      </c>
      <c r="G496" s="528">
        <f>SUM(G497)</f>
        <v>500</v>
      </c>
      <c r="CJ496"/>
    </row>
    <row r="497" spans="1:88" ht="25.5">
      <c r="A497" s="76" t="s">
        <v>424</v>
      </c>
      <c r="B497" s="342">
        <v>920</v>
      </c>
      <c r="C497" s="70" t="s">
        <v>545</v>
      </c>
      <c r="D497" s="70" t="s">
        <v>410</v>
      </c>
      <c r="E497" s="228" t="s">
        <v>866</v>
      </c>
      <c r="F497" s="123" t="s">
        <v>425</v>
      </c>
      <c r="G497" s="528">
        <v>500</v>
      </c>
      <c r="CJ497"/>
    </row>
    <row r="498" spans="1:88" ht="12.75">
      <c r="A498" s="85" t="s">
        <v>428</v>
      </c>
      <c r="B498" s="342">
        <v>920</v>
      </c>
      <c r="C498" s="70" t="s">
        <v>545</v>
      </c>
      <c r="D498" s="70" t="s">
        <v>410</v>
      </c>
      <c r="E498" s="228" t="s">
        <v>866</v>
      </c>
      <c r="F498" s="123" t="s">
        <v>429</v>
      </c>
      <c r="G498" s="528">
        <f>SUM(G499)</f>
        <v>6.5</v>
      </c>
      <c r="CJ498"/>
    </row>
    <row r="499" spans="1:88" ht="12.75">
      <c r="A499" s="134" t="s">
        <v>430</v>
      </c>
      <c r="B499" s="342">
        <v>920</v>
      </c>
      <c r="C499" s="70" t="s">
        <v>545</v>
      </c>
      <c r="D499" s="70" t="s">
        <v>410</v>
      </c>
      <c r="E499" s="228" t="s">
        <v>866</v>
      </c>
      <c r="F499" s="123" t="s">
        <v>431</v>
      </c>
      <c r="G499" s="528">
        <v>6.5</v>
      </c>
      <c r="CJ499"/>
    </row>
    <row r="500" spans="1:157" s="270" customFormat="1" ht="12.75">
      <c r="A500" s="576" t="s">
        <v>867</v>
      </c>
      <c r="B500" s="577" t="s">
        <v>933</v>
      </c>
      <c r="C500" s="578" t="s">
        <v>160</v>
      </c>
      <c r="D500" s="579"/>
      <c r="E500" s="579"/>
      <c r="F500" s="580"/>
      <c r="G500" s="581">
        <f>G501+G508</f>
        <v>1482</v>
      </c>
      <c r="CJ500" s="271"/>
      <c r="CK500" s="271"/>
      <c r="CL500" s="271"/>
      <c r="CM500" s="271"/>
      <c r="CN500" s="271"/>
      <c r="CO500" s="271"/>
      <c r="CP500" s="271"/>
      <c r="CQ500" s="271"/>
      <c r="CR500" s="271"/>
      <c r="CS500" s="271"/>
      <c r="CT500" s="271"/>
      <c r="CU500" s="271"/>
      <c r="CV500" s="271"/>
      <c r="CW500" s="271"/>
      <c r="CX500" s="271"/>
      <c r="CY500" s="271"/>
      <c r="CZ500" s="271"/>
      <c r="DA500" s="271"/>
      <c r="DB500" s="271"/>
      <c r="DC500" s="271"/>
      <c r="DD500" s="271"/>
      <c r="DE500" s="271"/>
      <c r="DF500" s="271"/>
      <c r="DG500" s="271"/>
      <c r="DH500" s="271"/>
      <c r="DI500" s="271"/>
      <c r="DJ500" s="271"/>
      <c r="DK500" s="271"/>
      <c r="DL500" s="271"/>
      <c r="DM500" s="271"/>
      <c r="DN500" s="271"/>
      <c r="DO500" s="271"/>
      <c r="DP500" s="271"/>
      <c r="DQ500" s="271"/>
      <c r="DR500" s="271"/>
      <c r="DS500" s="271"/>
      <c r="DT500" s="271"/>
      <c r="DU500" s="271"/>
      <c r="DV500" s="271"/>
      <c r="DW500" s="271"/>
      <c r="DX500" s="271"/>
      <c r="DY500" s="271"/>
      <c r="DZ500" s="271"/>
      <c r="EA500" s="271"/>
      <c r="EB500" s="271"/>
      <c r="EC500" s="271"/>
      <c r="ED500" s="271"/>
      <c r="EE500" s="271"/>
      <c r="EF500" s="271"/>
      <c r="EG500" s="271"/>
      <c r="EH500" s="271"/>
      <c r="EI500" s="271"/>
      <c r="EJ500" s="271"/>
      <c r="EK500" s="271"/>
      <c r="EL500" s="271"/>
      <c r="EM500" s="271"/>
      <c r="EN500" s="271"/>
      <c r="EO500" s="271"/>
      <c r="EP500" s="271"/>
      <c r="EQ500" s="271"/>
      <c r="ER500" s="271"/>
      <c r="ES500" s="271"/>
      <c r="ET500" s="271"/>
      <c r="EU500" s="271"/>
      <c r="EV500" s="271"/>
      <c r="EW500" s="271"/>
      <c r="EX500" s="271"/>
      <c r="EY500" s="271"/>
      <c r="EZ500" s="271"/>
      <c r="FA500" s="271"/>
    </row>
    <row r="501" spans="1:157" s="270" customFormat="1" ht="12.75">
      <c r="A501" s="597" t="s">
        <v>868</v>
      </c>
      <c r="B501" s="598" t="s">
        <v>143</v>
      </c>
      <c r="C501" s="593" t="s">
        <v>160</v>
      </c>
      <c r="D501" s="594" t="s">
        <v>391</v>
      </c>
      <c r="E501" s="594"/>
      <c r="F501" s="599"/>
      <c r="G501" s="601">
        <f aca="true" t="shared" si="0" ref="G501:G506">SUM(G502)</f>
        <v>467</v>
      </c>
      <c r="CJ501" s="271"/>
      <c r="CK501" s="271"/>
      <c r="CL501" s="271"/>
      <c r="CM501" s="271"/>
      <c r="CN501" s="271"/>
      <c r="CO501" s="271"/>
      <c r="CP501" s="271"/>
      <c r="CQ501" s="271"/>
      <c r="CR501" s="271"/>
      <c r="CS501" s="271"/>
      <c r="CT501" s="271"/>
      <c r="CU501" s="271"/>
      <c r="CV501" s="271"/>
      <c r="CW501" s="271"/>
      <c r="CX501" s="271"/>
      <c r="CY501" s="271"/>
      <c r="CZ501" s="271"/>
      <c r="DA501" s="271"/>
      <c r="DB501" s="271"/>
      <c r="DC501" s="271"/>
      <c r="DD501" s="271"/>
      <c r="DE501" s="271"/>
      <c r="DF501" s="271"/>
      <c r="DG501" s="271"/>
      <c r="DH501" s="271"/>
      <c r="DI501" s="271"/>
      <c r="DJ501" s="271"/>
      <c r="DK501" s="271"/>
      <c r="DL501" s="271"/>
      <c r="DM501" s="271"/>
      <c r="DN501" s="271"/>
      <c r="DO501" s="271"/>
      <c r="DP501" s="271"/>
      <c r="DQ501" s="271"/>
      <c r="DR501" s="271"/>
      <c r="DS501" s="271"/>
      <c r="DT501" s="271"/>
      <c r="DU501" s="271"/>
      <c r="DV501" s="271"/>
      <c r="DW501" s="271"/>
      <c r="DX501" s="271"/>
      <c r="DY501" s="271"/>
      <c r="DZ501" s="271"/>
      <c r="EA501" s="271"/>
      <c r="EB501" s="271"/>
      <c r="EC501" s="271"/>
      <c r="ED501" s="271"/>
      <c r="EE501" s="271"/>
      <c r="EF501" s="271"/>
      <c r="EG501" s="271"/>
      <c r="EH501" s="271"/>
      <c r="EI501" s="271"/>
      <c r="EJ501" s="271"/>
      <c r="EK501" s="271"/>
      <c r="EL501" s="271"/>
      <c r="EM501" s="271"/>
      <c r="EN501" s="271"/>
      <c r="EO501" s="271"/>
      <c r="EP501" s="271"/>
      <c r="EQ501" s="271"/>
      <c r="ER501" s="271"/>
      <c r="ES501" s="271"/>
      <c r="ET501" s="271"/>
      <c r="EU501" s="271"/>
      <c r="EV501" s="271"/>
      <c r="EW501" s="271"/>
      <c r="EX501" s="271"/>
      <c r="EY501" s="271"/>
      <c r="EZ501" s="271"/>
      <c r="FA501" s="271"/>
    </row>
    <row r="502" spans="1:157" s="270" customFormat="1" ht="12.75">
      <c r="A502" s="186" t="s">
        <v>411</v>
      </c>
      <c r="B502" s="366" t="s">
        <v>143</v>
      </c>
      <c r="C502" s="68"/>
      <c r="D502" s="226"/>
      <c r="E502" s="226" t="s">
        <v>412</v>
      </c>
      <c r="F502" s="227"/>
      <c r="G502" s="548">
        <f t="shared" si="0"/>
        <v>467</v>
      </c>
      <c r="CJ502" s="271"/>
      <c r="CK502" s="271"/>
      <c r="CL502" s="271"/>
      <c r="CM502" s="271"/>
      <c r="CN502" s="271"/>
      <c r="CO502" s="271"/>
      <c r="CP502" s="271"/>
      <c r="CQ502" s="271"/>
      <c r="CR502" s="271"/>
      <c r="CS502" s="271"/>
      <c r="CT502" s="271"/>
      <c r="CU502" s="271"/>
      <c r="CV502" s="271"/>
      <c r="CW502" s="271"/>
      <c r="CX502" s="271"/>
      <c r="CY502" s="271"/>
      <c r="CZ502" s="271"/>
      <c r="DA502" s="271"/>
      <c r="DB502" s="271"/>
      <c r="DC502" s="271"/>
      <c r="DD502" s="271"/>
      <c r="DE502" s="271"/>
      <c r="DF502" s="271"/>
      <c r="DG502" s="271"/>
      <c r="DH502" s="271"/>
      <c r="DI502" s="271"/>
      <c r="DJ502" s="271"/>
      <c r="DK502" s="271"/>
      <c r="DL502" s="271"/>
      <c r="DM502" s="271"/>
      <c r="DN502" s="271"/>
      <c r="DO502" s="271"/>
      <c r="DP502" s="271"/>
      <c r="DQ502" s="271"/>
      <c r="DR502" s="271"/>
      <c r="DS502" s="271"/>
      <c r="DT502" s="271"/>
      <c r="DU502" s="271"/>
      <c r="DV502" s="271"/>
      <c r="DW502" s="271"/>
      <c r="DX502" s="271"/>
      <c r="DY502" s="271"/>
      <c r="DZ502" s="271"/>
      <c r="EA502" s="271"/>
      <c r="EB502" s="271"/>
      <c r="EC502" s="271"/>
      <c r="ED502" s="271"/>
      <c r="EE502" s="271"/>
      <c r="EF502" s="271"/>
      <c r="EG502" s="271"/>
      <c r="EH502" s="271"/>
      <c r="EI502" s="271"/>
      <c r="EJ502" s="271"/>
      <c r="EK502" s="271"/>
      <c r="EL502" s="271"/>
      <c r="EM502" s="271"/>
      <c r="EN502" s="271"/>
      <c r="EO502" s="271"/>
      <c r="EP502" s="271"/>
      <c r="EQ502" s="271"/>
      <c r="ER502" s="271"/>
      <c r="ES502" s="271"/>
      <c r="ET502" s="271"/>
      <c r="EU502" s="271"/>
      <c r="EV502" s="271"/>
      <c r="EW502" s="271"/>
      <c r="EX502" s="271"/>
      <c r="EY502" s="271"/>
      <c r="EZ502" s="271"/>
      <c r="FA502" s="271"/>
    </row>
    <row r="503" spans="1:157" s="270" customFormat="1" ht="12.75">
      <c r="A503" s="74" t="s">
        <v>413</v>
      </c>
      <c r="B503" s="315">
        <v>920</v>
      </c>
      <c r="C503" s="81" t="s">
        <v>160</v>
      </c>
      <c r="D503" s="275" t="s">
        <v>391</v>
      </c>
      <c r="E503" s="75" t="s">
        <v>414</v>
      </c>
      <c r="F503" s="227"/>
      <c r="G503" s="548">
        <f t="shared" si="0"/>
        <v>467</v>
      </c>
      <c r="CJ503" s="271"/>
      <c r="CK503" s="271"/>
      <c r="CL503" s="271"/>
      <c r="CM503" s="271"/>
      <c r="CN503" s="271"/>
      <c r="CO503" s="271"/>
      <c r="CP503" s="271"/>
      <c r="CQ503" s="271"/>
      <c r="CR503" s="271"/>
      <c r="CS503" s="271"/>
      <c r="CT503" s="271"/>
      <c r="CU503" s="271"/>
      <c r="CV503" s="271"/>
      <c r="CW503" s="271"/>
      <c r="CX503" s="271"/>
      <c r="CY503" s="271"/>
      <c r="CZ503" s="271"/>
      <c r="DA503" s="271"/>
      <c r="DB503" s="271"/>
      <c r="DC503" s="271"/>
      <c r="DD503" s="271"/>
      <c r="DE503" s="271"/>
      <c r="DF503" s="271"/>
      <c r="DG503" s="271"/>
      <c r="DH503" s="271"/>
      <c r="DI503" s="271"/>
      <c r="DJ503" s="271"/>
      <c r="DK503" s="271"/>
      <c r="DL503" s="271"/>
      <c r="DM503" s="271"/>
      <c r="DN503" s="271"/>
      <c r="DO503" s="271"/>
      <c r="DP503" s="271"/>
      <c r="DQ503" s="271"/>
      <c r="DR503" s="271"/>
      <c r="DS503" s="271"/>
      <c r="DT503" s="271"/>
      <c r="DU503" s="271"/>
      <c r="DV503" s="271"/>
      <c r="DW503" s="271"/>
      <c r="DX503" s="271"/>
      <c r="DY503" s="271"/>
      <c r="DZ503" s="271"/>
      <c r="EA503" s="271"/>
      <c r="EB503" s="271"/>
      <c r="EC503" s="271"/>
      <c r="ED503" s="271"/>
      <c r="EE503" s="271"/>
      <c r="EF503" s="271"/>
      <c r="EG503" s="271"/>
      <c r="EH503" s="271"/>
      <c r="EI503" s="271"/>
      <c r="EJ503" s="271"/>
      <c r="EK503" s="271"/>
      <c r="EL503" s="271"/>
      <c r="EM503" s="271"/>
      <c r="EN503" s="271"/>
      <c r="EO503" s="271"/>
      <c r="EP503" s="271"/>
      <c r="EQ503" s="271"/>
      <c r="ER503" s="271"/>
      <c r="ES503" s="271"/>
      <c r="ET503" s="271"/>
      <c r="EU503" s="271"/>
      <c r="EV503" s="271"/>
      <c r="EW503" s="271"/>
      <c r="EX503" s="271"/>
      <c r="EY503" s="271"/>
      <c r="EZ503" s="271"/>
      <c r="FA503" s="271"/>
    </row>
    <row r="504" spans="1:157" s="270" customFormat="1" ht="25.5">
      <c r="A504" s="126" t="s">
        <v>869</v>
      </c>
      <c r="B504" s="330">
        <v>920</v>
      </c>
      <c r="C504" s="81" t="s">
        <v>160</v>
      </c>
      <c r="D504" s="275" t="s">
        <v>391</v>
      </c>
      <c r="E504" s="75" t="s">
        <v>870</v>
      </c>
      <c r="F504" s="276"/>
      <c r="G504" s="548">
        <f t="shared" si="0"/>
        <v>467</v>
      </c>
      <c r="CJ504" s="271"/>
      <c r="CK504" s="271"/>
      <c r="CL504" s="271"/>
      <c r="CM504" s="271"/>
      <c r="CN504" s="271"/>
      <c r="CO504" s="271"/>
      <c r="CP504" s="271"/>
      <c r="CQ504" s="271"/>
      <c r="CR504" s="271"/>
      <c r="CS504" s="271"/>
      <c r="CT504" s="271"/>
      <c r="CU504" s="271"/>
      <c r="CV504" s="271"/>
      <c r="CW504" s="271"/>
      <c r="CX504" s="271"/>
      <c r="CY504" s="271"/>
      <c r="CZ504" s="271"/>
      <c r="DA504" s="271"/>
      <c r="DB504" s="271"/>
      <c r="DC504" s="271"/>
      <c r="DD504" s="271"/>
      <c r="DE504" s="271"/>
      <c r="DF504" s="271"/>
      <c r="DG504" s="271"/>
      <c r="DH504" s="271"/>
      <c r="DI504" s="271"/>
      <c r="DJ504" s="271"/>
      <c r="DK504" s="271"/>
      <c r="DL504" s="271"/>
      <c r="DM504" s="271"/>
      <c r="DN504" s="271"/>
      <c r="DO504" s="271"/>
      <c r="DP504" s="271"/>
      <c r="DQ504" s="271"/>
      <c r="DR504" s="271"/>
      <c r="DS504" s="271"/>
      <c r="DT504" s="271"/>
      <c r="DU504" s="271"/>
      <c r="DV504" s="271"/>
      <c r="DW504" s="271"/>
      <c r="DX504" s="271"/>
      <c r="DY504" s="271"/>
      <c r="DZ504" s="271"/>
      <c r="EA504" s="271"/>
      <c r="EB504" s="271"/>
      <c r="EC504" s="271"/>
      <c r="ED504" s="271"/>
      <c r="EE504" s="271"/>
      <c r="EF504" s="271"/>
      <c r="EG504" s="271"/>
      <c r="EH504" s="271"/>
      <c r="EI504" s="271"/>
      <c r="EJ504" s="271"/>
      <c r="EK504" s="271"/>
      <c r="EL504" s="271"/>
      <c r="EM504" s="271"/>
      <c r="EN504" s="271"/>
      <c r="EO504" s="271"/>
      <c r="EP504" s="271"/>
      <c r="EQ504" s="271"/>
      <c r="ER504" s="271"/>
      <c r="ES504" s="271"/>
      <c r="ET504" s="271"/>
      <c r="EU504" s="271"/>
      <c r="EV504" s="271"/>
      <c r="EW504" s="271"/>
      <c r="EX504" s="271"/>
      <c r="EY504" s="271"/>
      <c r="EZ504" s="271"/>
      <c r="FA504" s="271"/>
    </row>
    <row r="505" spans="1:157" s="279" customFormat="1" ht="12.75">
      <c r="A505" s="277" t="s">
        <v>871</v>
      </c>
      <c r="B505" s="316">
        <v>920</v>
      </c>
      <c r="C505" s="54" t="s">
        <v>160</v>
      </c>
      <c r="D505" s="278" t="s">
        <v>391</v>
      </c>
      <c r="E505" s="77" t="s">
        <v>872</v>
      </c>
      <c r="F505" s="123"/>
      <c r="G505" s="549">
        <f t="shared" si="0"/>
        <v>467</v>
      </c>
      <c r="CJ505" s="280"/>
      <c r="CK505" s="280"/>
      <c r="CL505" s="280"/>
      <c r="CM505" s="280"/>
      <c r="CN505" s="280"/>
      <c r="CO505" s="280"/>
      <c r="CP505" s="280"/>
      <c r="CQ505" s="280"/>
      <c r="CR505" s="280"/>
      <c r="CS505" s="280"/>
      <c r="CT505" s="280"/>
      <c r="CU505" s="280"/>
      <c r="CV505" s="280"/>
      <c r="CW505" s="280"/>
      <c r="CX505" s="280"/>
      <c r="CY505" s="280"/>
      <c r="CZ505" s="280"/>
      <c r="DA505" s="280"/>
      <c r="DB505" s="280"/>
      <c r="DC505" s="280"/>
      <c r="DD505" s="280"/>
      <c r="DE505" s="280"/>
      <c r="DF505" s="280"/>
      <c r="DG505" s="280"/>
      <c r="DH505" s="280"/>
      <c r="DI505" s="280"/>
      <c r="DJ505" s="280"/>
      <c r="DK505" s="280"/>
      <c r="DL505" s="280"/>
      <c r="DM505" s="280"/>
      <c r="DN505" s="280"/>
      <c r="DO505" s="280"/>
      <c r="DP505" s="280"/>
      <c r="DQ505" s="280"/>
      <c r="DR505" s="280"/>
      <c r="DS505" s="280"/>
      <c r="DT505" s="280"/>
      <c r="DU505" s="280"/>
      <c r="DV505" s="280"/>
      <c r="DW505" s="280"/>
      <c r="DX505" s="280"/>
      <c r="DY505" s="280"/>
      <c r="DZ505" s="280"/>
      <c r="EA505" s="280"/>
      <c r="EB505" s="280"/>
      <c r="EC505" s="280"/>
      <c r="ED505" s="280"/>
      <c r="EE505" s="280"/>
      <c r="EF505" s="280"/>
      <c r="EG505" s="280"/>
      <c r="EH505" s="280"/>
      <c r="EI505" s="280"/>
      <c r="EJ505" s="280"/>
      <c r="EK505" s="280"/>
      <c r="EL505" s="280"/>
      <c r="EM505" s="280"/>
      <c r="EN505" s="280"/>
      <c r="EO505" s="280"/>
      <c r="EP505" s="280"/>
      <c r="EQ505" s="280"/>
      <c r="ER505" s="280"/>
      <c r="ES505" s="280"/>
      <c r="ET505" s="280"/>
      <c r="EU505" s="280"/>
      <c r="EV505" s="280"/>
      <c r="EW505" s="280"/>
      <c r="EX505" s="280"/>
      <c r="EY505" s="280"/>
      <c r="EZ505" s="280"/>
      <c r="FA505" s="280"/>
    </row>
    <row r="506" spans="1:157" ht="12.75">
      <c r="A506" s="76" t="s">
        <v>873</v>
      </c>
      <c r="B506" s="316">
        <v>920</v>
      </c>
      <c r="C506" s="54" t="s">
        <v>160</v>
      </c>
      <c r="D506" s="278" t="s">
        <v>391</v>
      </c>
      <c r="E506" s="77" t="s">
        <v>872</v>
      </c>
      <c r="F506" s="123" t="s">
        <v>874</v>
      </c>
      <c r="G506" s="549">
        <f t="shared" si="0"/>
        <v>467</v>
      </c>
      <c r="CJ506" s="130"/>
      <c r="CK506" s="130"/>
      <c r="CL506" s="130"/>
      <c r="CM506" s="130"/>
      <c r="CN506" s="130"/>
      <c r="CO506" s="130"/>
      <c r="CP506" s="130"/>
      <c r="CQ506" s="130"/>
      <c r="CR506" s="130"/>
      <c r="CS506" s="130"/>
      <c r="CT506" s="130"/>
      <c r="CU506" s="130"/>
      <c r="CV506" s="130"/>
      <c r="CW506" s="130"/>
      <c r="CX506" s="130"/>
      <c r="CY506" s="130"/>
      <c r="CZ506" s="130"/>
      <c r="DA506" s="130"/>
      <c r="DB506" s="130"/>
      <c r="DC506" s="130"/>
      <c r="DD506" s="130"/>
      <c r="DE506" s="130"/>
      <c r="DF506" s="130"/>
      <c r="DG506" s="130"/>
      <c r="DH506" s="130"/>
      <c r="DI506" s="130"/>
      <c r="DJ506" s="130"/>
      <c r="DK506" s="130"/>
      <c r="DL506" s="130"/>
      <c r="DM506" s="130"/>
      <c r="DN506" s="130"/>
      <c r="DO506" s="130"/>
      <c r="DP506" s="130"/>
      <c r="DQ506" s="130"/>
      <c r="DR506" s="130"/>
      <c r="DS506" s="130"/>
      <c r="DT506" s="130"/>
      <c r="DU506" s="130"/>
      <c r="DV506" s="130"/>
      <c r="DW506" s="130"/>
      <c r="DX506" s="130"/>
      <c r="DY506" s="130"/>
      <c r="DZ506" s="130"/>
      <c r="EA506" s="130"/>
      <c r="EB506" s="130"/>
      <c r="EC506" s="130"/>
      <c r="ED506" s="130"/>
      <c r="EE506" s="130"/>
      <c r="EF506" s="130"/>
      <c r="EG506" s="130"/>
      <c r="EH506" s="130"/>
      <c r="EI506" s="130"/>
      <c r="EJ506" s="130"/>
      <c r="EK506" s="130"/>
      <c r="EL506" s="130"/>
      <c r="EM506" s="130"/>
      <c r="EN506" s="130"/>
      <c r="EO506" s="130"/>
      <c r="EP506" s="130"/>
      <c r="EQ506" s="130"/>
      <c r="ER506" s="130"/>
      <c r="ES506" s="130"/>
      <c r="ET506" s="130"/>
      <c r="EU506" s="130"/>
      <c r="EV506" s="130"/>
      <c r="EW506" s="130"/>
      <c r="EX506" s="130"/>
      <c r="EY506" s="130"/>
      <c r="EZ506" s="130"/>
      <c r="FA506" s="130"/>
    </row>
    <row r="507" spans="1:157" ht="12.75">
      <c r="A507" s="188" t="s">
        <v>875</v>
      </c>
      <c r="B507" s="354">
        <v>920</v>
      </c>
      <c r="C507" s="54" t="s">
        <v>160</v>
      </c>
      <c r="D507" s="278" t="s">
        <v>391</v>
      </c>
      <c r="E507" s="77" t="s">
        <v>872</v>
      </c>
      <c r="F507" s="231" t="s">
        <v>876</v>
      </c>
      <c r="G507" s="549">
        <v>467</v>
      </c>
      <c r="CJ507" s="130"/>
      <c r="CK507" s="130"/>
      <c r="CL507" s="130"/>
      <c r="CM507" s="130"/>
      <c r="CN507" s="130"/>
      <c r="CO507" s="130"/>
      <c r="CP507" s="130"/>
      <c r="CQ507" s="130"/>
      <c r="CR507" s="130"/>
      <c r="CS507" s="130"/>
      <c r="CT507" s="130"/>
      <c r="CU507" s="130"/>
      <c r="CV507" s="130"/>
      <c r="CW507" s="130"/>
      <c r="CX507" s="130"/>
      <c r="CY507" s="130"/>
      <c r="CZ507" s="130"/>
      <c r="DA507" s="130"/>
      <c r="DB507" s="130"/>
      <c r="DC507" s="130"/>
      <c r="DD507" s="130"/>
      <c r="DE507" s="130"/>
      <c r="DF507" s="130"/>
      <c r="DG507" s="130"/>
      <c r="DH507" s="130"/>
      <c r="DI507" s="130"/>
      <c r="DJ507" s="130"/>
      <c r="DK507" s="130"/>
      <c r="DL507" s="130"/>
      <c r="DM507" s="130"/>
      <c r="DN507" s="130"/>
      <c r="DO507" s="130"/>
      <c r="DP507" s="130"/>
      <c r="DQ507" s="130"/>
      <c r="DR507" s="130"/>
      <c r="DS507" s="130"/>
      <c r="DT507" s="130"/>
      <c r="DU507" s="130"/>
      <c r="DV507" s="130"/>
      <c r="DW507" s="130"/>
      <c r="DX507" s="130"/>
      <c r="DY507" s="130"/>
      <c r="DZ507" s="130"/>
      <c r="EA507" s="130"/>
      <c r="EB507" s="130"/>
      <c r="EC507" s="130"/>
      <c r="ED507" s="130"/>
      <c r="EE507" s="130"/>
      <c r="EF507" s="130"/>
      <c r="EG507" s="130"/>
      <c r="EH507" s="130"/>
      <c r="EI507" s="130"/>
      <c r="EJ507" s="130"/>
      <c r="EK507" s="130"/>
      <c r="EL507" s="130"/>
      <c r="EM507" s="130"/>
      <c r="EN507" s="130"/>
      <c r="EO507" s="130"/>
      <c r="EP507" s="130"/>
      <c r="EQ507" s="130"/>
      <c r="ER507" s="130"/>
      <c r="ES507" s="130"/>
      <c r="ET507" s="130"/>
      <c r="EU507" s="130"/>
      <c r="EV507" s="130"/>
      <c r="EW507" s="130"/>
      <c r="EX507" s="130"/>
      <c r="EY507" s="130"/>
      <c r="EZ507" s="130"/>
      <c r="FA507" s="130"/>
    </row>
    <row r="508" spans="1:87" s="66" customFormat="1" ht="12.75">
      <c r="A508" s="597" t="s">
        <v>877</v>
      </c>
      <c r="B508" s="598" t="s">
        <v>143</v>
      </c>
      <c r="C508" s="593" t="s">
        <v>160</v>
      </c>
      <c r="D508" s="594" t="s">
        <v>501</v>
      </c>
      <c r="E508" s="594"/>
      <c r="F508" s="599"/>
      <c r="G508" s="600">
        <f>G509</f>
        <v>1015</v>
      </c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65"/>
      <c r="AJ508" s="65"/>
      <c r="AK508" s="65"/>
      <c r="AL508" s="65"/>
      <c r="AM508" s="65"/>
      <c r="AN508" s="65"/>
      <c r="AO508" s="65"/>
      <c r="AP508" s="65"/>
      <c r="AQ508" s="65"/>
      <c r="AR508" s="65"/>
      <c r="AS508" s="65"/>
      <c r="AT508" s="65"/>
      <c r="AU508" s="65"/>
      <c r="AV508" s="65"/>
      <c r="AW508" s="65"/>
      <c r="AX508" s="65"/>
      <c r="AY508" s="65"/>
      <c r="AZ508" s="65"/>
      <c r="BA508" s="65"/>
      <c r="BB508" s="65"/>
      <c r="BC508" s="65"/>
      <c r="BD508" s="65"/>
      <c r="BE508" s="65"/>
      <c r="BF508" s="65"/>
      <c r="BG508" s="65"/>
      <c r="BH508" s="65"/>
      <c r="BI508" s="65"/>
      <c r="BJ508" s="65"/>
      <c r="BK508" s="65"/>
      <c r="BL508" s="65"/>
      <c r="BM508" s="65"/>
      <c r="BN508" s="65"/>
      <c r="BO508" s="65"/>
      <c r="BP508" s="65"/>
      <c r="BQ508" s="65"/>
      <c r="BR508" s="65"/>
      <c r="BS508" s="65"/>
      <c r="BT508" s="65"/>
      <c r="BU508" s="65"/>
      <c r="BV508" s="65"/>
      <c r="BW508" s="65"/>
      <c r="BX508" s="65"/>
      <c r="BY508" s="65"/>
      <c r="BZ508" s="65"/>
      <c r="CA508" s="65"/>
      <c r="CB508" s="65"/>
      <c r="CC508" s="65"/>
      <c r="CD508" s="65"/>
      <c r="CE508" s="65"/>
      <c r="CF508" s="65"/>
      <c r="CG508" s="65"/>
      <c r="CH508" s="65"/>
      <c r="CI508" s="65"/>
    </row>
    <row r="509" spans="1:87" s="66" customFormat="1" ht="25.5">
      <c r="A509" s="126" t="s">
        <v>779</v>
      </c>
      <c r="B509" s="330">
        <v>920</v>
      </c>
      <c r="C509" s="81" t="s">
        <v>160</v>
      </c>
      <c r="D509" s="275" t="s">
        <v>501</v>
      </c>
      <c r="E509" s="75" t="s">
        <v>780</v>
      </c>
      <c r="F509" s="171"/>
      <c r="G509" s="554">
        <f>SUM(G510)</f>
        <v>1015</v>
      </c>
      <c r="H509" s="65"/>
      <c r="I509" s="65"/>
      <c r="J509" s="65"/>
      <c r="K509" s="65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65"/>
      <c r="AJ509" s="65"/>
      <c r="AK509" s="65"/>
      <c r="AL509" s="65"/>
      <c r="AM509" s="65"/>
      <c r="AN509" s="65"/>
      <c r="AO509" s="65"/>
      <c r="AP509" s="65"/>
      <c r="AQ509" s="65"/>
      <c r="AR509" s="65"/>
      <c r="AS509" s="65"/>
      <c r="AT509" s="65"/>
      <c r="AU509" s="65"/>
      <c r="AV509" s="65"/>
      <c r="AW509" s="65"/>
      <c r="AX509" s="65"/>
      <c r="AY509" s="65"/>
      <c r="AZ509" s="65"/>
      <c r="BA509" s="65"/>
      <c r="BB509" s="65"/>
      <c r="BC509" s="65"/>
      <c r="BD509" s="65"/>
      <c r="BE509" s="65"/>
      <c r="BF509" s="65"/>
      <c r="BG509" s="65"/>
      <c r="BH509" s="65"/>
      <c r="BI509" s="65"/>
      <c r="BJ509" s="65"/>
      <c r="BK509" s="65"/>
      <c r="BL509" s="65"/>
      <c r="BM509" s="65"/>
      <c r="BN509" s="65"/>
      <c r="BO509" s="65"/>
      <c r="BP509" s="65"/>
      <c r="BQ509" s="65"/>
      <c r="BR509" s="65"/>
      <c r="BS509" s="65"/>
      <c r="BT509" s="65"/>
      <c r="BU509" s="65"/>
      <c r="BV509" s="65"/>
      <c r="BW509" s="65"/>
      <c r="BX509" s="65"/>
      <c r="BY509" s="65"/>
      <c r="BZ509" s="65"/>
      <c r="CA509" s="65"/>
      <c r="CB509" s="65"/>
      <c r="CC509" s="65"/>
      <c r="CD509" s="65"/>
      <c r="CE509" s="65"/>
      <c r="CF509" s="65"/>
      <c r="CG509" s="65"/>
      <c r="CH509" s="65"/>
      <c r="CI509" s="65"/>
    </row>
    <row r="510" spans="1:87" s="66" customFormat="1" ht="51">
      <c r="A510" s="126" t="s">
        <v>878</v>
      </c>
      <c r="B510" s="330">
        <v>920</v>
      </c>
      <c r="C510" s="81" t="s">
        <v>160</v>
      </c>
      <c r="D510" s="275" t="s">
        <v>501</v>
      </c>
      <c r="E510" s="75" t="s">
        <v>879</v>
      </c>
      <c r="F510" s="171"/>
      <c r="G510" s="537">
        <f>SUM(G511)</f>
        <v>1015</v>
      </c>
      <c r="H510" s="65"/>
      <c r="I510" s="65"/>
      <c r="J510" s="65"/>
      <c r="K510" s="65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65"/>
      <c r="AJ510" s="65"/>
      <c r="AK510" s="65"/>
      <c r="AL510" s="65"/>
      <c r="AM510" s="65"/>
      <c r="AN510" s="65"/>
      <c r="AO510" s="65"/>
      <c r="AP510" s="65"/>
      <c r="AQ510" s="65"/>
      <c r="AR510" s="65"/>
      <c r="AS510" s="65"/>
      <c r="AT510" s="65"/>
      <c r="AU510" s="65"/>
      <c r="AV510" s="65"/>
      <c r="AW510" s="65"/>
      <c r="AX510" s="65"/>
      <c r="AY510" s="65"/>
      <c r="AZ510" s="65"/>
      <c r="BA510" s="65"/>
      <c r="BB510" s="65"/>
      <c r="BC510" s="65"/>
      <c r="BD510" s="65"/>
      <c r="BE510" s="65"/>
      <c r="BF510" s="65"/>
      <c r="BG510" s="65"/>
      <c r="BH510" s="65"/>
      <c r="BI510" s="65"/>
      <c r="BJ510" s="65"/>
      <c r="BK510" s="65"/>
      <c r="BL510" s="65"/>
      <c r="BM510" s="65"/>
      <c r="BN510" s="65"/>
      <c r="BO510" s="65"/>
      <c r="BP510" s="65"/>
      <c r="BQ510" s="65"/>
      <c r="BR510" s="65"/>
      <c r="BS510" s="65"/>
      <c r="BT510" s="65"/>
      <c r="BU510" s="65"/>
      <c r="BV510" s="65"/>
      <c r="BW510" s="65"/>
      <c r="BX510" s="65"/>
      <c r="BY510" s="65"/>
      <c r="BZ510" s="65"/>
      <c r="CA510" s="65"/>
      <c r="CB510" s="65"/>
      <c r="CC510" s="65"/>
      <c r="CD510" s="65"/>
      <c r="CE510" s="65"/>
      <c r="CF510" s="65"/>
      <c r="CG510" s="65"/>
      <c r="CH510" s="65"/>
      <c r="CI510" s="65"/>
    </row>
    <row r="511" spans="1:87" s="130" customFormat="1" ht="63.75">
      <c r="A511" s="76" t="s">
        <v>880</v>
      </c>
      <c r="B511" s="316">
        <v>920</v>
      </c>
      <c r="C511" s="54" t="s">
        <v>160</v>
      </c>
      <c r="D511" s="278" t="s">
        <v>501</v>
      </c>
      <c r="E511" s="77" t="s">
        <v>881</v>
      </c>
      <c r="F511" s="108"/>
      <c r="G511" s="533">
        <f>SUM(G512)</f>
        <v>1015</v>
      </c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</row>
    <row r="512" spans="1:88" ht="12.75">
      <c r="A512" s="89" t="s">
        <v>442</v>
      </c>
      <c r="B512" s="316">
        <v>920</v>
      </c>
      <c r="C512" s="54" t="s">
        <v>160</v>
      </c>
      <c r="D512" s="278" t="s">
        <v>501</v>
      </c>
      <c r="E512" s="77" t="s">
        <v>881</v>
      </c>
      <c r="F512" s="108" t="s">
        <v>443</v>
      </c>
      <c r="G512" s="533">
        <f>SUM(G513)</f>
        <v>1015</v>
      </c>
      <c r="CJ512"/>
    </row>
    <row r="513" spans="1:88" ht="12.75">
      <c r="A513" s="89" t="s">
        <v>444</v>
      </c>
      <c r="B513" s="316">
        <v>920</v>
      </c>
      <c r="C513" s="54" t="s">
        <v>160</v>
      </c>
      <c r="D513" s="278" t="s">
        <v>501</v>
      </c>
      <c r="E513" s="77" t="s">
        <v>881</v>
      </c>
      <c r="F513" s="108" t="s">
        <v>445</v>
      </c>
      <c r="G513" s="533">
        <v>1015</v>
      </c>
      <c r="CJ513"/>
    </row>
    <row r="514" spans="1:88" ht="18" customHeight="1">
      <c r="A514" s="565" t="s">
        <v>882</v>
      </c>
      <c r="B514" s="566">
        <v>920</v>
      </c>
      <c r="C514" s="567" t="s">
        <v>163</v>
      </c>
      <c r="D514" s="567"/>
      <c r="E514" s="582"/>
      <c r="F514" s="575"/>
      <c r="G514" s="571">
        <f>G515+G549</f>
        <v>59497</v>
      </c>
      <c r="CJ514"/>
    </row>
    <row r="515" spans="1:88" ht="12" customHeight="1">
      <c r="A515" s="597" t="s">
        <v>883</v>
      </c>
      <c r="B515" s="598" t="s">
        <v>143</v>
      </c>
      <c r="C515" s="593" t="s">
        <v>163</v>
      </c>
      <c r="D515" s="594" t="s">
        <v>391</v>
      </c>
      <c r="E515" s="594"/>
      <c r="F515" s="599"/>
      <c r="G515" s="600">
        <f>G516+G521+G542</f>
        <v>59397</v>
      </c>
      <c r="CJ515"/>
    </row>
    <row r="516" spans="1:157" s="65" customFormat="1" ht="0.75" customHeight="1" hidden="1">
      <c r="A516" s="80" t="s">
        <v>432</v>
      </c>
      <c r="B516" s="317"/>
      <c r="C516" s="68" t="s">
        <v>163</v>
      </c>
      <c r="D516" s="68" t="s">
        <v>391</v>
      </c>
      <c r="E516" s="75" t="s">
        <v>433</v>
      </c>
      <c r="F516" s="124"/>
      <c r="G516" s="538">
        <f>SUM(G517)</f>
        <v>0</v>
      </c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  <c r="DZ516" s="66"/>
      <c r="EA516" s="66"/>
      <c r="EB516" s="66"/>
      <c r="EC516" s="66"/>
      <c r="ED516" s="66"/>
      <c r="EE516" s="66"/>
      <c r="EF516" s="66"/>
      <c r="EG516" s="66"/>
      <c r="EH516" s="66"/>
      <c r="EI516" s="66"/>
      <c r="EJ516" s="66"/>
      <c r="EK516" s="66"/>
      <c r="EL516" s="66"/>
      <c r="EM516" s="66"/>
      <c r="EN516" s="66"/>
      <c r="EO516" s="66"/>
      <c r="EP516" s="66"/>
      <c r="EQ516" s="66"/>
      <c r="ER516" s="66"/>
      <c r="ES516" s="66"/>
      <c r="ET516" s="66"/>
      <c r="EU516" s="66"/>
      <c r="EV516" s="66"/>
      <c r="EW516" s="66"/>
      <c r="EX516" s="66"/>
      <c r="EY516" s="66"/>
      <c r="EZ516" s="66"/>
      <c r="FA516" s="66"/>
    </row>
    <row r="517" spans="1:157" s="65" customFormat="1" ht="12.75" hidden="1">
      <c r="A517" s="127" t="s">
        <v>884</v>
      </c>
      <c r="B517" s="331"/>
      <c r="C517" s="68" t="s">
        <v>163</v>
      </c>
      <c r="D517" s="68" t="s">
        <v>391</v>
      </c>
      <c r="E517" s="75" t="s">
        <v>885</v>
      </c>
      <c r="F517" s="171"/>
      <c r="G517" s="537">
        <f>SUM(G518)</f>
        <v>0</v>
      </c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  <c r="DZ517" s="66"/>
      <c r="EA517" s="66"/>
      <c r="EB517" s="66"/>
      <c r="EC517" s="66"/>
      <c r="ED517" s="66"/>
      <c r="EE517" s="66"/>
      <c r="EF517" s="66"/>
      <c r="EG517" s="66"/>
      <c r="EH517" s="66"/>
      <c r="EI517" s="66"/>
      <c r="EJ517" s="66"/>
      <c r="EK517" s="66"/>
      <c r="EL517" s="66"/>
      <c r="EM517" s="66"/>
      <c r="EN517" s="66"/>
      <c r="EO517" s="66"/>
      <c r="EP517" s="66"/>
      <c r="EQ517" s="66"/>
      <c r="ER517" s="66"/>
      <c r="ES517" s="66"/>
      <c r="ET517" s="66"/>
      <c r="EU517" s="66"/>
      <c r="EV517" s="66"/>
      <c r="EW517" s="66"/>
      <c r="EX517" s="66"/>
      <c r="EY517" s="66"/>
      <c r="EZ517" s="66"/>
      <c r="FA517" s="66"/>
    </row>
    <row r="518" spans="1:88" ht="12.75" hidden="1">
      <c r="A518" s="71" t="s">
        <v>886</v>
      </c>
      <c r="B518" s="332"/>
      <c r="C518" s="70" t="s">
        <v>163</v>
      </c>
      <c r="D518" s="70" t="s">
        <v>391</v>
      </c>
      <c r="E518" s="77" t="s">
        <v>887</v>
      </c>
      <c r="F518" s="108"/>
      <c r="G518" s="533">
        <f>SUM(G519)</f>
        <v>0</v>
      </c>
      <c r="CJ518"/>
    </row>
    <row r="519" spans="1:88" ht="24" hidden="1">
      <c r="A519" s="169" t="s">
        <v>570</v>
      </c>
      <c r="B519" s="362"/>
      <c r="C519" s="70" t="s">
        <v>163</v>
      </c>
      <c r="D519" s="70" t="s">
        <v>391</v>
      </c>
      <c r="E519" s="77" t="s">
        <v>887</v>
      </c>
      <c r="F519" s="108" t="s">
        <v>571</v>
      </c>
      <c r="G519" s="533">
        <f>SUM(G520)</f>
        <v>0</v>
      </c>
      <c r="CJ519"/>
    </row>
    <row r="520" spans="1:88" ht="12.75" hidden="1">
      <c r="A520" s="71" t="s">
        <v>572</v>
      </c>
      <c r="B520" s="332"/>
      <c r="C520" s="70" t="s">
        <v>163</v>
      </c>
      <c r="D520" s="70" t="s">
        <v>391</v>
      </c>
      <c r="E520" s="77" t="s">
        <v>887</v>
      </c>
      <c r="F520" s="108" t="s">
        <v>573</v>
      </c>
      <c r="G520" s="533"/>
      <c r="CJ520"/>
    </row>
    <row r="521" spans="1:157" s="167" customFormat="1" ht="25.5">
      <c r="A521" s="84" t="s">
        <v>888</v>
      </c>
      <c r="B521" s="318">
        <v>920</v>
      </c>
      <c r="C521" s="70" t="s">
        <v>163</v>
      </c>
      <c r="D521" s="228" t="s">
        <v>391</v>
      </c>
      <c r="E521" s="233" t="s">
        <v>889</v>
      </c>
      <c r="F521" s="234"/>
      <c r="G521" s="548">
        <f>G530+G534+G522+G538</f>
        <v>24897</v>
      </c>
      <c r="CJ521" s="168"/>
      <c r="CK521" s="168"/>
      <c r="CL521" s="168"/>
      <c r="CM521" s="168"/>
      <c r="CN521" s="168"/>
      <c r="CO521" s="168"/>
      <c r="CP521" s="168"/>
      <c r="CQ521" s="168"/>
      <c r="CR521" s="168"/>
      <c r="CS521" s="168"/>
      <c r="CT521" s="168"/>
      <c r="CU521" s="168"/>
      <c r="CV521" s="168"/>
      <c r="CW521" s="168"/>
      <c r="CX521" s="168"/>
      <c r="CY521" s="168"/>
      <c r="CZ521" s="168"/>
      <c r="DA521" s="168"/>
      <c r="DB521" s="168"/>
      <c r="DC521" s="168"/>
      <c r="DD521" s="168"/>
      <c r="DE521" s="168"/>
      <c r="DF521" s="168"/>
      <c r="DG521" s="168"/>
      <c r="DH521" s="168"/>
      <c r="DI521" s="168"/>
      <c r="DJ521" s="168"/>
      <c r="DK521" s="168"/>
      <c r="DL521" s="168"/>
      <c r="DM521" s="168"/>
      <c r="DN521" s="168"/>
      <c r="DO521" s="168"/>
      <c r="DP521" s="168"/>
      <c r="DQ521" s="168"/>
      <c r="DR521" s="168"/>
      <c r="DS521" s="168"/>
      <c r="DT521" s="168"/>
      <c r="DU521" s="168"/>
      <c r="DV521" s="168"/>
      <c r="DW521" s="168"/>
      <c r="DX521" s="168"/>
      <c r="DY521" s="168"/>
      <c r="DZ521" s="168"/>
      <c r="EA521" s="168"/>
      <c r="EB521" s="168"/>
      <c r="EC521" s="168"/>
      <c r="ED521" s="168"/>
      <c r="EE521" s="168"/>
      <c r="EF521" s="168"/>
      <c r="EG521" s="168"/>
      <c r="EH521" s="168"/>
      <c r="EI521" s="168"/>
      <c r="EJ521" s="168"/>
      <c r="EK521" s="168"/>
      <c r="EL521" s="168"/>
      <c r="EM521" s="168"/>
      <c r="EN521" s="168"/>
      <c r="EO521" s="168"/>
      <c r="EP521" s="168"/>
      <c r="EQ521" s="168"/>
      <c r="ER521" s="168"/>
      <c r="ES521" s="168"/>
      <c r="ET521" s="168"/>
      <c r="EU521" s="168"/>
      <c r="EV521" s="168"/>
      <c r="EW521" s="168"/>
      <c r="EX521" s="168"/>
      <c r="EY521" s="168"/>
      <c r="EZ521" s="168"/>
      <c r="FA521" s="168"/>
    </row>
    <row r="522" spans="1:157" s="167" customFormat="1" ht="12.75">
      <c r="A522" s="127" t="s">
        <v>890</v>
      </c>
      <c r="B522" s="331">
        <v>920</v>
      </c>
      <c r="C522" s="70" t="s">
        <v>163</v>
      </c>
      <c r="D522" s="228" t="s">
        <v>391</v>
      </c>
      <c r="E522" s="226" t="s">
        <v>891</v>
      </c>
      <c r="F522" s="227"/>
      <c r="G522" s="548">
        <f>SUM(G523)</f>
        <v>24747</v>
      </c>
      <c r="CJ522" s="168"/>
      <c r="CK522" s="168"/>
      <c r="CL522" s="168"/>
      <c r="CM522" s="168"/>
      <c r="CN522" s="168"/>
      <c r="CO522" s="168"/>
      <c r="CP522" s="168"/>
      <c r="CQ522" s="168"/>
      <c r="CR522" s="168"/>
      <c r="CS522" s="168"/>
      <c r="CT522" s="168"/>
      <c r="CU522" s="168"/>
      <c r="CV522" s="168"/>
      <c r="CW522" s="168"/>
      <c r="CX522" s="168"/>
      <c r="CY522" s="168"/>
      <c r="CZ522" s="168"/>
      <c r="DA522" s="168"/>
      <c r="DB522" s="168"/>
      <c r="DC522" s="168"/>
      <c r="DD522" s="168"/>
      <c r="DE522" s="168"/>
      <c r="DF522" s="168"/>
      <c r="DG522" s="168"/>
      <c r="DH522" s="168"/>
      <c r="DI522" s="168"/>
      <c r="DJ522" s="168"/>
      <c r="DK522" s="168"/>
      <c r="DL522" s="168"/>
      <c r="DM522" s="168"/>
      <c r="DN522" s="168"/>
      <c r="DO522" s="168"/>
      <c r="DP522" s="168"/>
      <c r="DQ522" s="168"/>
      <c r="DR522" s="168"/>
      <c r="DS522" s="168"/>
      <c r="DT522" s="168"/>
      <c r="DU522" s="168"/>
      <c r="DV522" s="168"/>
      <c r="DW522" s="168"/>
      <c r="DX522" s="168"/>
      <c r="DY522" s="168"/>
      <c r="DZ522" s="168"/>
      <c r="EA522" s="168"/>
      <c r="EB522" s="168"/>
      <c r="EC522" s="168"/>
      <c r="ED522" s="168"/>
      <c r="EE522" s="168"/>
      <c r="EF522" s="168"/>
      <c r="EG522" s="168"/>
      <c r="EH522" s="168"/>
      <c r="EI522" s="168"/>
      <c r="EJ522" s="168"/>
      <c r="EK522" s="168"/>
      <c r="EL522" s="168"/>
      <c r="EM522" s="168"/>
      <c r="EN522" s="168"/>
      <c r="EO522" s="168"/>
      <c r="EP522" s="168"/>
      <c r="EQ522" s="168"/>
      <c r="ER522" s="168"/>
      <c r="ES522" s="168"/>
      <c r="ET522" s="168"/>
      <c r="EU522" s="168"/>
      <c r="EV522" s="168"/>
      <c r="EW522" s="168"/>
      <c r="EX522" s="168"/>
      <c r="EY522" s="168"/>
      <c r="EZ522" s="168"/>
      <c r="FA522" s="168"/>
    </row>
    <row r="523" spans="1:157" s="167" customFormat="1" ht="12.75">
      <c r="A523" s="86" t="s">
        <v>807</v>
      </c>
      <c r="B523" s="342">
        <v>920</v>
      </c>
      <c r="C523" s="70" t="s">
        <v>163</v>
      </c>
      <c r="D523" s="228" t="s">
        <v>391</v>
      </c>
      <c r="E523" s="228" t="s">
        <v>892</v>
      </c>
      <c r="F523" s="229"/>
      <c r="G523" s="528">
        <f>SUM(G524+G527)</f>
        <v>24747</v>
      </c>
      <c r="CJ523" s="168"/>
      <c r="CK523" s="168"/>
      <c r="CL523" s="168"/>
      <c r="CM523" s="168"/>
      <c r="CN523" s="168"/>
      <c r="CO523" s="168"/>
      <c r="CP523" s="168"/>
      <c r="CQ523" s="168"/>
      <c r="CR523" s="168"/>
      <c r="CS523" s="168"/>
      <c r="CT523" s="168"/>
      <c r="CU523" s="168"/>
      <c r="CV523" s="168"/>
      <c r="CW523" s="168"/>
      <c r="CX523" s="168"/>
      <c r="CY523" s="168"/>
      <c r="CZ523" s="168"/>
      <c r="DA523" s="168"/>
      <c r="DB523" s="168"/>
      <c r="DC523" s="168"/>
      <c r="DD523" s="168"/>
      <c r="DE523" s="168"/>
      <c r="DF523" s="168"/>
      <c r="DG523" s="168"/>
      <c r="DH523" s="168"/>
      <c r="DI523" s="168"/>
      <c r="DJ523" s="168"/>
      <c r="DK523" s="168"/>
      <c r="DL523" s="168"/>
      <c r="DM523" s="168"/>
      <c r="DN523" s="168"/>
      <c r="DO523" s="168"/>
      <c r="DP523" s="168"/>
      <c r="DQ523" s="168"/>
      <c r="DR523" s="168"/>
      <c r="DS523" s="168"/>
      <c r="DT523" s="168"/>
      <c r="DU523" s="168"/>
      <c r="DV523" s="168"/>
      <c r="DW523" s="168"/>
      <c r="DX523" s="168"/>
      <c r="DY523" s="168"/>
      <c r="DZ523" s="168"/>
      <c r="EA523" s="168"/>
      <c r="EB523" s="168"/>
      <c r="EC523" s="168"/>
      <c r="ED523" s="168"/>
      <c r="EE523" s="168"/>
      <c r="EF523" s="168"/>
      <c r="EG523" s="168"/>
      <c r="EH523" s="168"/>
      <c r="EI523" s="168"/>
      <c r="EJ523" s="168"/>
      <c r="EK523" s="168"/>
      <c r="EL523" s="168"/>
      <c r="EM523" s="168"/>
      <c r="EN523" s="168"/>
      <c r="EO523" s="168"/>
      <c r="EP523" s="168"/>
      <c r="EQ523" s="168"/>
      <c r="ER523" s="168"/>
      <c r="ES523" s="168"/>
      <c r="ET523" s="168"/>
      <c r="EU523" s="168"/>
      <c r="EV523" s="168"/>
      <c r="EW523" s="168"/>
      <c r="EX523" s="168"/>
      <c r="EY523" s="168"/>
      <c r="EZ523" s="168"/>
      <c r="FA523" s="168"/>
    </row>
    <row r="524" spans="1:157" s="167" customFormat="1" ht="12.75">
      <c r="A524" s="169" t="s">
        <v>809</v>
      </c>
      <c r="B524" s="342">
        <v>920</v>
      </c>
      <c r="C524" s="70" t="s">
        <v>163</v>
      </c>
      <c r="D524" s="228" t="s">
        <v>391</v>
      </c>
      <c r="E524" s="230" t="s">
        <v>893</v>
      </c>
      <c r="F524" s="231"/>
      <c r="G524" s="549">
        <f>SUM(G525)</f>
        <v>19320</v>
      </c>
      <c r="CJ524" s="168"/>
      <c r="CK524" s="168"/>
      <c r="CL524" s="168"/>
      <c r="CM524" s="168"/>
      <c r="CN524" s="168"/>
      <c r="CO524" s="168"/>
      <c r="CP524" s="168"/>
      <c r="CQ524" s="168"/>
      <c r="CR524" s="168"/>
      <c r="CS524" s="168"/>
      <c r="CT524" s="168"/>
      <c r="CU524" s="168"/>
      <c r="CV524" s="168"/>
      <c r="CW524" s="168"/>
      <c r="CX524" s="168"/>
      <c r="CY524" s="168"/>
      <c r="CZ524" s="168"/>
      <c r="DA524" s="168"/>
      <c r="DB524" s="168"/>
      <c r="DC524" s="168"/>
      <c r="DD524" s="168"/>
      <c r="DE524" s="168"/>
      <c r="DF524" s="168"/>
      <c r="DG524" s="168"/>
      <c r="DH524" s="168"/>
      <c r="DI524" s="168"/>
      <c r="DJ524" s="168"/>
      <c r="DK524" s="168"/>
      <c r="DL524" s="168"/>
      <c r="DM524" s="168"/>
      <c r="DN524" s="168"/>
      <c r="DO524" s="168"/>
      <c r="DP524" s="168"/>
      <c r="DQ524" s="168"/>
      <c r="DR524" s="168"/>
      <c r="DS524" s="168"/>
      <c r="DT524" s="168"/>
      <c r="DU524" s="168"/>
      <c r="DV524" s="168"/>
      <c r="DW524" s="168"/>
      <c r="DX524" s="168"/>
      <c r="DY524" s="168"/>
      <c r="DZ524" s="168"/>
      <c r="EA524" s="168"/>
      <c r="EB524" s="168"/>
      <c r="EC524" s="168"/>
      <c r="ED524" s="168"/>
      <c r="EE524" s="168"/>
      <c r="EF524" s="168"/>
      <c r="EG524" s="168"/>
      <c r="EH524" s="168"/>
      <c r="EI524" s="168"/>
      <c r="EJ524" s="168"/>
      <c r="EK524" s="168"/>
      <c r="EL524" s="168"/>
      <c r="EM524" s="168"/>
      <c r="EN524" s="168"/>
      <c r="EO524" s="168"/>
      <c r="EP524" s="168"/>
      <c r="EQ524" s="168"/>
      <c r="ER524" s="168"/>
      <c r="ES524" s="168"/>
      <c r="ET524" s="168"/>
      <c r="EU524" s="168"/>
      <c r="EV524" s="168"/>
      <c r="EW524" s="168"/>
      <c r="EX524" s="168"/>
      <c r="EY524" s="168"/>
      <c r="EZ524" s="168"/>
      <c r="FA524" s="168"/>
    </row>
    <row r="525" spans="1:157" s="167" customFormat="1" ht="24">
      <c r="A525" s="169" t="s">
        <v>570</v>
      </c>
      <c r="B525" s="342">
        <v>920</v>
      </c>
      <c r="C525" s="70" t="s">
        <v>163</v>
      </c>
      <c r="D525" s="228" t="s">
        <v>391</v>
      </c>
      <c r="E525" s="230" t="s">
        <v>893</v>
      </c>
      <c r="F525" s="231" t="s">
        <v>571</v>
      </c>
      <c r="G525" s="549">
        <f>SUM(G526)</f>
        <v>19320</v>
      </c>
      <c r="CJ525" s="168"/>
      <c r="CK525" s="168"/>
      <c r="CL525" s="168"/>
      <c r="CM525" s="168"/>
      <c r="CN525" s="168"/>
      <c r="CO525" s="168"/>
      <c r="CP525" s="168"/>
      <c r="CQ525" s="168"/>
      <c r="CR525" s="168"/>
      <c r="CS525" s="168"/>
      <c r="CT525" s="168"/>
      <c r="CU525" s="168"/>
      <c r="CV525" s="168"/>
      <c r="CW525" s="168"/>
      <c r="CX525" s="168"/>
      <c r="CY525" s="168"/>
      <c r="CZ525" s="168"/>
      <c r="DA525" s="168"/>
      <c r="DB525" s="168"/>
      <c r="DC525" s="168"/>
      <c r="DD525" s="168"/>
      <c r="DE525" s="168"/>
      <c r="DF525" s="168"/>
      <c r="DG525" s="168"/>
      <c r="DH525" s="168"/>
      <c r="DI525" s="168"/>
      <c r="DJ525" s="168"/>
      <c r="DK525" s="168"/>
      <c r="DL525" s="168"/>
      <c r="DM525" s="168"/>
      <c r="DN525" s="168"/>
      <c r="DO525" s="168"/>
      <c r="DP525" s="168"/>
      <c r="DQ525" s="168"/>
      <c r="DR525" s="168"/>
      <c r="DS525" s="168"/>
      <c r="DT525" s="168"/>
      <c r="DU525" s="168"/>
      <c r="DV525" s="168"/>
      <c r="DW525" s="168"/>
      <c r="DX525" s="168"/>
      <c r="DY525" s="168"/>
      <c r="DZ525" s="168"/>
      <c r="EA525" s="168"/>
      <c r="EB525" s="168"/>
      <c r="EC525" s="168"/>
      <c r="ED525" s="168"/>
      <c r="EE525" s="168"/>
      <c r="EF525" s="168"/>
      <c r="EG525" s="168"/>
      <c r="EH525" s="168"/>
      <c r="EI525" s="168"/>
      <c r="EJ525" s="168"/>
      <c r="EK525" s="168"/>
      <c r="EL525" s="168"/>
      <c r="EM525" s="168"/>
      <c r="EN525" s="168"/>
      <c r="EO525" s="168"/>
      <c r="EP525" s="168"/>
      <c r="EQ525" s="168"/>
      <c r="ER525" s="168"/>
      <c r="ES525" s="168"/>
      <c r="ET525" s="168"/>
      <c r="EU525" s="168"/>
      <c r="EV525" s="168"/>
      <c r="EW525" s="168"/>
      <c r="EX525" s="168"/>
      <c r="EY525" s="168"/>
      <c r="EZ525" s="168"/>
      <c r="FA525" s="168"/>
    </row>
    <row r="526" spans="1:157" s="167" customFormat="1" ht="12.75">
      <c r="A526" s="71" t="s">
        <v>572</v>
      </c>
      <c r="B526" s="342">
        <v>920</v>
      </c>
      <c r="C526" s="70" t="s">
        <v>163</v>
      </c>
      <c r="D526" s="228" t="s">
        <v>391</v>
      </c>
      <c r="E526" s="230" t="s">
        <v>893</v>
      </c>
      <c r="F526" s="231" t="s">
        <v>573</v>
      </c>
      <c r="G526" s="549">
        <v>19320</v>
      </c>
      <c r="CJ526" s="168"/>
      <c r="CK526" s="168"/>
      <c r="CL526" s="168"/>
      <c r="CM526" s="168"/>
      <c r="CN526" s="168"/>
      <c r="CO526" s="168"/>
      <c r="CP526" s="168"/>
      <c r="CQ526" s="168"/>
      <c r="CR526" s="168"/>
      <c r="CS526" s="168"/>
      <c r="CT526" s="168"/>
      <c r="CU526" s="168"/>
      <c r="CV526" s="168"/>
      <c r="CW526" s="168"/>
      <c r="CX526" s="168"/>
      <c r="CY526" s="168"/>
      <c r="CZ526" s="168"/>
      <c r="DA526" s="168"/>
      <c r="DB526" s="168"/>
      <c r="DC526" s="168"/>
      <c r="DD526" s="168"/>
      <c r="DE526" s="168"/>
      <c r="DF526" s="168"/>
      <c r="DG526" s="168"/>
      <c r="DH526" s="168"/>
      <c r="DI526" s="168"/>
      <c r="DJ526" s="168"/>
      <c r="DK526" s="168"/>
      <c r="DL526" s="168"/>
      <c r="DM526" s="168"/>
      <c r="DN526" s="168"/>
      <c r="DO526" s="168"/>
      <c r="DP526" s="168"/>
      <c r="DQ526" s="168"/>
      <c r="DR526" s="168"/>
      <c r="DS526" s="168"/>
      <c r="DT526" s="168"/>
      <c r="DU526" s="168"/>
      <c r="DV526" s="168"/>
      <c r="DW526" s="168"/>
      <c r="DX526" s="168"/>
      <c r="DY526" s="168"/>
      <c r="DZ526" s="168"/>
      <c r="EA526" s="168"/>
      <c r="EB526" s="168"/>
      <c r="EC526" s="168"/>
      <c r="ED526" s="168"/>
      <c r="EE526" s="168"/>
      <c r="EF526" s="168"/>
      <c r="EG526" s="168"/>
      <c r="EH526" s="168"/>
      <c r="EI526" s="168"/>
      <c r="EJ526" s="168"/>
      <c r="EK526" s="168"/>
      <c r="EL526" s="168"/>
      <c r="EM526" s="168"/>
      <c r="EN526" s="168"/>
      <c r="EO526" s="168"/>
      <c r="EP526" s="168"/>
      <c r="EQ526" s="168"/>
      <c r="ER526" s="168"/>
      <c r="ES526" s="168"/>
      <c r="ET526" s="168"/>
      <c r="EU526" s="168"/>
      <c r="EV526" s="168"/>
      <c r="EW526" s="168"/>
      <c r="EX526" s="168"/>
      <c r="EY526" s="168"/>
      <c r="EZ526" s="168"/>
      <c r="FA526" s="168"/>
    </row>
    <row r="527" spans="1:157" s="167" customFormat="1" ht="24">
      <c r="A527" s="169" t="s">
        <v>811</v>
      </c>
      <c r="B527" s="342">
        <v>920</v>
      </c>
      <c r="C527" s="70" t="s">
        <v>163</v>
      </c>
      <c r="D527" s="228" t="s">
        <v>391</v>
      </c>
      <c r="E527" s="230" t="s">
        <v>894</v>
      </c>
      <c r="F527" s="231"/>
      <c r="G527" s="549">
        <f>SUM(G528)</f>
        <v>5427</v>
      </c>
      <c r="CJ527" s="168"/>
      <c r="CK527" s="168"/>
      <c r="CL527" s="168"/>
      <c r="CM527" s="168"/>
      <c r="CN527" s="168"/>
      <c r="CO527" s="168"/>
      <c r="CP527" s="168"/>
      <c r="CQ527" s="168"/>
      <c r="CR527" s="168"/>
      <c r="CS527" s="168"/>
      <c r="CT527" s="168"/>
      <c r="CU527" s="168"/>
      <c r="CV527" s="168"/>
      <c r="CW527" s="168"/>
      <c r="CX527" s="168"/>
      <c r="CY527" s="168"/>
      <c r="CZ527" s="168"/>
      <c r="DA527" s="168"/>
      <c r="DB527" s="168"/>
      <c r="DC527" s="168"/>
      <c r="DD527" s="168"/>
      <c r="DE527" s="168"/>
      <c r="DF527" s="168"/>
      <c r="DG527" s="168"/>
      <c r="DH527" s="168"/>
      <c r="DI527" s="168"/>
      <c r="DJ527" s="168"/>
      <c r="DK527" s="168"/>
      <c r="DL527" s="168"/>
      <c r="DM527" s="168"/>
      <c r="DN527" s="168"/>
      <c r="DO527" s="168"/>
      <c r="DP527" s="168"/>
      <c r="DQ527" s="168"/>
      <c r="DR527" s="168"/>
      <c r="DS527" s="168"/>
      <c r="DT527" s="168"/>
      <c r="DU527" s="168"/>
      <c r="DV527" s="168"/>
      <c r="DW527" s="168"/>
      <c r="DX527" s="168"/>
      <c r="DY527" s="168"/>
      <c r="DZ527" s="168"/>
      <c r="EA527" s="168"/>
      <c r="EB527" s="168"/>
      <c r="EC527" s="168"/>
      <c r="ED527" s="168"/>
      <c r="EE527" s="168"/>
      <c r="EF527" s="168"/>
      <c r="EG527" s="168"/>
      <c r="EH527" s="168"/>
      <c r="EI527" s="168"/>
      <c r="EJ527" s="168"/>
      <c r="EK527" s="168"/>
      <c r="EL527" s="168"/>
      <c r="EM527" s="168"/>
      <c r="EN527" s="168"/>
      <c r="EO527" s="168"/>
      <c r="EP527" s="168"/>
      <c r="EQ527" s="168"/>
      <c r="ER527" s="168"/>
      <c r="ES527" s="168"/>
      <c r="ET527" s="168"/>
      <c r="EU527" s="168"/>
      <c r="EV527" s="168"/>
      <c r="EW527" s="168"/>
      <c r="EX527" s="168"/>
      <c r="EY527" s="168"/>
      <c r="EZ527" s="168"/>
      <c r="FA527" s="168"/>
    </row>
    <row r="528" spans="1:157" s="167" customFormat="1" ht="24">
      <c r="A528" s="169" t="s">
        <v>570</v>
      </c>
      <c r="B528" s="342">
        <v>920</v>
      </c>
      <c r="C528" s="70" t="s">
        <v>163</v>
      </c>
      <c r="D528" s="228" t="s">
        <v>391</v>
      </c>
      <c r="E528" s="230" t="s">
        <v>894</v>
      </c>
      <c r="F528" s="231" t="s">
        <v>571</v>
      </c>
      <c r="G528" s="549">
        <f>SUM(G529)</f>
        <v>5427</v>
      </c>
      <c r="CJ528" s="168"/>
      <c r="CK528" s="168"/>
      <c r="CL528" s="168"/>
      <c r="CM528" s="168"/>
      <c r="CN528" s="168"/>
      <c r="CO528" s="168"/>
      <c r="CP528" s="168"/>
      <c r="CQ528" s="168"/>
      <c r="CR528" s="168"/>
      <c r="CS528" s="168"/>
      <c r="CT528" s="168"/>
      <c r="CU528" s="168"/>
      <c r="CV528" s="168"/>
      <c r="CW528" s="168"/>
      <c r="CX528" s="168"/>
      <c r="CY528" s="168"/>
      <c r="CZ528" s="168"/>
      <c r="DA528" s="168"/>
      <c r="DB528" s="168"/>
      <c r="DC528" s="168"/>
      <c r="DD528" s="168"/>
      <c r="DE528" s="168"/>
      <c r="DF528" s="168"/>
      <c r="DG528" s="168"/>
      <c r="DH528" s="168"/>
      <c r="DI528" s="168"/>
      <c r="DJ528" s="168"/>
      <c r="DK528" s="168"/>
      <c r="DL528" s="168"/>
      <c r="DM528" s="168"/>
      <c r="DN528" s="168"/>
      <c r="DO528" s="168"/>
      <c r="DP528" s="168"/>
      <c r="DQ528" s="168"/>
      <c r="DR528" s="168"/>
      <c r="DS528" s="168"/>
      <c r="DT528" s="168"/>
      <c r="DU528" s="168"/>
      <c r="DV528" s="168"/>
      <c r="DW528" s="168"/>
      <c r="DX528" s="168"/>
      <c r="DY528" s="168"/>
      <c r="DZ528" s="168"/>
      <c r="EA528" s="168"/>
      <c r="EB528" s="168"/>
      <c r="EC528" s="168"/>
      <c r="ED528" s="168"/>
      <c r="EE528" s="168"/>
      <c r="EF528" s="168"/>
      <c r="EG528" s="168"/>
      <c r="EH528" s="168"/>
      <c r="EI528" s="168"/>
      <c r="EJ528" s="168"/>
      <c r="EK528" s="168"/>
      <c r="EL528" s="168"/>
      <c r="EM528" s="168"/>
      <c r="EN528" s="168"/>
      <c r="EO528" s="168"/>
      <c r="EP528" s="168"/>
      <c r="EQ528" s="168"/>
      <c r="ER528" s="168"/>
      <c r="ES528" s="168"/>
      <c r="ET528" s="168"/>
      <c r="EU528" s="168"/>
      <c r="EV528" s="168"/>
      <c r="EW528" s="168"/>
      <c r="EX528" s="168"/>
      <c r="EY528" s="168"/>
      <c r="EZ528" s="168"/>
      <c r="FA528" s="168"/>
    </row>
    <row r="529" spans="1:157" s="167" customFormat="1" ht="12.75">
      <c r="A529" s="71" t="s">
        <v>572</v>
      </c>
      <c r="B529" s="342">
        <v>920</v>
      </c>
      <c r="C529" s="70" t="s">
        <v>163</v>
      </c>
      <c r="D529" s="228" t="s">
        <v>391</v>
      </c>
      <c r="E529" s="230" t="s">
        <v>894</v>
      </c>
      <c r="F529" s="108" t="s">
        <v>573</v>
      </c>
      <c r="G529" s="555">
        <v>5427</v>
      </c>
      <c r="CJ529" s="168"/>
      <c r="CK529" s="168"/>
      <c r="CL529" s="168"/>
      <c r="CM529" s="168"/>
      <c r="CN529" s="168"/>
      <c r="CO529" s="168"/>
      <c r="CP529" s="168"/>
      <c r="CQ529" s="168"/>
      <c r="CR529" s="168"/>
      <c r="CS529" s="168"/>
      <c r="CT529" s="168"/>
      <c r="CU529" s="168"/>
      <c r="CV529" s="168"/>
      <c r="CW529" s="168"/>
      <c r="CX529" s="168"/>
      <c r="CY529" s="168"/>
      <c r="CZ529" s="168"/>
      <c r="DA529" s="168"/>
      <c r="DB529" s="168"/>
      <c r="DC529" s="168"/>
      <c r="DD529" s="168"/>
      <c r="DE529" s="168"/>
      <c r="DF529" s="168"/>
      <c r="DG529" s="168"/>
      <c r="DH529" s="168"/>
      <c r="DI529" s="168"/>
      <c r="DJ529" s="168"/>
      <c r="DK529" s="168"/>
      <c r="DL529" s="168"/>
      <c r="DM529" s="168"/>
      <c r="DN529" s="168"/>
      <c r="DO529" s="168"/>
      <c r="DP529" s="168"/>
      <c r="DQ529" s="168"/>
      <c r="DR529" s="168"/>
      <c r="DS529" s="168"/>
      <c r="DT529" s="168"/>
      <c r="DU529" s="168"/>
      <c r="DV529" s="168"/>
      <c r="DW529" s="168"/>
      <c r="DX529" s="168"/>
      <c r="DY529" s="168"/>
      <c r="DZ529" s="168"/>
      <c r="EA529" s="168"/>
      <c r="EB529" s="168"/>
      <c r="EC529" s="168"/>
      <c r="ED529" s="168"/>
      <c r="EE529" s="168"/>
      <c r="EF529" s="168"/>
      <c r="EG529" s="168"/>
      <c r="EH529" s="168"/>
      <c r="EI529" s="168"/>
      <c r="EJ529" s="168"/>
      <c r="EK529" s="168"/>
      <c r="EL529" s="168"/>
      <c r="EM529" s="168"/>
      <c r="EN529" s="168"/>
      <c r="EO529" s="168"/>
      <c r="EP529" s="168"/>
      <c r="EQ529" s="168"/>
      <c r="ER529" s="168"/>
      <c r="ES529" s="168"/>
      <c r="ET529" s="168"/>
      <c r="EU529" s="168"/>
      <c r="EV529" s="168"/>
      <c r="EW529" s="168"/>
      <c r="EX529" s="168"/>
      <c r="EY529" s="168"/>
      <c r="EZ529" s="168"/>
      <c r="FA529" s="168"/>
    </row>
    <row r="530" spans="1:157" s="167" customFormat="1" ht="24" hidden="1">
      <c r="A530" s="238" t="s">
        <v>895</v>
      </c>
      <c r="B530" s="363"/>
      <c r="C530" s="70" t="s">
        <v>163</v>
      </c>
      <c r="D530" s="228" t="s">
        <v>391</v>
      </c>
      <c r="E530" s="233" t="s">
        <v>896</v>
      </c>
      <c r="F530" s="241"/>
      <c r="G530" s="548">
        <f>SUM(G531)</f>
        <v>0</v>
      </c>
      <c r="CJ530" s="168"/>
      <c r="CK530" s="168"/>
      <c r="CL530" s="168"/>
      <c r="CM530" s="168"/>
      <c r="CN530" s="168"/>
      <c r="CO530" s="168"/>
      <c r="CP530" s="168"/>
      <c r="CQ530" s="168"/>
      <c r="CR530" s="168"/>
      <c r="CS530" s="168"/>
      <c r="CT530" s="168"/>
      <c r="CU530" s="168"/>
      <c r="CV530" s="168"/>
      <c r="CW530" s="168"/>
      <c r="CX530" s="168"/>
      <c r="CY530" s="168"/>
      <c r="CZ530" s="168"/>
      <c r="DA530" s="168"/>
      <c r="DB530" s="168"/>
      <c r="DC530" s="168"/>
      <c r="DD530" s="168"/>
      <c r="DE530" s="168"/>
      <c r="DF530" s="168"/>
      <c r="DG530" s="168"/>
      <c r="DH530" s="168"/>
      <c r="DI530" s="168"/>
      <c r="DJ530" s="168"/>
      <c r="DK530" s="168"/>
      <c r="DL530" s="168"/>
      <c r="DM530" s="168"/>
      <c r="DN530" s="168"/>
      <c r="DO530" s="168"/>
      <c r="DP530" s="168"/>
      <c r="DQ530" s="168"/>
      <c r="DR530" s="168"/>
      <c r="DS530" s="168"/>
      <c r="DT530" s="168"/>
      <c r="DU530" s="168"/>
      <c r="DV530" s="168"/>
      <c r="DW530" s="168"/>
      <c r="DX530" s="168"/>
      <c r="DY530" s="168"/>
      <c r="DZ530" s="168"/>
      <c r="EA530" s="168"/>
      <c r="EB530" s="168"/>
      <c r="EC530" s="168"/>
      <c r="ED530" s="168"/>
      <c r="EE530" s="168"/>
      <c r="EF530" s="168"/>
      <c r="EG530" s="168"/>
      <c r="EH530" s="168"/>
      <c r="EI530" s="168"/>
      <c r="EJ530" s="168"/>
      <c r="EK530" s="168"/>
      <c r="EL530" s="168"/>
      <c r="EM530" s="168"/>
      <c r="EN530" s="168"/>
      <c r="EO530" s="168"/>
      <c r="EP530" s="168"/>
      <c r="EQ530" s="168"/>
      <c r="ER530" s="168"/>
      <c r="ES530" s="168"/>
      <c r="ET530" s="168"/>
      <c r="EU530" s="168"/>
      <c r="EV530" s="168"/>
      <c r="EW530" s="168"/>
      <c r="EX530" s="168"/>
      <c r="EY530" s="168"/>
      <c r="EZ530" s="168"/>
      <c r="FA530" s="168"/>
    </row>
    <row r="531" spans="1:157" s="167" customFormat="1" ht="24" hidden="1">
      <c r="A531" s="169" t="s">
        <v>897</v>
      </c>
      <c r="B531" s="362"/>
      <c r="C531" s="70" t="s">
        <v>163</v>
      </c>
      <c r="D531" s="228" t="s">
        <v>391</v>
      </c>
      <c r="E531" s="228" t="s">
        <v>898</v>
      </c>
      <c r="F531" s="241"/>
      <c r="G531" s="528">
        <f>SUM(G532)</f>
        <v>0</v>
      </c>
      <c r="CJ531" s="168"/>
      <c r="CK531" s="168"/>
      <c r="CL531" s="168"/>
      <c r="CM531" s="168"/>
      <c r="CN531" s="168"/>
      <c r="CO531" s="168"/>
      <c r="CP531" s="168"/>
      <c r="CQ531" s="168"/>
      <c r="CR531" s="168"/>
      <c r="CS531" s="168"/>
      <c r="CT531" s="168"/>
      <c r="CU531" s="168"/>
      <c r="CV531" s="168"/>
      <c r="CW531" s="168"/>
      <c r="CX531" s="168"/>
      <c r="CY531" s="168"/>
      <c r="CZ531" s="168"/>
      <c r="DA531" s="168"/>
      <c r="DB531" s="168"/>
      <c r="DC531" s="168"/>
      <c r="DD531" s="168"/>
      <c r="DE531" s="168"/>
      <c r="DF531" s="168"/>
      <c r="DG531" s="168"/>
      <c r="DH531" s="168"/>
      <c r="DI531" s="168"/>
      <c r="DJ531" s="168"/>
      <c r="DK531" s="168"/>
      <c r="DL531" s="168"/>
      <c r="DM531" s="168"/>
      <c r="DN531" s="168"/>
      <c r="DO531" s="168"/>
      <c r="DP531" s="168"/>
      <c r="DQ531" s="168"/>
      <c r="DR531" s="168"/>
      <c r="DS531" s="168"/>
      <c r="DT531" s="168"/>
      <c r="DU531" s="168"/>
      <c r="DV531" s="168"/>
      <c r="DW531" s="168"/>
      <c r="DX531" s="168"/>
      <c r="DY531" s="168"/>
      <c r="DZ531" s="168"/>
      <c r="EA531" s="168"/>
      <c r="EB531" s="168"/>
      <c r="EC531" s="168"/>
      <c r="ED531" s="168"/>
      <c r="EE531" s="168"/>
      <c r="EF531" s="168"/>
      <c r="EG531" s="168"/>
      <c r="EH531" s="168"/>
      <c r="EI531" s="168"/>
      <c r="EJ531" s="168"/>
      <c r="EK531" s="168"/>
      <c r="EL531" s="168"/>
      <c r="EM531" s="168"/>
      <c r="EN531" s="168"/>
      <c r="EO531" s="168"/>
      <c r="EP531" s="168"/>
      <c r="EQ531" s="168"/>
      <c r="ER531" s="168"/>
      <c r="ES531" s="168"/>
      <c r="ET531" s="168"/>
      <c r="EU531" s="168"/>
      <c r="EV531" s="168"/>
      <c r="EW531" s="168"/>
      <c r="EX531" s="168"/>
      <c r="EY531" s="168"/>
      <c r="EZ531" s="168"/>
      <c r="FA531" s="168"/>
    </row>
    <row r="532" spans="1:157" s="167" customFormat="1" ht="24" hidden="1">
      <c r="A532" s="169" t="s">
        <v>570</v>
      </c>
      <c r="B532" s="362"/>
      <c r="C532" s="70" t="s">
        <v>163</v>
      </c>
      <c r="D532" s="228" t="s">
        <v>391</v>
      </c>
      <c r="E532" s="228" t="s">
        <v>898</v>
      </c>
      <c r="F532" s="241">
        <v>600</v>
      </c>
      <c r="G532" s="549">
        <f>SUM(G533)</f>
        <v>0</v>
      </c>
      <c r="CJ532" s="168"/>
      <c r="CK532" s="168"/>
      <c r="CL532" s="168"/>
      <c r="CM532" s="168"/>
      <c r="CN532" s="168"/>
      <c r="CO532" s="168"/>
      <c r="CP532" s="168"/>
      <c r="CQ532" s="168"/>
      <c r="CR532" s="168"/>
      <c r="CS532" s="168"/>
      <c r="CT532" s="168"/>
      <c r="CU532" s="168"/>
      <c r="CV532" s="168"/>
      <c r="CW532" s="168"/>
      <c r="CX532" s="168"/>
      <c r="CY532" s="168"/>
      <c r="CZ532" s="168"/>
      <c r="DA532" s="168"/>
      <c r="DB532" s="168"/>
      <c r="DC532" s="168"/>
      <c r="DD532" s="168"/>
      <c r="DE532" s="168"/>
      <c r="DF532" s="168"/>
      <c r="DG532" s="168"/>
      <c r="DH532" s="168"/>
      <c r="DI532" s="168"/>
      <c r="DJ532" s="168"/>
      <c r="DK532" s="168"/>
      <c r="DL532" s="168"/>
      <c r="DM532" s="168"/>
      <c r="DN532" s="168"/>
      <c r="DO532" s="168"/>
      <c r="DP532" s="168"/>
      <c r="DQ532" s="168"/>
      <c r="DR532" s="168"/>
      <c r="DS532" s="168"/>
      <c r="DT532" s="168"/>
      <c r="DU532" s="168"/>
      <c r="DV532" s="168"/>
      <c r="DW532" s="168"/>
      <c r="DX532" s="168"/>
      <c r="DY532" s="168"/>
      <c r="DZ532" s="168"/>
      <c r="EA532" s="168"/>
      <c r="EB532" s="168"/>
      <c r="EC532" s="168"/>
      <c r="ED532" s="168"/>
      <c r="EE532" s="168"/>
      <c r="EF532" s="168"/>
      <c r="EG532" s="168"/>
      <c r="EH532" s="168"/>
      <c r="EI532" s="168"/>
      <c r="EJ532" s="168"/>
      <c r="EK532" s="168"/>
      <c r="EL532" s="168"/>
      <c r="EM532" s="168"/>
      <c r="EN532" s="168"/>
      <c r="EO532" s="168"/>
      <c r="EP532" s="168"/>
      <c r="EQ532" s="168"/>
      <c r="ER532" s="168"/>
      <c r="ES532" s="168"/>
      <c r="ET532" s="168"/>
      <c r="EU532" s="168"/>
      <c r="EV532" s="168"/>
      <c r="EW532" s="168"/>
      <c r="EX532" s="168"/>
      <c r="EY532" s="168"/>
      <c r="EZ532" s="168"/>
      <c r="FA532" s="168"/>
    </row>
    <row r="533" spans="1:157" s="167" customFormat="1" ht="12.75" hidden="1">
      <c r="A533" s="71" t="s">
        <v>572</v>
      </c>
      <c r="B533" s="332"/>
      <c r="C533" s="70" t="s">
        <v>163</v>
      </c>
      <c r="D533" s="228" t="s">
        <v>391</v>
      </c>
      <c r="E533" s="228" t="s">
        <v>898</v>
      </c>
      <c r="F533" s="229" t="s">
        <v>573</v>
      </c>
      <c r="G533" s="549">
        <v>0</v>
      </c>
      <c r="CJ533" s="168"/>
      <c r="CK533" s="168"/>
      <c r="CL533" s="168"/>
      <c r="CM533" s="168"/>
      <c r="CN533" s="168"/>
      <c r="CO533" s="168"/>
      <c r="CP533" s="168"/>
      <c r="CQ533" s="168"/>
      <c r="CR533" s="168"/>
      <c r="CS533" s="168"/>
      <c r="CT533" s="168"/>
      <c r="CU533" s="168"/>
      <c r="CV533" s="168"/>
      <c r="CW533" s="168"/>
      <c r="CX533" s="168"/>
      <c r="CY533" s="168"/>
      <c r="CZ533" s="168"/>
      <c r="DA533" s="168"/>
      <c r="DB533" s="168"/>
      <c r="DC533" s="168"/>
      <c r="DD533" s="168"/>
      <c r="DE533" s="168"/>
      <c r="DF533" s="168"/>
      <c r="DG533" s="168"/>
      <c r="DH533" s="168"/>
      <c r="DI533" s="168"/>
      <c r="DJ533" s="168"/>
      <c r="DK533" s="168"/>
      <c r="DL533" s="168"/>
      <c r="DM533" s="168"/>
      <c r="DN533" s="168"/>
      <c r="DO533" s="168"/>
      <c r="DP533" s="168"/>
      <c r="DQ533" s="168"/>
      <c r="DR533" s="168"/>
      <c r="DS533" s="168"/>
      <c r="DT533" s="168"/>
      <c r="DU533" s="168"/>
      <c r="DV533" s="168"/>
      <c r="DW533" s="168"/>
      <c r="DX533" s="168"/>
      <c r="DY533" s="168"/>
      <c r="DZ533" s="168"/>
      <c r="EA533" s="168"/>
      <c r="EB533" s="168"/>
      <c r="EC533" s="168"/>
      <c r="ED533" s="168"/>
      <c r="EE533" s="168"/>
      <c r="EF533" s="168"/>
      <c r="EG533" s="168"/>
      <c r="EH533" s="168"/>
      <c r="EI533" s="168"/>
      <c r="EJ533" s="168"/>
      <c r="EK533" s="168"/>
      <c r="EL533" s="168"/>
      <c r="EM533" s="168"/>
      <c r="EN533" s="168"/>
      <c r="EO533" s="168"/>
      <c r="EP533" s="168"/>
      <c r="EQ533" s="168"/>
      <c r="ER533" s="168"/>
      <c r="ES533" s="168"/>
      <c r="ET533" s="168"/>
      <c r="EU533" s="168"/>
      <c r="EV533" s="168"/>
      <c r="EW533" s="168"/>
      <c r="EX533" s="168"/>
      <c r="EY533" s="168"/>
      <c r="EZ533" s="168"/>
      <c r="FA533" s="168"/>
    </row>
    <row r="534" spans="1:157" s="167" customFormat="1" ht="12.75" hidden="1">
      <c r="A534" s="238" t="s">
        <v>899</v>
      </c>
      <c r="B534" s="363"/>
      <c r="C534" s="70" t="s">
        <v>163</v>
      </c>
      <c r="D534" s="228" t="s">
        <v>391</v>
      </c>
      <c r="E534" s="233" t="s">
        <v>900</v>
      </c>
      <c r="F534" s="229"/>
      <c r="G534" s="548">
        <f>SUM(G535)</f>
        <v>0</v>
      </c>
      <c r="CJ534" s="168"/>
      <c r="CK534" s="168"/>
      <c r="CL534" s="168"/>
      <c r="CM534" s="168"/>
      <c r="CN534" s="168"/>
      <c r="CO534" s="168"/>
      <c r="CP534" s="168"/>
      <c r="CQ534" s="168"/>
      <c r="CR534" s="168"/>
      <c r="CS534" s="168"/>
      <c r="CT534" s="168"/>
      <c r="CU534" s="168"/>
      <c r="CV534" s="168"/>
      <c r="CW534" s="168"/>
      <c r="CX534" s="168"/>
      <c r="CY534" s="168"/>
      <c r="CZ534" s="168"/>
      <c r="DA534" s="168"/>
      <c r="DB534" s="168"/>
      <c r="DC534" s="168"/>
      <c r="DD534" s="168"/>
      <c r="DE534" s="168"/>
      <c r="DF534" s="168"/>
      <c r="DG534" s="168"/>
      <c r="DH534" s="168"/>
      <c r="DI534" s="168"/>
      <c r="DJ534" s="168"/>
      <c r="DK534" s="168"/>
      <c r="DL534" s="168"/>
      <c r="DM534" s="168"/>
      <c r="DN534" s="168"/>
      <c r="DO534" s="168"/>
      <c r="DP534" s="168"/>
      <c r="DQ534" s="168"/>
      <c r="DR534" s="168"/>
      <c r="DS534" s="168"/>
      <c r="DT534" s="168"/>
      <c r="DU534" s="168"/>
      <c r="DV534" s="168"/>
      <c r="DW534" s="168"/>
      <c r="DX534" s="168"/>
      <c r="DY534" s="168"/>
      <c r="DZ534" s="168"/>
      <c r="EA534" s="168"/>
      <c r="EB534" s="168"/>
      <c r="EC534" s="168"/>
      <c r="ED534" s="168"/>
      <c r="EE534" s="168"/>
      <c r="EF534" s="168"/>
      <c r="EG534" s="168"/>
      <c r="EH534" s="168"/>
      <c r="EI534" s="168"/>
      <c r="EJ534" s="168"/>
      <c r="EK534" s="168"/>
      <c r="EL534" s="168"/>
      <c r="EM534" s="168"/>
      <c r="EN534" s="168"/>
      <c r="EO534" s="168"/>
      <c r="EP534" s="168"/>
      <c r="EQ534" s="168"/>
      <c r="ER534" s="168"/>
      <c r="ES534" s="168"/>
      <c r="ET534" s="168"/>
      <c r="EU534" s="168"/>
      <c r="EV534" s="168"/>
      <c r="EW534" s="168"/>
      <c r="EX534" s="168"/>
      <c r="EY534" s="168"/>
      <c r="EZ534" s="168"/>
      <c r="FA534" s="168"/>
    </row>
    <row r="535" spans="1:157" s="167" customFormat="1" ht="12.75" hidden="1">
      <c r="A535" s="169" t="s">
        <v>901</v>
      </c>
      <c r="B535" s="362"/>
      <c r="C535" s="70" t="s">
        <v>163</v>
      </c>
      <c r="D535" s="228" t="s">
        <v>391</v>
      </c>
      <c r="E535" s="228" t="s">
        <v>902</v>
      </c>
      <c r="F535" s="229"/>
      <c r="G535" s="548">
        <f>SUM(G536)</f>
        <v>0</v>
      </c>
      <c r="CJ535" s="168"/>
      <c r="CK535" s="168"/>
      <c r="CL535" s="168"/>
      <c r="CM535" s="168"/>
      <c r="CN535" s="168"/>
      <c r="CO535" s="168"/>
      <c r="CP535" s="168"/>
      <c r="CQ535" s="168"/>
      <c r="CR535" s="168"/>
      <c r="CS535" s="168"/>
      <c r="CT535" s="168"/>
      <c r="CU535" s="168"/>
      <c r="CV535" s="168"/>
      <c r="CW535" s="168"/>
      <c r="CX535" s="168"/>
      <c r="CY535" s="168"/>
      <c r="CZ535" s="168"/>
      <c r="DA535" s="168"/>
      <c r="DB535" s="168"/>
      <c r="DC535" s="168"/>
      <c r="DD535" s="168"/>
      <c r="DE535" s="168"/>
      <c r="DF535" s="168"/>
      <c r="DG535" s="168"/>
      <c r="DH535" s="168"/>
      <c r="DI535" s="168"/>
      <c r="DJ535" s="168"/>
      <c r="DK535" s="168"/>
      <c r="DL535" s="168"/>
      <c r="DM535" s="168"/>
      <c r="DN535" s="168"/>
      <c r="DO535" s="168"/>
      <c r="DP535" s="168"/>
      <c r="DQ535" s="168"/>
      <c r="DR535" s="168"/>
      <c r="DS535" s="168"/>
      <c r="DT535" s="168"/>
      <c r="DU535" s="168"/>
      <c r="DV535" s="168"/>
      <c r="DW535" s="168"/>
      <c r="DX535" s="168"/>
      <c r="DY535" s="168"/>
      <c r="DZ535" s="168"/>
      <c r="EA535" s="168"/>
      <c r="EB535" s="168"/>
      <c r="EC535" s="168"/>
      <c r="ED535" s="168"/>
      <c r="EE535" s="168"/>
      <c r="EF535" s="168"/>
      <c r="EG535" s="168"/>
      <c r="EH535" s="168"/>
      <c r="EI535" s="168"/>
      <c r="EJ535" s="168"/>
      <c r="EK535" s="168"/>
      <c r="EL535" s="168"/>
      <c r="EM535" s="168"/>
      <c r="EN535" s="168"/>
      <c r="EO535" s="168"/>
      <c r="EP535" s="168"/>
      <c r="EQ535" s="168"/>
      <c r="ER535" s="168"/>
      <c r="ES535" s="168"/>
      <c r="ET535" s="168"/>
      <c r="EU535" s="168"/>
      <c r="EV535" s="168"/>
      <c r="EW535" s="168"/>
      <c r="EX535" s="168"/>
      <c r="EY535" s="168"/>
      <c r="EZ535" s="168"/>
      <c r="FA535" s="168"/>
    </row>
    <row r="536" spans="1:157" s="167" customFormat="1" ht="24" hidden="1">
      <c r="A536" s="169" t="s">
        <v>570</v>
      </c>
      <c r="B536" s="362"/>
      <c r="C536" s="70" t="s">
        <v>163</v>
      </c>
      <c r="D536" s="228" t="s">
        <v>391</v>
      </c>
      <c r="E536" s="228" t="s">
        <v>902</v>
      </c>
      <c r="F536" s="229" t="s">
        <v>571</v>
      </c>
      <c r="G536" s="548">
        <f>SUM(G537)</f>
        <v>0</v>
      </c>
      <c r="CJ536" s="168"/>
      <c r="CK536" s="168"/>
      <c r="CL536" s="168"/>
      <c r="CM536" s="168"/>
      <c r="CN536" s="168"/>
      <c r="CO536" s="168"/>
      <c r="CP536" s="168"/>
      <c r="CQ536" s="168"/>
      <c r="CR536" s="168"/>
      <c r="CS536" s="168"/>
      <c r="CT536" s="168"/>
      <c r="CU536" s="168"/>
      <c r="CV536" s="168"/>
      <c r="CW536" s="168"/>
      <c r="CX536" s="168"/>
      <c r="CY536" s="168"/>
      <c r="CZ536" s="168"/>
      <c r="DA536" s="168"/>
      <c r="DB536" s="168"/>
      <c r="DC536" s="168"/>
      <c r="DD536" s="168"/>
      <c r="DE536" s="168"/>
      <c r="DF536" s="168"/>
      <c r="DG536" s="168"/>
      <c r="DH536" s="168"/>
      <c r="DI536" s="168"/>
      <c r="DJ536" s="168"/>
      <c r="DK536" s="168"/>
      <c r="DL536" s="168"/>
      <c r="DM536" s="168"/>
      <c r="DN536" s="168"/>
      <c r="DO536" s="168"/>
      <c r="DP536" s="168"/>
      <c r="DQ536" s="168"/>
      <c r="DR536" s="168"/>
      <c r="DS536" s="168"/>
      <c r="DT536" s="168"/>
      <c r="DU536" s="168"/>
      <c r="DV536" s="168"/>
      <c r="DW536" s="168"/>
      <c r="DX536" s="168"/>
      <c r="DY536" s="168"/>
      <c r="DZ536" s="168"/>
      <c r="EA536" s="168"/>
      <c r="EB536" s="168"/>
      <c r="EC536" s="168"/>
      <c r="ED536" s="168"/>
      <c r="EE536" s="168"/>
      <c r="EF536" s="168"/>
      <c r="EG536" s="168"/>
      <c r="EH536" s="168"/>
      <c r="EI536" s="168"/>
      <c r="EJ536" s="168"/>
      <c r="EK536" s="168"/>
      <c r="EL536" s="168"/>
      <c r="EM536" s="168"/>
      <c r="EN536" s="168"/>
      <c r="EO536" s="168"/>
      <c r="EP536" s="168"/>
      <c r="EQ536" s="168"/>
      <c r="ER536" s="168"/>
      <c r="ES536" s="168"/>
      <c r="ET536" s="168"/>
      <c r="EU536" s="168"/>
      <c r="EV536" s="168"/>
      <c r="EW536" s="168"/>
      <c r="EX536" s="168"/>
      <c r="EY536" s="168"/>
      <c r="EZ536" s="168"/>
      <c r="FA536" s="168"/>
    </row>
    <row r="537" spans="1:157" s="167" customFormat="1" ht="12.75" hidden="1">
      <c r="A537" s="71" t="s">
        <v>572</v>
      </c>
      <c r="B537" s="332"/>
      <c r="C537" s="70" t="s">
        <v>163</v>
      </c>
      <c r="D537" s="228" t="s">
        <v>391</v>
      </c>
      <c r="E537" s="228" t="s">
        <v>902</v>
      </c>
      <c r="F537" s="229" t="s">
        <v>573</v>
      </c>
      <c r="G537" s="548">
        <v>0</v>
      </c>
      <c r="CJ537" s="168"/>
      <c r="CK537" s="168"/>
      <c r="CL537" s="168"/>
      <c r="CM537" s="168"/>
      <c r="CN537" s="168"/>
      <c r="CO537" s="168"/>
      <c r="CP537" s="168"/>
      <c r="CQ537" s="168"/>
      <c r="CR537" s="168"/>
      <c r="CS537" s="168"/>
      <c r="CT537" s="168"/>
      <c r="CU537" s="168"/>
      <c r="CV537" s="168"/>
      <c r="CW537" s="168"/>
      <c r="CX537" s="168"/>
      <c r="CY537" s="168"/>
      <c r="CZ537" s="168"/>
      <c r="DA537" s="168"/>
      <c r="DB537" s="168"/>
      <c r="DC537" s="168"/>
      <c r="DD537" s="168"/>
      <c r="DE537" s="168"/>
      <c r="DF537" s="168"/>
      <c r="DG537" s="168"/>
      <c r="DH537" s="168"/>
      <c r="DI537" s="168"/>
      <c r="DJ537" s="168"/>
      <c r="DK537" s="168"/>
      <c r="DL537" s="168"/>
      <c r="DM537" s="168"/>
      <c r="DN537" s="168"/>
      <c r="DO537" s="168"/>
      <c r="DP537" s="168"/>
      <c r="DQ537" s="168"/>
      <c r="DR537" s="168"/>
      <c r="DS537" s="168"/>
      <c r="DT537" s="168"/>
      <c r="DU537" s="168"/>
      <c r="DV537" s="168"/>
      <c r="DW537" s="168"/>
      <c r="DX537" s="168"/>
      <c r="DY537" s="168"/>
      <c r="DZ537" s="168"/>
      <c r="EA537" s="168"/>
      <c r="EB537" s="168"/>
      <c r="EC537" s="168"/>
      <c r="ED537" s="168"/>
      <c r="EE537" s="168"/>
      <c r="EF537" s="168"/>
      <c r="EG537" s="168"/>
      <c r="EH537" s="168"/>
      <c r="EI537" s="168"/>
      <c r="EJ537" s="168"/>
      <c r="EK537" s="168"/>
      <c r="EL537" s="168"/>
      <c r="EM537" s="168"/>
      <c r="EN537" s="168"/>
      <c r="EO537" s="168"/>
      <c r="EP537" s="168"/>
      <c r="EQ537" s="168"/>
      <c r="ER537" s="168"/>
      <c r="ES537" s="168"/>
      <c r="ET537" s="168"/>
      <c r="EU537" s="168"/>
      <c r="EV537" s="168"/>
      <c r="EW537" s="168"/>
      <c r="EX537" s="168"/>
      <c r="EY537" s="168"/>
      <c r="EZ537" s="168"/>
      <c r="FA537" s="168"/>
    </row>
    <row r="538" spans="1:157" s="167" customFormat="1" ht="29.25" customHeight="1">
      <c r="A538" s="127" t="s">
        <v>903</v>
      </c>
      <c r="B538" s="331">
        <v>920</v>
      </c>
      <c r="C538" s="70" t="s">
        <v>163</v>
      </c>
      <c r="D538" s="228" t="s">
        <v>391</v>
      </c>
      <c r="E538" s="228" t="s">
        <v>904</v>
      </c>
      <c r="F538" s="229"/>
      <c r="G538" s="548">
        <f>SUM(G539)</f>
        <v>150</v>
      </c>
      <c r="CJ538" s="168"/>
      <c r="CK538" s="168"/>
      <c r="CL538" s="168"/>
      <c r="CM538" s="168"/>
      <c r="CN538" s="168"/>
      <c r="CO538" s="168"/>
      <c r="CP538" s="168"/>
      <c r="CQ538" s="168"/>
      <c r="CR538" s="168"/>
      <c r="CS538" s="168"/>
      <c r="CT538" s="168"/>
      <c r="CU538" s="168"/>
      <c r="CV538" s="168"/>
      <c r="CW538" s="168"/>
      <c r="CX538" s="168"/>
      <c r="CY538" s="168"/>
      <c r="CZ538" s="168"/>
      <c r="DA538" s="168"/>
      <c r="DB538" s="168"/>
      <c r="DC538" s="168"/>
      <c r="DD538" s="168"/>
      <c r="DE538" s="168"/>
      <c r="DF538" s="168"/>
      <c r="DG538" s="168"/>
      <c r="DH538" s="168"/>
      <c r="DI538" s="168"/>
      <c r="DJ538" s="168"/>
      <c r="DK538" s="168"/>
      <c r="DL538" s="168"/>
      <c r="DM538" s="168"/>
      <c r="DN538" s="168"/>
      <c r="DO538" s="168"/>
      <c r="DP538" s="168"/>
      <c r="DQ538" s="168"/>
      <c r="DR538" s="168"/>
      <c r="DS538" s="168"/>
      <c r="DT538" s="168"/>
      <c r="DU538" s="168"/>
      <c r="DV538" s="168"/>
      <c r="DW538" s="168"/>
      <c r="DX538" s="168"/>
      <c r="DY538" s="168"/>
      <c r="DZ538" s="168"/>
      <c r="EA538" s="168"/>
      <c r="EB538" s="168"/>
      <c r="EC538" s="168"/>
      <c r="ED538" s="168"/>
      <c r="EE538" s="168"/>
      <c r="EF538" s="168"/>
      <c r="EG538" s="168"/>
      <c r="EH538" s="168"/>
      <c r="EI538" s="168"/>
      <c r="EJ538" s="168"/>
      <c r="EK538" s="168"/>
      <c r="EL538" s="168"/>
      <c r="EM538" s="168"/>
      <c r="EN538" s="168"/>
      <c r="EO538" s="168"/>
      <c r="EP538" s="168"/>
      <c r="EQ538" s="168"/>
      <c r="ER538" s="168"/>
      <c r="ES538" s="168"/>
      <c r="ET538" s="168"/>
      <c r="EU538" s="168"/>
      <c r="EV538" s="168"/>
      <c r="EW538" s="168"/>
      <c r="EX538" s="168"/>
      <c r="EY538" s="168"/>
      <c r="EZ538" s="168"/>
      <c r="FA538" s="168"/>
    </row>
    <row r="539" spans="1:157" s="167" customFormat="1" ht="12.75">
      <c r="A539" s="86" t="s">
        <v>905</v>
      </c>
      <c r="B539" s="342">
        <v>920</v>
      </c>
      <c r="C539" s="70" t="s">
        <v>163</v>
      </c>
      <c r="D539" s="228" t="s">
        <v>391</v>
      </c>
      <c r="E539" s="228" t="s">
        <v>906</v>
      </c>
      <c r="F539" s="229"/>
      <c r="G539" s="549">
        <f>SUM(G540)</f>
        <v>150</v>
      </c>
      <c r="CJ539" s="168"/>
      <c r="CK539" s="168"/>
      <c r="CL539" s="168"/>
      <c r="CM539" s="168"/>
      <c r="CN539" s="168"/>
      <c r="CO539" s="168"/>
      <c r="CP539" s="168"/>
      <c r="CQ539" s="168"/>
      <c r="CR539" s="168"/>
      <c r="CS539" s="168"/>
      <c r="CT539" s="168"/>
      <c r="CU539" s="168"/>
      <c r="CV539" s="168"/>
      <c r="CW539" s="168"/>
      <c r="CX539" s="168"/>
      <c r="CY539" s="168"/>
      <c r="CZ539" s="168"/>
      <c r="DA539" s="168"/>
      <c r="DB539" s="168"/>
      <c r="DC539" s="168"/>
      <c r="DD539" s="168"/>
      <c r="DE539" s="168"/>
      <c r="DF539" s="168"/>
      <c r="DG539" s="168"/>
      <c r="DH539" s="168"/>
      <c r="DI539" s="168"/>
      <c r="DJ539" s="168"/>
      <c r="DK539" s="168"/>
      <c r="DL539" s="168"/>
      <c r="DM539" s="168"/>
      <c r="DN539" s="168"/>
      <c r="DO539" s="168"/>
      <c r="DP539" s="168"/>
      <c r="DQ539" s="168"/>
      <c r="DR539" s="168"/>
      <c r="DS539" s="168"/>
      <c r="DT539" s="168"/>
      <c r="DU539" s="168"/>
      <c r="DV539" s="168"/>
      <c r="DW539" s="168"/>
      <c r="DX539" s="168"/>
      <c r="DY539" s="168"/>
      <c r="DZ539" s="168"/>
      <c r="EA539" s="168"/>
      <c r="EB539" s="168"/>
      <c r="EC539" s="168"/>
      <c r="ED539" s="168"/>
      <c r="EE539" s="168"/>
      <c r="EF539" s="168"/>
      <c r="EG539" s="168"/>
      <c r="EH539" s="168"/>
      <c r="EI539" s="168"/>
      <c r="EJ539" s="168"/>
      <c r="EK539" s="168"/>
      <c r="EL539" s="168"/>
      <c r="EM539" s="168"/>
      <c r="EN539" s="168"/>
      <c r="EO539" s="168"/>
      <c r="EP539" s="168"/>
      <c r="EQ539" s="168"/>
      <c r="ER539" s="168"/>
      <c r="ES539" s="168"/>
      <c r="ET539" s="168"/>
      <c r="EU539" s="168"/>
      <c r="EV539" s="168"/>
      <c r="EW539" s="168"/>
      <c r="EX539" s="168"/>
      <c r="EY539" s="168"/>
      <c r="EZ539" s="168"/>
      <c r="FA539" s="168"/>
    </row>
    <row r="540" spans="1:157" s="167" customFormat="1" ht="24">
      <c r="A540" s="169" t="s">
        <v>570</v>
      </c>
      <c r="B540" s="362">
        <v>920</v>
      </c>
      <c r="C540" s="70" t="s">
        <v>163</v>
      </c>
      <c r="D540" s="228" t="s">
        <v>391</v>
      </c>
      <c r="E540" s="228" t="s">
        <v>906</v>
      </c>
      <c r="F540" s="229" t="s">
        <v>571</v>
      </c>
      <c r="G540" s="549">
        <f>SUM(G541)</f>
        <v>150</v>
      </c>
      <c r="CJ540" s="168"/>
      <c r="CK540" s="168"/>
      <c r="CL540" s="168"/>
      <c r="CM540" s="168"/>
      <c r="CN540" s="168"/>
      <c r="CO540" s="168"/>
      <c r="CP540" s="168"/>
      <c r="CQ540" s="168"/>
      <c r="CR540" s="168"/>
      <c r="CS540" s="168"/>
      <c r="CT540" s="168"/>
      <c r="CU540" s="168"/>
      <c r="CV540" s="168"/>
      <c r="CW540" s="168"/>
      <c r="CX540" s="168"/>
      <c r="CY540" s="168"/>
      <c r="CZ540" s="168"/>
      <c r="DA540" s="168"/>
      <c r="DB540" s="168"/>
      <c r="DC540" s="168"/>
      <c r="DD540" s="168"/>
      <c r="DE540" s="168"/>
      <c r="DF540" s="168"/>
      <c r="DG540" s="168"/>
      <c r="DH540" s="168"/>
      <c r="DI540" s="168"/>
      <c r="DJ540" s="168"/>
      <c r="DK540" s="168"/>
      <c r="DL540" s="168"/>
      <c r="DM540" s="168"/>
      <c r="DN540" s="168"/>
      <c r="DO540" s="168"/>
      <c r="DP540" s="168"/>
      <c r="DQ540" s="168"/>
      <c r="DR540" s="168"/>
      <c r="DS540" s="168"/>
      <c r="DT540" s="168"/>
      <c r="DU540" s="168"/>
      <c r="DV540" s="168"/>
      <c r="DW540" s="168"/>
      <c r="DX540" s="168"/>
      <c r="DY540" s="168"/>
      <c r="DZ540" s="168"/>
      <c r="EA540" s="168"/>
      <c r="EB540" s="168"/>
      <c r="EC540" s="168"/>
      <c r="ED540" s="168"/>
      <c r="EE540" s="168"/>
      <c r="EF540" s="168"/>
      <c r="EG540" s="168"/>
      <c r="EH540" s="168"/>
      <c r="EI540" s="168"/>
      <c r="EJ540" s="168"/>
      <c r="EK540" s="168"/>
      <c r="EL540" s="168"/>
      <c r="EM540" s="168"/>
      <c r="EN540" s="168"/>
      <c r="EO540" s="168"/>
      <c r="EP540" s="168"/>
      <c r="EQ540" s="168"/>
      <c r="ER540" s="168"/>
      <c r="ES540" s="168"/>
      <c r="ET540" s="168"/>
      <c r="EU540" s="168"/>
      <c r="EV540" s="168"/>
      <c r="EW540" s="168"/>
      <c r="EX540" s="168"/>
      <c r="EY540" s="168"/>
      <c r="EZ540" s="168"/>
      <c r="FA540" s="168"/>
    </row>
    <row r="541" spans="1:157" s="167" customFormat="1" ht="12.75">
      <c r="A541" s="86" t="s">
        <v>572</v>
      </c>
      <c r="B541" s="342">
        <v>920</v>
      </c>
      <c r="C541" s="70" t="s">
        <v>163</v>
      </c>
      <c r="D541" s="228" t="s">
        <v>391</v>
      </c>
      <c r="E541" s="228" t="s">
        <v>906</v>
      </c>
      <c r="F541" s="229" t="s">
        <v>573</v>
      </c>
      <c r="G541" s="549">
        <v>150</v>
      </c>
      <c r="CJ541" s="168"/>
      <c r="CK541" s="168"/>
      <c r="CL541" s="168"/>
      <c r="CM541" s="168"/>
      <c r="CN541" s="168"/>
      <c r="CO541" s="168"/>
      <c r="CP541" s="168"/>
      <c r="CQ541" s="168"/>
      <c r="CR541" s="168"/>
      <c r="CS541" s="168"/>
      <c r="CT541" s="168"/>
      <c r="CU541" s="168"/>
      <c r="CV541" s="168"/>
      <c r="CW541" s="168"/>
      <c r="CX541" s="168"/>
      <c r="CY541" s="168"/>
      <c r="CZ541" s="168"/>
      <c r="DA541" s="168"/>
      <c r="DB541" s="168"/>
      <c r="DC541" s="168"/>
      <c r="DD541" s="168"/>
      <c r="DE541" s="168"/>
      <c r="DF541" s="168"/>
      <c r="DG541" s="168"/>
      <c r="DH541" s="168"/>
      <c r="DI541" s="168"/>
      <c r="DJ541" s="168"/>
      <c r="DK541" s="168"/>
      <c r="DL541" s="168"/>
      <c r="DM541" s="168"/>
      <c r="DN541" s="168"/>
      <c r="DO541" s="168"/>
      <c r="DP541" s="168"/>
      <c r="DQ541" s="168"/>
      <c r="DR541" s="168"/>
      <c r="DS541" s="168"/>
      <c r="DT541" s="168"/>
      <c r="DU541" s="168"/>
      <c r="DV541" s="168"/>
      <c r="DW541" s="168"/>
      <c r="DX541" s="168"/>
      <c r="DY541" s="168"/>
      <c r="DZ541" s="168"/>
      <c r="EA541" s="168"/>
      <c r="EB541" s="168"/>
      <c r="EC541" s="168"/>
      <c r="ED541" s="168"/>
      <c r="EE541" s="168"/>
      <c r="EF541" s="168"/>
      <c r="EG541" s="168"/>
      <c r="EH541" s="168"/>
      <c r="EI541" s="168"/>
      <c r="EJ541" s="168"/>
      <c r="EK541" s="168"/>
      <c r="EL541" s="168"/>
      <c r="EM541" s="168"/>
      <c r="EN541" s="168"/>
      <c r="EO541" s="168"/>
      <c r="EP541" s="168"/>
      <c r="EQ541" s="168"/>
      <c r="ER541" s="168"/>
      <c r="ES541" s="168"/>
      <c r="ET541" s="168"/>
      <c r="EU541" s="168"/>
      <c r="EV541" s="168"/>
      <c r="EW541" s="168"/>
      <c r="EX541" s="168"/>
      <c r="EY541" s="168"/>
      <c r="EZ541" s="168"/>
      <c r="FA541" s="168"/>
    </row>
    <row r="542" spans="1:157" s="284" customFormat="1" ht="12.75">
      <c r="A542" s="113" t="s">
        <v>907</v>
      </c>
      <c r="B542" s="327">
        <v>920</v>
      </c>
      <c r="C542" s="70" t="s">
        <v>163</v>
      </c>
      <c r="D542" s="228" t="s">
        <v>391</v>
      </c>
      <c r="E542" s="226" t="s">
        <v>908</v>
      </c>
      <c r="F542" s="227"/>
      <c r="G542" s="548">
        <f>SUM(G543+G546)</f>
        <v>34500</v>
      </c>
      <c r="CJ542" s="285"/>
      <c r="CK542" s="285"/>
      <c r="CL542" s="285"/>
      <c r="CM542" s="285"/>
      <c r="CN542" s="285"/>
      <c r="CO542" s="285"/>
      <c r="CP542" s="285"/>
      <c r="CQ542" s="285"/>
      <c r="CR542" s="285"/>
      <c r="CS542" s="285"/>
      <c r="CT542" s="285"/>
      <c r="CU542" s="285"/>
      <c r="CV542" s="285"/>
      <c r="CW542" s="285"/>
      <c r="CX542" s="285"/>
      <c r="CY542" s="285"/>
      <c r="CZ542" s="285"/>
      <c r="DA542" s="285"/>
      <c r="DB542" s="285"/>
      <c r="DC542" s="285"/>
      <c r="DD542" s="285"/>
      <c r="DE542" s="285"/>
      <c r="DF542" s="285"/>
      <c r="DG542" s="285"/>
      <c r="DH542" s="285"/>
      <c r="DI542" s="285"/>
      <c r="DJ542" s="285"/>
      <c r="DK542" s="285"/>
      <c r="DL542" s="285"/>
      <c r="DM542" s="285"/>
      <c r="DN542" s="285"/>
      <c r="DO542" s="285"/>
      <c r="DP542" s="285"/>
      <c r="DQ542" s="285"/>
      <c r="DR542" s="285"/>
      <c r="DS542" s="285"/>
      <c r="DT542" s="285"/>
      <c r="DU542" s="285"/>
      <c r="DV542" s="285"/>
      <c r="DW542" s="285"/>
      <c r="DX542" s="285"/>
      <c r="DY542" s="285"/>
      <c r="DZ542" s="285"/>
      <c r="EA542" s="285"/>
      <c r="EB542" s="285"/>
      <c r="EC542" s="285"/>
      <c r="ED542" s="285"/>
      <c r="EE542" s="285"/>
      <c r="EF542" s="285"/>
      <c r="EG542" s="285"/>
      <c r="EH542" s="285"/>
      <c r="EI542" s="285"/>
      <c r="EJ542" s="285"/>
      <c r="EK542" s="285"/>
      <c r="EL542" s="285"/>
      <c r="EM542" s="285"/>
      <c r="EN542" s="285"/>
      <c r="EO542" s="285"/>
      <c r="EP542" s="285"/>
      <c r="EQ542" s="285"/>
      <c r="ER542" s="285"/>
      <c r="ES542" s="285"/>
      <c r="ET542" s="285"/>
      <c r="EU542" s="285"/>
      <c r="EV542" s="285"/>
      <c r="EW542" s="285"/>
      <c r="EX542" s="285"/>
      <c r="EY542" s="285"/>
      <c r="EZ542" s="285"/>
      <c r="FA542" s="285"/>
    </row>
    <row r="543" spans="1:157" s="284" customFormat="1" ht="25.5">
      <c r="A543" s="113" t="s">
        <v>909</v>
      </c>
      <c r="B543" s="327">
        <v>920</v>
      </c>
      <c r="C543" s="70" t="s">
        <v>163</v>
      </c>
      <c r="D543" s="228" t="s">
        <v>391</v>
      </c>
      <c r="E543" s="226" t="s">
        <v>910</v>
      </c>
      <c r="F543" s="227"/>
      <c r="G543" s="528">
        <f>SUM(G544)</f>
        <v>31050</v>
      </c>
      <c r="CJ543" s="285"/>
      <c r="CK543" s="285"/>
      <c r="CL543" s="285"/>
      <c r="CM543" s="285"/>
      <c r="CN543" s="285"/>
      <c r="CO543" s="285"/>
      <c r="CP543" s="285"/>
      <c r="CQ543" s="285"/>
      <c r="CR543" s="285"/>
      <c r="CS543" s="285"/>
      <c r="CT543" s="285"/>
      <c r="CU543" s="285"/>
      <c r="CV543" s="285"/>
      <c r="CW543" s="285"/>
      <c r="CX543" s="285"/>
      <c r="CY543" s="285"/>
      <c r="CZ543" s="285"/>
      <c r="DA543" s="285"/>
      <c r="DB543" s="285"/>
      <c r="DC543" s="285"/>
      <c r="DD543" s="285"/>
      <c r="DE543" s="285"/>
      <c r="DF543" s="285"/>
      <c r="DG543" s="285"/>
      <c r="DH543" s="285"/>
      <c r="DI543" s="285"/>
      <c r="DJ543" s="285"/>
      <c r="DK543" s="285"/>
      <c r="DL543" s="285"/>
      <c r="DM543" s="285"/>
      <c r="DN543" s="285"/>
      <c r="DO543" s="285"/>
      <c r="DP543" s="285"/>
      <c r="DQ543" s="285"/>
      <c r="DR543" s="285"/>
      <c r="DS543" s="285"/>
      <c r="DT543" s="285"/>
      <c r="DU543" s="285"/>
      <c r="DV543" s="285"/>
      <c r="DW543" s="285"/>
      <c r="DX543" s="285"/>
      <c r="DY543" s="285"/>
      <c r="DZ543" s="285"/>
      <c r="EA543" s="285"/>
      <c r="EB543" s="285"/>
      <c r="EC543" s="285"/>
      <c r="ED543" s="285"/>
      <c r="EE543" s="285"/>
      <c r="EF543" s="285"/>
      <c r="EG543" s="285"/>
      <c r="EH543" s="285"/>
      <c r="EI543" s="285"/>
      <c r="EJ543" s="285"/>
      <c r="EK543" s="285"/>
      <c r="EL543" s="285"/>
      <c r="EM543" s="285"/>
      <c r="EN543" s="285"/>
      <c r="EO543" s="285"/>
      <c r="EP543" s="285"/>
      <c r="EQ543" s="285"/>
      <c r="ER543" s="285"/>
      <c r="ES543" s="285"/>
      <c r="ET543" s="285"/>
      <c r="EU543" s="285"/>
      <c r="EV543" s="285"/>
      <c r="EW543" s="285"/>
      <c r="EX543" s="285"/>
      <c r="EY543" s="285"/>
      <c r="EZ543" s="285"/>
      <c r="FA543" s="285"/>
    </row>
    <row r="544" spans="1:157" s="284" customFormat="1" ht="24">
      <c r="A544" s="169" t="s">
        <v>570</v>
      </c>
      <c r="B544" s="362">
        <v>920</v>
      </c>
      <c r="C544" s="70" t="s">
        <v>163</v>
      </c>
      <c r="D544" s="228" t="s">
        <v>391</v>
      </c>
      <c r="E544" s="226" t="s">
        <v>910</v>
      </c>
      <c r="F544" s="227" t="s">
        <v>571</v>
      </c>
      <c r="G544" s="528">
        <f>SUM(G545)</f>
        <v>31050</v>
      </c>
      <c r="CJ544" s="285"/>
      <c r="CK544" s="285"/>
      <c r="CL544" s="285"/>
      <c r="CM544" s="285"/>
      <c r="CN544" s="285"/>
      <c r="CO544" s="285"/>
      <c r="CP544" s="285"/>
      <c r="CQ544" s="285"/>
      <c r="CR544" s="285"/>
      <c r="CS544" s="285"/>
      <c r="CT544" s="285"/>
      <c r="CU544" s="285"/>
      <c r="CV544" s="285"/>
      <c r="CW544" s="285"/>
      <c r="CX544" s="285"/>
      <c r="CY544" s="285"/>
      <c r="CZ544" s="285"/>
      <c r="DA544" s="285"/>
      <c r="DB544" s="285"/>
      <c r="DC544" s="285"/>
      <c r="DD544" s="285"/>
      <c r="DE544" s="285"/>
      <c r="DF544" s="285"/>
      <c r="DG544" s="285"/>
      <c r="DH544" s="285"/>
      <c r="DI544" s="285"/>
      <c r="DJ544" s="285"/>
      <c r="DK544" s="285"/>
      <c r="DL544" s="285"/>
      <c r="DM544" s="285"/>
      <c r="DN544" s="285"/>
      <c r="DO544" s="285"/>
      <c r="DP544" s="285"/>
      <c r="DQ544" s="285"/>
      <c r="DR544" s="285"/>
      <c r="DS544" s="285"/>
      <c r="DT544" s="285"/>
      <c r="DU544" s="285"/>
      <c r="DV544" s="285"/>
      <c r="DW544" s="285"/>
      <c r="DX544" s="285"/>
      <c r="DY544" s="285"/>
      <c r="DZ544" s="285"/>
      <c r="EA544" s="285"/>
      <c r="EB544" s="285"/>
      <c r="EC544" s="285"/>
      <c r="ED544" s="285"/>
      <c r="EE544" s="285"/>
      <c r="EF544" s="285"/>
      <c r="EG544" s="285"/>
      <c r="EH544" s="285"/>
      <c r="EI544" s="285"/>
      <c r="EJ544" s="285"/>
      <c r="EK544" s="285"/>
      <c r="EL544" s="285"/>
      <c r="EM544" s="285"/>
      <c r="EN544" s="285"/>
      <c r="EO544" s="285"/>
      <c r="EP544" s="285"/>
      <c r="EQ544" s="285"/>
      <c r="ER544" s="285"/>
      <c r="ES544" s="285"/>
      <c r="ET544" s="285"/>
      <c r="EU544" s="285"/>
      <c r="EV544" s="285"/>
      <c r="EW544" s="285"/>
      <c r="EX544" s="285"/>
      <c r="EY544" s="285"/>
      <c r="EZ544" s="285"/>
      <c r="FA544" s="285"/>
    </row>
    <row r="545" spans="1:157" s="284" customFormat="1" ht="12.75">
      <c r="A545" s="86" t="s">
        <v>572</v>
      </c>
      <c r="B545" s="342">
        <v>920</v>
      </c>
      <c r="C545" s="70" t="s">
        <v>163</v>
      </c>
      <c r="D545" s="228" t="s">
        <v>391</v>
      </c>
      <c r="E545" s="226" t="s">
        <v>910</v>
      </c>
      <c r="F545" s="227" t="s">
        <v>573</v>
      </c>
      <c r="G545" s="528">
        <v>31050</v>
      </c>
      <c r="CJ545" s="285"/>
      <c r="CK545" s="285"/>
      <c r="CL545" s="285"/>
      <c r="CM545" s="285"/>
      <c r="CN545" s="285"/>
      <c r="CO545" s="285"/>
      <c r="CP545" s="285"/>
      <c r="CQ545" s="285"/>
      <c r="CR545" s="285"/>
      <c r="CS545" s="285"/>
      <c r="CT545" s="285"/>
      <c r="CU545" s="285"/>
      <c r="CV545" s="285"/>
      <c r="CW545" s="285"/>
      <c r="CX545" s="285"/>
      <c r="CY545" s="285"/>
      <c r="CZ545" s="285"/>
      <c r="DA545" s="285"/>
      <c r="DB545" s="285"/>
      <c r="DC545" s="285"/>
      <c r="DD545" s="285"/>
      <c r="DE545" s="285"/>
      <c r="DF545" s="285"/>
      <c r="DG545" s="285"/>
      <c r="DH545" s="285"/>
      <c r="DI545" s="285"/>
      <c r="DJ545" s="285"/>
      <c r="DK545" s="285"/>
      <c r="DL545" s="285"/>
      <c r="DM545" s="285"/>
      <c r="DN545" s="285"/>
      <c r="DO545" s="285"/>
      <c r="DP545" s="285"/>
      <c r="DQ545" s="285"/>
      <c r="DR545" s="285"/>
      <c r="DS545" s="285"/>
      <c r="DT545" s="285"/>
      <c r="DU545" s="285"/>
      <c r="DV545" s="285"/>
      <c r="DW545" s="285"/>
      <c r="DX545" s="285"/>
      <c r="DY545" s="285"/>
      <c r="DZ545" s="285"/>
      <c r="EA545" s="285"/>
      <c r="EB545" s="285"/>
      <c r="EC545" s="285"/>
      <c r="ED545" s="285"/>
      <c r="EE545" s="285"/>
      <c r="EF545" s="285"/>
      <c r="EG545" s="285"/>
      <c r="EH545" s="285"/>
      <c r="EI545" s="285"/>
      <c r="EJ545" s="285"/>
      <c r="EK545" s="285"/>
      <c r="EL545" s="285"/>
      <c r="EM545" s="285"/>
      <c r="EN545" s="285"/>
      <c r="EO545" s="285"/>
      <c r="EP545" s="285"/>
      <c r="EQ545" s="285"/>
      <c r="ER545" s="285"/>
      <c r="ES545" s="285"/>
      <c r="ET545" s="285"/>
      <c r="EU545" s="285"/>
      <c r="EV545" s="285"/>
      <c r="EW545" s="285"/>
      <c r="EX545" s="285"/>
      <c r="EY545" s="285"/>
      <c r="EZ545" s="285"/>
      <c r="FA545" s="285"/>
    </row>
    <row r="546" spans="1:157" s="167" customFormat="1" ht="25.5">
      <c r="A546" s="113" t="s">
        <v>911</v>
      </c>
      <c r="B546" s="327">
        <v>920</v>
      </c>
      <c r="C546" s="70" t="s">
        <v>163</v>
      </c>
      <c r="D546" s="228" t="s">
        <v>391</v>
      </c>
      <c r="E546" s="228" t="s">
        <v>912</v>
      </c>
      <c r="F546" s="124"/>
      <c r="G546" s="538">
        <f>SUM(G547)</f>
        <v>3450</v>
      </c>
      <c r="CJ546" s="168"/>
      <c r="CK546" s="168"/>
      <c r="CL546" s="168"/>
      <c r="CM546" s="168"/>
      <c r="CN546" s="168"/>
      <c r="CO546" s="168"/>
      <c r="CP546" s="168"/>
      <c r="CQ546" s="168"/>
      <c r="CR546" s="168"/>
      <c r="CS546" s="168"/>
      <c r="CT546" s="168"/>
      <c r="CU546" s="168"/>
      <c r="CV546" s="168"/>
      <c r="CW546" s="168"/>
      <c r="CX546" s="168"/>
      <c r="CY546" s="168"/>
      <c r="CZ546" s="168"/>
      <c r="DA546" s="168"/>
      <c r="DB546" s="168"/>
      <c r="DC546" s="168"/>
      <c r="DD546" s="168"/>
      <c r="DE546" s="168"/>
      <c r="DF546" s="168"/>
      <c r="DG546" s="168"/>
      <c r="DH546" s="168"/>
      <c r="DI546" s="168"/>
      <c r="DJ546" s="168"/>
      <c r="DK546" s="168"/>
      <c r="DL546" s="168"/>
      <c r="DM546" s="168"/>
      <c r="DN546" s="168"/>
      <c r="DO546" s="168"/>
      <c r="DP546" s="168"/>
      <c r="DQ546" s="168"/>
      <c r="DR546" s="168"/>
      <c r="DS546" s="168"/>
      <c r="DT546" s="168"/>
      <c r="DU546" s="168"/>
      <c r="DV546" s="168"/>
      <c r="DW546" s="168"/>
      <c r="DX546" s="168"/>
      <c r="DY546" s="168"/>
      <c r="DZ546" s="168"/>
      <c r="EA546" s="168"/>
      <c r="EB546" s="168"/>
      <c r="EC546" s="168"/>
      <c r="ED546" s="168"/>
      <c r="EE546" s="168"/>
      <c r="EF546" s="168"/>
      <c r="EG546" s="168"/>
      <c r="EH546" s="168"/>
      <c r="EI546" s="168"/>
      <c r="EJ546" s="168"/>
      <c r="EK546" s="168"/>
      <c r="EL546" s="168"/>
      <c r="EM546" s="168"/>
      <c r="EN546" s="168"/>
      <c r="EO546" s="168"/>
      <c r="EP546" s="168"/>
      <c r="EQ546" s="168"/>
      <c r="ER546" s="168"/>
      <c r="ES546" s="168"/>
      <c r="ET546" s="168"/>
      <c r="EU546" s="168"/>
      <c r="EV546" s="168"/>
      <c r="EW546" s="168"/>
      <c r="EX546" s="168"/>
      <c r="EY546" s="168"/>
      <c r="EZ546" s="168"/>
      <c r="FA546" s="168"/>
    </row>
    <row r="547" spans="1:157" s="167" customFormat="1" ht="24">
      <c r="A547" s="169" t="s">
        <v>570</v>
      </c>
      <c r="B547" s="362">
        <v>920</v>
      </c>
      <c r="C547" s="70" t="s">
        <v>163</v>
      </c>
      <c r="D547" s="228" t="s">
        <v>391</v>
      </c>
      <c r="E547" s="228" t="s">
        <v>912</v>
      </c>
      <c r="F547" s="123" t="s">
        <v>571</v>
      </c>
      <c r="G547" s="528">
        <f>SUM(G548)</f>
        <v>3450</v>
      </c>
      <c r="CJ547" s="168"/>
      <c r="CK547" s="168"/>
      <c r="CL547" s="168"/>
      <c r="CM547" s="168"/>
      <c r="CN547" s="168"/>
      <c r="CO547" s="168"/>
      <c r="CP547" s="168"/>
      <c r="CQ547" s="168"/>
      <c r="CR547" s="168"/>
      <c r="CS547" s="168"/>
      <c r="CT547" s="168"/>
      <c r="CU547" s="168"/>
      <c r="CV547" s="168"/>
      <c r="CW547" s="168"/>
      <c r="CX547" s="168"/>
      <c r="CY547" s="168"/>
      <c r="CZ547" s="168"/>
      <c r="DA547" s="168"/>
      <c r="DB547" s="168"/>
      <c r="DC547" s="168"/>
      <c r="DD547" s="168"/>
      <c r="DE547" s="168"/>
      <c r="DF547" s="168"/>
      <c r="DG547" s="168"/>
      <c r="DH547" s="168"/>
      <c r="DI547" s="168"/>
      <c r="DJ547" s="168"/>
      <c r="DK547" s="168"/>
      <c r="DL547" s="168"/>
      <c r="DM547" s="168"/>
      <c r="DN547" s="168"/>
      <c r="DO547" s="168"/>
      <c r="DP547" s="168"/>
      <c r="DQ547" s="168"/>
      <c r="DR547" s="168"/>
      <c r="DS547" s="168"/>
      <c r="DT547" s="168"/>
      <c r="DU547" s="168"/>
      <c r="DV547" s="168"/>
      <c r="DW547" s="168"/>
      <c r="DX547" s="168"/>
      <c r="DY547" s="168"/>
      <c r="DZ547" s="168"/>
      <c r="EA547" s="168"/>
      <c r="EB547" s="168"/>
      <c r="EC547" s="168"/>
      <c r="ED547" s="168"/>
      <c r="EE547" s="168"/>
      <c r="EF547" s="168"/>
      <c r="EG547" s="168"/>
      <c r="EH547" s="168"/>
      <c r="EI547" s="168"/>
      <c r="EJ547" s="168"/>
      <c r="EK547" s="168"/>
      <c r="EL547" s="168"/>
      <c r="EM547" s="168"/>
      <c r="EN547" s="168"/>
      <c r="EO547" s="168"/>
      <c r="EP547" s="168"/>
      <c r="EQ547" s="168"/>
      <c r="ER547" s="168"/>
      <c r="ES547" s="168"/>
      <c r="ET547" s="168"/>
      <c r="EU547" s="168"/>
      <c r="EV547" s="168"/>
      <c r="EW547" s="168"/>
      <c r="EX547" s="168"/>
      <c r="EY547" s="168"/>
      <c r="EZ547" s="168"/>
      <c r="FA547" s="168"/>
    </row>
    <row r="548" spans="1:157" s="167" customFormat="1" ht="12.75">
      <c r="A548" s="86" t="s">
        <v>572</v>
      </c>
      <c r="B548" s="342">
        <v>920</v>
      </c>
      <c r="C548" s="70" t="s">
        <v>163</v>
      </c>
      <c r="D548" s="228" t="s">
        <v>391</v>
      </c>
      <c r="E548" s="228" t="s">
        <v>912</v>
      </c>
      <c r="F548" s="123" t="s">
        <v>573</v>
      </c>
      <c r="G548" s="528">
        <v>3450</v>
      </c>
      <c r="CJ548" s="168"/>
      <c r="CK548" s="168"/>
      <c r="CL548" s="168"/>
      <c r="CM548" s="168"/>
      <c r="CN548" s="168"/>
      <c r="CO548" s="168"/>
      <c r="CP548" s="168"/>
      <c r="CQ548" s="168"/>
      <c r="CR548" s="168"/>
      <c r="CS548" s="168"/>
      <c r="CT548" s="168"/>
      <c r="CU548" s="168"/>
      <c r="CV548" s="168"/>
      <c r="CW548" s="168"/>
      <c r="CX548" s="168"/>
      <c r="CY548" s="168"/>
      <c r="CZ548" s="168"/>
      <c r="DA548" s="168"/>
      <c r="DB548" s="168"/>
      <c r="DC548" s="168"/>
      <c r="DD548" s="168"/>
      <c r="DE548" s="168"/>
      <c r="DF548" s="168"/>
      <c r="DG548" s="168"/>
      <c r="DH548" s="168"/>
      <c r="DI548" s="168"/>
      <c r="DJ548" s="168"/>
      <c r="DK548" s="168"/>
      <c r="DL548" s="168"/>
      <c r="DM548" s="168"/>
      <c r="DN548" s="168"/>
      <c r="DO548" s="168"/>
      <c r="DP548" s="168"/>
      <c r="DQ548" s="168"/>
      <c r="DR548" s="168"/>
      <c r="DS548" s="168"/>
      <c r="DT548" s="168"/>
      <c r="DU548" s="168"/>
      <c r="DV548" s="168"/>
      <c r="DW548" s="168"/>
      <c r="DX548" s="168"/>
      <c r="DY548" s="168"/>
      <c r="DZ548" s="168"/>
      <c r="EA548" s="168"/>
      <c r="EB548" s="168"/>
      <c r="EC548" s="168"/>
      <c r="ED548" s="168"/>
      <c r="EE548" s="168"/>
      <c r="EF548" s="168"/>
      <c r="EG548" s="168"/>
      <c r="EH548" s="168"/>
      <c r="EI548" s="168"/>
      <c r="EJ548" s="168"/>
      <c r="EK548" s="168"/>
      <c r="EL548" s="168"/>
      <c r="EM548" s="168"/>
      <c r="EN548" s="168"/>
      <c r="EO548" s="168"/>
      <c r="EP548" s="168"/>
      <c r="EQ548" s="168"/>
      <c r="ER548" s="168"/>
      <c r="ES548" s="168"/>
      <c r="ET548" s="168"/>
      <c r="EU548" s="168"/>
      <c r="EV548" s="168"/>
      <c r="EW548" s="168"/>
      <c r="EX548" s="168"/>
      <c r="EY548" s="168"/>
      <c r="EZ548" s="168"/>
      <c r="FA548" s="168"/>
    </row>
    <row r="549" spans="1:157" s="595" customFormat="1" ht="15.75" customHeight="1">
      <c r="A549" s="588" t="s">
        <v>913</v>
      </c>
      <c r="B549" s="589">
        <v>920</v>
      </c>
      <c r="C549" s="593" t="s">
        <v>163</v>
      </c>
      <c r="D549" s="594" t="s">
        <v>398</v>
      </c>
      <c r="E549" s="590"/>
      <c r="F549" s="591"/>
      <c r="G549" s="592">
        <f>G550</f>
        <v>100</v>
      </c>
      <c r="CJ549" s="596"/>
      <c r="CK549" s="596"/>
      <c r="CL549" s="596"/>
      <c r="CM549" s="596"/>
      <c r="CN549" s="596"/>
      <c r="CO549" s="596"/>
      <c r="CP549" s="596"/>
      <c r="CQ549" s="596"/>
      <c r="CR549" s="596"/>
      <c r="CS549" s="596"/>
      <c r="CT549" s="596"/>
      <c r="CU549" s="596"/>
      <c r="CV549" s="596"/>
      <c r="CW549" s="596"/>
      <c r="CX549" s="596"/>
      <c r="CY549" s="596"/>
      <c r="CZ549" s="596"/>
      <c r="DA549" s="596"/>
      <c r="DB549" s="596"/>
      <c r="DC549" s="596"/>
      <c r="DD549" s="596"/>
      <c r="DE549" s="596"/>
      <c r="DF549" s="596"/>
      <c r="DG549" s="596"/>
      <c r="DH549" s="596"/>
      <c r="DI549" s="596"/>
      <c r="DJ549" s="596"/>
      <c r="DK549" s="596"/>
      <c r="DL549" s="596"/>
      <c r="DM549" s="596"/>
      <c r="DN549" s="596"/>
      <c r="DO549" s="596"/>
      <c r="DP549" s="596"/>
      <c r="DQ549" s="596"/>
      <c r="DR549" s="596"/>
      <c r="DS549" s="596"/>
      <c r="DT549" s="596"/>
      <c r="DU549" s="596"/>
      <c r="DV549" s="596"/>
      <c r="DW549" s="596"/>
      <c r="DX549" s="596"/>
      <c r="DY549" s="596"/>
      <c r="DZ549" s="596"/>
      <c r="EA549" s="596"/>
      <c r="EB549" s="596"/>
      <c r="EC549" s="596"/>
      <c r="ED549" s="596"/>
      <c r="EE549" s="596"/>
      <c r="EF549" s="596"/>
      <c r="EG549" s="596"/>
      <c r="EH549" s="596"/>
      <c r="EI549" s="596"/>
      <c r="EJ549" s="596"/>
      <c r="EK549" s="596"/>
      <c r="EL549" s="596"/>
      <c r="EM549" s="596"/>
      <c r="EN549" s="596"/>
      <c r="EO549" s="596"/>
      <c r="EP549" s="596"/>
      <c r="EQ549" s="596"/>
      <c r="ER549" s="596"/>
      <c r="ES549" s="596"/>
      <c r="ET549" s="596"/>
      <c r="EU549" s="596"/>
      <c r="EV549" s="596"/>
      <c r="EW549" s="596"/>
      <c r="EX549" s="596"/>
      <c r="EY549" s="596"/>
      <c r="EZ549" s="596"/>
      <c r="FA549" s="596"/>
    </row>
    <row r="550" spans="1:157" s="284" customFormat="1" ht="25.5">
      <c r="A550" s="84" t="s">
        <v>888</v>
      </c>
      <c r="B550" s="318">
        <v>920</v>
      </c>
      <c r="C550" s="68" t="s">
        <v>163</v>
      </c>
      <c r="D550" s="226" t="s">
        <v>398</v>
      </c>
      <c r="E550" s="233" t="s">
        <v>889</v>
      </c>
      <c r="F550" s="234"/>
      <c r="G550" s="548">
        <f>G551</f>
        <v>100</v>
      </c>
      <c r="CJ550" s="285"/>
      <c r="CK550" s="285"/>
      <c r="CL550" s="285"/>
      <c r="CM550" s="285"/>
      <c r="CN550" s="285"/>
      <c r="CO550" s="285"/>
      <c r="CP550" s="285"/>
      <c r="CQ550" s="285"/>
      <c r="CR550" s="285"/>
      <c r="CS550" s="285"/>
      <c r="CT550" s="285"/>
      <c r="CU550" s="285"/>
      <c r="CV550" s="285"/>
      <c r="CW550" s="285"/>
      <c r="CX550" s="285"/>
      <c r="CY550" s="285"/>
      <c r="CZ550" s="285"/>
      <c r="DA550" s="285"/>
      <c r="DB550" s="285"/>
      <c r="DC550" s="285"/>
      <c r="DD550" s="285"/>
      <c r="DE550" s="285"/>
      <c r="DF550" s="285"/>
      <c r="DG550" s="285"/>
      <c r="DH550" s="285"/>
      <c r="DI550" s="285"/>
      <c r="DJ550" s="285"/>
      <c r="DK550" s="285"/>
      <c r="DL550" s="285"/>
      <c r="DM550" s="285"/>
      <c r="DN550" s="285"/>
      <c r="DO550" s="285"/>
      <c r="DP550" s="285"/>
      <c r="DQ550" s="285"/>
      <c r="DR550" s="285"/>
      <c r="DS550" s="285"/>
      <c r="DT550" s="285"/>
      <c r="DU550" s="285"/>
      <c r="DV550" s="285"/>
      <c r="DW550" s="285"/>
      <c r="DX550" s="285"/>
      <c r="DY550" s="285"/>
      <c r="DZ550" s="285"/>
      <c r="EA550" s="285"/>
      <c r="EB550" s="285"/>
      <c r="EC550" s="285"/>
      <c r="ED550" s="285"/>
      <c r="EE550" s="285"/>
      <c r="EF550" s="285"/>
      <c r="EG550" s="285"/>
      <c r="EH550" s="285"/>
      <c r="EI550" s="285"/>
      <c r="EJ550" s="285"/>
      <c r="EK550" s="285"/>
      <c r="EL550" s="285"/>
      <c r="EM550" s="285"/>
      <c r="EN550" s="285"/>
      <c r="EO550" s="285"/>
      <c r="EP550" s="285"/>
      <c r="EQ550" s="285"/>
      <c r="ER550" s="285"/>
      <c r="ES550" s="285"/>
      <c r="ET550" s="285"/>
      <c r="EU550" s="285"/>
      <c r="EV550" s="285"/>
      <c r="EW550" s="285"/>
      <c r="EX550" s="285"/>
      <c r="EY550" s="285"/>
      <c r="EZ550" s="285"/>
      <c r="FA550" s="285"/>
    </row>
    <row r="551" spans="1:157" s="167" customFormat="1" ht="24">
      <c r="A551" s="238" t="s">
        <v>914</v>
      </c>
      <c r="B551" s="363">
        <v>920</v>
      </c>
      <c r="C551" s="68" t="s">
        <v>163</v>
      </c>
      <c r="D551" s="226" t="s">
        <v>398</v>
      </c>
      <c r="E551" s="233" t="s">
        <v>915</v>
      </c>
      <c r="F551" s="229"/>
      <c r="G551" s="548">
        <f>SUM(G553)</f>
        <v>100</v>
      </c>
      <c r="CJ551" s="168"/>
      <c r="CK551" s="168"/>
      <c r="CL551" s="168"/>
      <c r="CM551" s="168"/>
      <c r="CN551" s="168"/>
      <c r="CO551" s="168"/>
      <c r="CP551" s="168"/>
      <c r="CQ551" s="168"/>
      <c r="CR551" s="168"/>
      <c r="CS551" s="168"/>
      <c r="CT551" s="168"/>
      <c r="CU551" s="168"/>
      <c r="CV551" s="168"/>
      <c r="CW551" s="168"/>
      <c r="CX551" s="168"/>
      <c r="CY551" s="168"/>
      <c r="CZ551" s="168"/>
      <c r="DA551" s="168"/>
      <c r="DB551" s="168"/>
      <c r="DC551" s="168"/>
      <c r="DD551" s="168"/>
      <c r="DE551" s="168"/>
      <c r="DF551" s="168"/>
      <c r="DG551" s="168"/>
      <c r="DH551" s="168"/>
      <c r="DI551" s="168"/>
      <c r="DJ551" s="168"/>
      <c r="DK551" s="168"/>
      <c r="DL551" s="168"/>
      <c r="DM551" s="168"/>
      <c r="DN551" s="168"/>
      <c r="DO551" s="168"/>
      <c r="DP551" s="168"/>
      <c r="DQ551" s="168"/>
      <c r="DR551" s="168"/>
      <c r="DS551" s="168"/>
      <c r="DT551" s="168"/>
      <c r="DU551" s="168"/>
      <c r="DV551" s="168"/>
      <c r="DW551" s="168"/>
      <c r="DX551" s="168"/>
      <c r="DY551" s="168"/>
      <c r="DZ551" s="168"/>
      <c r="EA551" s="168"/>
      <c r="EB551" s="168"/>
      <c r="EC551" s="168"/>
      <c r="ED551" s="168"/>
      <c r="EE551" s="168"/>
      <c r="EF551" s="168"/>
      <c r="EG551" s="168"/>
      <c r="EH551" s="168"/>
      <c r="EI551" s="168"/>
      <c r="EJ551" s="168"/>
      <c r="EK551" s="168"/>
      <c r="EL551" s="168"/>
      <c r="EM551" s="168"/>
      <c r="EN551" s="168"/>
      <c r="EO551" s="168"/>
      <c r="EP551" s="168"/>
      <c r="EQ551" s="168"/>
      <c r="ER551" s="168"/>
      <c r="ES551" s="168"/>
      <c r="ET551" s="168"/>
      <c r="EU551" s="168"/>
      <c r="EV551" s="168"/>
      <c r="EW551" s="168"/>
      <c r="EX551" s="168"/>
      <c r="EY551" s="168"/>
      <c r="EZ551" s="168"/>
      <c r="FA551" s="168"/>
    </row>
    <row r="552" spans="1:157" s="167" customFormat="1" ht="12.75">
      <c r="A552" s="169" t="s">
        <v>916</v>
      </c>
      <c r="B552" s="362">
        <v>920</v>
      </c>
      <c r="C552" s="70" t="s">
        <v>163</v>
      </c>
      <c r="D552" s="228" t="s">
        <v>398</v>
      </c>
      <c r="E552" s="228" t="s">
        <v>917</v>
      </c>
      <c r="F552" s="229"/>
      <c r="G552" s="549">
        <f>SUM(G553)</f>
        <v>100</v>
      </c>
      <c r="CJ552" s="168"/>
      <c r="CK552" s="168"/>
      <c r="CL552" s="168"/>
      <c r="CM552" s="168"/>
      <c r="CN552" s="168"/>
      <c r="CO552" s="168"/>
      <c r="CP552" s="168"/>
      <c r="CQ552" s="168"/>
      <c r="CR552" s="168"/>
      <c r="CS552" s="168"/>
      <c r="CT552" s="168"/>
      <c r="CU552" s="168"/>
      <c r="CV552" s="168"/>
      <c r="CW552" s="168"/>
      <c r="CX552" s="168"/>
      <c r="CY552" s="168"/>
      <c r="CZ552" s="168"/>
      <c r="DA552" s="168"/>
      <c r="DB552" s="168"/>
      <c r="DC552" s="168"/>
      <c r="DD552" s="168"/>
      <c r="DE552" s="168"/>
      <c r="DF552" s="168"/>
      <c r="DG552" s="168"/>
      <c r="DH552" s="168"/>
      <c r="DI552" s="168"/>
      <c r="DJ552" s="168"/>
      <c r="DK552" s="168"/>
      <c r="DL552" s="168"/>
      <c r="DM552" s="168"/>
      <c r="DN552" s="168"/>
      <c r="DO552" s="168"/>
      <c r="DP552" s="168"/>
      <c r="DQ552" s="168"/>
      <c r="DR552" s="168"/>
      <c r="DS552" s="168"/>
      <c r="DT552" s="168"/>
      <c r="DU552" s="168"/>
      <c r="DV552" s="168"/>
      <c r="DW552" s="168"/>
      <c r="DX552" s="168"/>
      <c r="DY552" s="168"/>
      <c r="DZ552" s="168"/>
      <c r="EA552" s="168"/>
      <c r="EB552" s="168"/>
      <c r="EC552" s="168"/>
      <c r="ED552" s="168"/>
      <c r="EE552" s="168"/>
      <c r="EF552" s="168"/>
      <c r="EG552" s="168"/>
      <c r="EH552" s="168"/>
      <c r="EI552" s="168"/>
      <c r="EJ552" s="168"/>
      <c r="EK552" s="168"/>
      <c r="EL552" s="168"/>
      <c r="EM552" s="168"/>
      <c r="EN552" s="168"/>
      <c r="EO552" s="168"/>
      <c r="EP552" s="168"/>
      <c r="EQ552" s="168"/>
      <c r="ER552" s="168"/>
      <c r="ES552" s="168"/>
      <c r="ET552" s="168"/>
      <c r="EU552" s="168"/>
      <c r="EV552" s="168"/>
      <c r="EW552" s="168"/>
      <c r="EX552" s="168"/>
      <c r="EY552" s="168"/>
      <c r="EZ552" s="168"/>
      <c r="FA552" s="168"/>
    </row>
    <row r="553" spans="1:157" s="167" customFormat="1" ht="24">
      <c r="A553" s="169" t="s">
        <v>570</v>
      </c>
      <c r="B553" s="362">
        <v>920</v>
      </c>
      <c r="C553" s="70" t="s">
        <v>163</v>
      </c>
      <c r="D553" s="228" t="s">
        <v>398</v>
      </c>
      <c r="E553" s="228" t="s">
        <v>917</v>
      </c>
      <c r="F553" s="229" t="s">
        <v>571</v>
      </c>
      <c r="G553" s="549">
        <f>SUM(G554)</f>
        <v>100</v>
      </c>
      <c r="CJ553" s="168"/>
      <c r="CK553" s="168"/>
      <c r="CL553" s="168"/>
      <c r="CM553" s="168"/>
      <c r="CN553" s="168"/>
      <c r="CO553" s="168"/>
      <c r="CP553" s="168"/>
      <c r="CQ553" s="168"/>
      <c r="CR553" s="168"/>
      <c r="CS553" s="168"/>
      <c r="CT553" s="168"/>
      <c r="CU553" s="168"/>
      <c r="CV553" s="168"/>
      <c r="CW553" s="168"/>
      <c r="CX553" s="168"/>
      <c r="CY553" s="168"/>
      <c r="CZ553" s="168"/>
      <c r="DA553" s="168"/>
      <c r="DB553" s="168"/>
      <c r="DC553" s="168"/>
      <c r="DD553" s="168"/>
      <c r="DE553" s="168"/>
      <c r="DF553" s="168"/>
      <c r="DG553" s="168"/>
      <c r="DH553" s="168"/>
      <c r="DI553" s="168"/>
      <c r="DJ553" s="168"/>
      <c r="DK553" s="168"/>
      <c r="DL553" s="168"/>
      <c r="DM553" s="168"/>
      <c r="DN553" s="168"/>
      <c r="DO553" s="168"/>
      <c r="DP553" s="168"/>
      <c r="DQ553" s="168"/>
      <c r="DR553" s="168"/>
      <c r="DS553" s="168"/>
      <c r="DT553" s="168"/>
      <c r="DU553" s="168"/>
      <c r="DV553" s="168"/>
      <c r="DW553" s="168"/>
      <c r="DX553" s="168"/>
      <c r="DY553" s="168"/>
      <c r="DZ553" s="168"/>
      <c r="EA553" s="168"/>
      <c r="EB553" s="168"/>
      <c r="EC553" s="168"/>
      <c r="ED553" s="168"/>
      <c r="EE553" s="168"/>
      <c r="EF553" s="168"/>
      <c r="EG553" s="168"/>
      <c r="EH553" s="168"/>
      <c r="EI553" s="168"/>
      <c r="EJ553" s="168"/>
      <c r="EK553" s="168"/>
      <c r="EL553" s="168"/>
      <c r="EM553" s="168"/>
      <c r="EN553" s="168"/>
      <c r="EO553" s="168"/>
      <c r="EP553" s="168"/>
      <c r="EQ553" s="168"/>
      <c r="ER553" s="168"/>
      <c r="ES553" s="168"/>
      <c r="ET553" s="168"/>
      <c r="EU553" s="168"/>
      <c r="EV553" s="168"/>
      <c r="EW553" s="168"/>
      <c r="EX553" s="168"/>
      <c r="EY553" s="168"/>
      <c r="EZ553" s="168"/>
      <c r="FA553" s="168"/>
    </row>
    <row r="554" spans="1:157" s="167" customFormat="1" ht="12.75">
      <c r="A554" s="71" t="s">
        <v>572</v>
      </c>
      <c r="B554" s="332">
        <v>920</v>
      </c>
      <c r="C554" s="70" t="s">
        <v>163</v>
      </c>
      <c r="D554" s="228" t="s">
        <v>398</v>
      </c>
      <c r="E554" s="228" t="s">
        <v>917</v>
      </c>
      <c r="F554" s="229" t="s">
        <v>573</v>
      </c>
      <c r="G554" s="549">
        <v>100</v>
      </c>
      <c r="CJ554" s="168"/>
      <c r="CK554" s="168"/>
      <c r="CL554" s="168"/>
      <c r="CM554" s="168"/>
      <c r="CN554" s="168"/>
      <c r="CO554" s="168"/>
      <c r="CP554" s="168"/>
      <c r="CQ554" s="168"/>
      <c r="CR554" s="168"/>
      <c r="CS554" s="168"/>
      <c r="CT554" s="168"/>
      <c r="CU554" s="168"/>
      <c r="CV554" s="168"/>
      <c r="CW554" s="168"/>
      <c r="CX554" s="168"/>
      <c r="CY554" s="168"/>
      <c r="CZ554" s="168"/>
      <c r="DA554" s="168"/>
      <c r="DB554" s="168"/>
      <c r="DC554" s="168"/>
      <c r="DD554" s="168"/>
      <c r="DE554" s="168"/>
      <c r="DF554" s="168"/>
      <c r="DG554" s="168"/>
      <c r="DH554" s="168"/>
      <c r="DI554" s="168"/>
      <c r="DJ554" s="168"/>
      <c r="DK554" s="168"/>
      <c r="DL554" s="168"/>
      <c r="DM554" s="168"/>
      <c r="DN554" s="168"/>
      <c r="DO554" s="168"/>
      <c r="DP554" s="168"/>
      <c r="DQ554" s="168"/>
      <c r="DR554" s="168"/>
      <c r="DS554" s="168"/>
      <c r="DT554" s="168"/>
      <c r="DU554" s="168"/>
      <c r="DV554" s="168"/>
      <c r="DW554" s="168"/>
      <c r="DX554" s="168"/>
      <c r="DY554" s="168"/>
      <c r="DZ554" s="168"/>
      <c r="EA554" s="168"/>
      <c r="EB554" s="168"/>
      <c r="EC554" s="168"/>
      <c r="ED554" s="168"/>
      <c r="EE554" s="168"/>
      <c r="EF554" s="168"/>
      <c r="EG554" s="168"/>
      <c r="EH554" s="168"/>
      <c r="EI554" s="168"/>
      <c r="EJ554" s="168"/>
      <c r="EK554" s="168"/>
      <c r="EL554" s="168"/>
      <c r="EM554" s="168"/>
      <c r="EN554" s="168"/>
      <c r="EO554" s="168"/>
      <c r="EP554" s="168"/>
      <c r="EQ554" s="168"/>
      <c r="ER554" s="168"/>
      <c r="ES554" s="168"/>
      <c r="ET554" s="168"/>
      <c r="EU554" s="168"/>
      <c r="EV554" s="168"/>
      <c r="EW554" s="168"/>
      <c r="EX554" s="168"/>
      <c r="EY554" s="168"/>
      <c r="EZ554" s="168"/>
      <c r="FA554" s="168"/>
    </row>
    <row r="555" spans="1:157" s="65" customFormat="1" ht="18.75" customHeight="1">
      <c r="A555" s="583" t="s">
        <v>918</v>
      </c>
      <c r="B555" s="584">
        <v>920</v>
      </c>
      <c r="C555" s="585" t="s">
        <v>166</v>
      </c>
      <c r="D555" s="585"/>
      <c r="E555" s="585"/>
      <c r="F555" s="586"/>
      <c r="G555" s="587">
        <f>G556</f>
        <v>500.01044</v>
      </c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  <c r="ED555" s="66"/>
      <c r="EE555" s="66"/>
      <c r="EF555" s="66"/>
      <c r="EG555" s="66"/>
      <c r="EH555" s="66"/>
      <c r="EI555" s="66"/>
      <c r="EJ555" s="66"/>
      <c r="EK555" s="66"/>
      <c r="EL555" s="66"/>
      <c r="EM555" s="66"/>
      <c r="EN555" s="66"/>
      <c r="EO555" s="66"/>
      <c r="EP555" s="66"/>
      <c r="EQ555" s="66"/>
      <c r="ER555" s="66"/>
      <c r="ES555" s="66"/>
      <c r="ET555" s="66"/>
      <c r="EU555" s="66"/>
      <c r="EV555" s="66"/>
      <c r="EW555" s="66"/>
      <c r="EX555" s="66"/>
      <c r="EY555" s="66"/>
      <c r="EZ555" s="66"/>
      <c r="FA555" s="66"/>
    </row>
    <row r="556" spans="1:157" s="65" customFormat="1" ht="12.75">
      <c r="A556" s="588" t="s">
        <v>919</v>
      </c>
      <c r="B556" s="589">
        <v>920</v>
      </c>
      <c r="C556" s="590" t="s">
        <v>166</v>
      </c>
      <c r="D556" s="590" t="s">
        <v>398</v>
      </c>
      <c r="E556" s="590"/>
      <c r="F556" s="591"/>
      <c r="G556" s="592">
        <f>G557</f>
        <v>500.01044</v>
      </c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  <c r="ED556" s="66"/>
      <c r="EE556" s="66"/>
      <c r="EF556" s="66"/>
      <c r="EG556" s="66"/>
      <c r="EH556" s="66"/>
      <c r="EI556" s="66"/>
      <c r="EJ556" s="66"/>
      <c r="EK556" s="66"/>
      <c r="EL556" s="66"/>
      <c r="EM556" s="66"/>
      <c r="EN556" s="66"/>
      <c r="EO556" s="66"/>
      <c r="EP556" s="66"/>
      <c r="EQ556" s="66"/>
      <c r="ER556" s="66"/>
      <c r="ES556" s="66"/>
      <c r="ET556" s="66"/>
      <c r="EU556" s="66"/>
      <c r="EV556" s="66"/>
      <c r="EW556" s="66"/>
      <c r="EX556" s="66"/>
      <c r="EY556" s="66"/>
      <c r="EZ556" s="66"/>
      <c r="FA556" s="66"/>
    </row>
    <row r="557" spans="1:88" ht="38.25">
      <c r="A557" s="84" t="s">
        <v>920</v>
      </c>
      <c r="B557" s="318">
        <v>920</v>
      </c>
      <c r="C557" s="75" t="s">
        <v>166</v>
      </c>
      <c r="D557" s="228" t="s">
        <v>398</v>
      </c>
      <c r="E557" s="75" t="s">
        <v>921</v>
      </c>
      <c r="F557" s="132"/>
      <c r="G557" s="554">
        <f>SUM(G559)</f>
        <v>500.01044</v>
      </c>
      <c r="CJ557"/>
    </row>
    <row r="558" spans="1:88" ht="25.5">
      <c r="A558" s="85" t="s">
        <v>922</v>
      </c>
      <c r="B558" s="319">
        <v>920</v>
      </c>
      <c r="C558" s="75" t="s">
        <v>166</v>
      </c>
      <c r="D558" s="228" t="s">
        <v>398</v>
      </c>
      <c r="E558" s="77" t="s">
        <v>790</v>
      </c>
      <c r="F558" s="132"/>
      <c r="G558" s="554">
        <f>SUM(G559)</f>
        <v>500.01044</v>
      </c>
      <c r="CJ558"/>
    </row>
    <row r="559" spans="1:88" ht="25.5">
      <c r="A559" s="85" t="s">
        <v>923</v>
      </c>
      <c r="B559" s="319">
        <v>920</v>
      </c>
      <c r="C559" s="77" t="s">
        <v>166</v>
      </c>
      <c r="D559" s="228" t="s">
        <v>398</v>
      </c>
      <c r="E559" s="77" t="s">
        <v>924</v>
      </c>
      <c r="F559" s="129"/>
      <c r="G559" s="555">
        <f>SUM(G560)</f>
        <v>500.01044</v>
      </c>
      <c r="CJ559"/>
    </row>
    <row r="560" spans="1:88" ht="25.5">
      <c r="A560" s="294" t="s">
        <v>422</v>
      </c>
      <c r="B560" s="367">
        <v>920</v>
      </c>
      <c r="C560" s="173" t="s">
        <v>166</v>
      </c>
      <c r="D560" s="295" t="s">
        <v>398</v>
      </c>
      <c r="E560" s="77" t="s">
        <v>924</v>
      </c>
      <c r="F560" s="296" t="s">
        <v>423</v>
      </c>
      <c r="G560" s="557">
        <f>SUM(G561)</f>
        <v>500.01044</v>
      </c>
      <c r="CJ560"/>
    </row>
    <row r="561" spans="1:88" ht="25.5">
      <c r="A561" s="89" t="s">
        <v>424</v>
      </c>
      <c r="B561" s="322">
        <v>920</v>
      </c>
      <c r="C561" s="77" t="s">
        <v>166</v>
      </c>
      <c r="D561" s="228" t="s">
        <v>398</v>
      </c>
      <c r="E561" s="77" t="s">
        <v>924</v>
      </c>
      <c r="F561" s="150" t="s">
        <v>425</v>
      </c>
      <c r="G561" s="555">
        <v>500.01044</v>
      </c>
      <c r="CJ561"/>
    </row>
    <row r="562" spans="1:88" ht="12.75" hidden="1">
      <c r="A562" s="298" t="s">
        <v>389</v>
      </c>
      <c r="B562" s="368"/>
      <c r="C562" s="299" t="s">
        <v>169</v>
      </c>
      <c r="D562" s="300"/>
      <c r="E562" s="299"/>
      <c r="F562" s="301"/>
      <c r="G562" s="558">
        <f>SUM(G563)</f>
        <v>0</v>
      </c>
      <c r="CJ562"/>
    </row>
    <row r="563" spans="1:88" ht="12.75" hidden="1">
      <c r="A563" s="303" t="s">
        <v>775</v>
      </c>
      <c r="B563" s="369"/>
      <c r="C563" s="62" t="s">
        <v>169</v>
      </c>
      <c r="D563" s="272" t="s">
        <v>391</v>
      </c>
      <c r="E563" s="62" t="s">
        <v>439</v>
      </c>
      <c r="F563" s="288"/>
      <c r="G563" s="556">
        <f>SUM(G564)</f>
        <v>0</v>
      </c>
      <c r="CJ563"/>
    </row>
    <row r="564" spans="1:88" ht="12.75" hidden="1">
      <c r="A564" s="304" t="s">
        <v>393</v>
      </c>
      <c r="B564" s="201"/>
      <c r="C564" s="77" t="s">
        <v>169</v>
      </c>
      <c r="D564" s="228" t="s">
        <v>391</v>
      </c>
      <c r="E564" s="77" t="s">
        <v>925</v>
      </c>
      <c r="F564" s="146"/>
      <c r="G564" s="555">
        <f>SUM(G565)</f>
        <v>0</v>
      </c>
      <c r="CJ564"/>
    </row>
    <row r="565" spans="1:88" ht="12.75" hidden="1">
      <c r="A565" s="304" t="s">
        <v>926</v>
      </c>
      <c r="B565" s="201"/>
      <c r="C565" s="77" t="s">
        <v>169</v>
      </c>
      <c r="D565" s="228" t="s">
        <v>391</v>
      </c>
      <c r="E565" s="77" t="s">
        <v>925</v>
      </c>
      <c r="F565" s="146" t="s">
        <v>927</v>
      </c>
      <c r="G565" s="555">
        <f>SUM(G566)</f>
        <v>0</v>
      </c>
      <c r="CJ565"/>
    </row>
    <row r="566" spans="1:88" ht="12.75" hidden="1">
      <c r="A566" s="89" t="s">
        <v>928</v>
      </c>
      <c r="B566" s="322"/>
      <c r="C566" s="77" t="s">
        <v>169</v>
      </c>
      <c r="D566" s="228" t="s">
        <v>391</v>
      </c>
      <c r="E566" s="77" t="s">
        <v>925</v>
      </c>
      <c r="F566" s="305" t="s">
        <v>929</v>
      </c>
      <c r="G566" s="525">
        <v>0</v>
      </c>
      <c r="CJ566"/>
    </row>
    <row r="567" spans="1:7" ht="12.75">
      <c r="A567" s="306" t="s">
        <v>930</v>
      </c>
      <c r="B567" s="370"/>
      <c r="C567" s="307"/>
      <c r="D567" s="307"/>
      <c r="E567" s="307"/>
      <c r="F567" s="307"/>
      <c r="G567" s="559"/>
    </row>
  </sheetData>
  <sheetProtection selectLockedCells="1" selectUnlockedCells="1"/>
  <mergeCells count="9">
    <mergeCell ref="A13:G13"/>
    <mergeCell ref="A1:G1"/>
    <mergeCell ref="A2:G2"/>
    <mergeCell ref="A5:G5"/>
    <mergeCell ref="A8:G8"/>
    <mergeCell ref="A10:G10"/>
    <mergeCell ref="A11:G11"/>
    <mergeCell ref="E3:G3"/>
    <mergeCell ref="F4:G4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0"/>
  <sheetViews>
    <sheetView zoomScalePageLayoutView="0" workbookViewId="0" topLeftCell="A1">
      <selection activeCell="F12" sqref="F12"/>
    </sheetView>
  </sheetViews>
  <sheetFormatPr defaultColWidth="8.8515625" defaultRowHeight="10.5" customHeight="1"/>
  <cols>
    <col min="1" max="1" width="74.57421875" style="371" customWidth="1"/>
    <col min="2" max="2" width="14.28125" style="372" customWidth="1"/>
    <col min="3" max="3" width="9.57421875" style="373" customWidth="1"/>
    <col min="4" max="4" width="14.28125" style="374" customWidth="1"/>
    <col min="5" max="5" width="8.8515625" style="375" customWidth="1"/>
    <col min="6" max="6" width="10.28125" style="375" bestFit="1" customWidth="1"/>
    <col min="7" max="16384" width="8.8515625" style="375" customWidth="1"/>
  </cols>
  <sheetData>
    <row r="1" spans="1:4" ht="17.25" customHeight="1">
      <c r="A1" s="657" t="s">
        <v>934</v>
      </c>
      <c r="B1" s="657"/>
      <c r="C1" s="657"/>
      <c r="D1" s="657"/>
    </row>
    <row r="2" spans="1:4" ht="17.25" customHeight="1">
      <c r="A2" s="657" t="s">
        <v>1083</v>
      </c>
      <c r="B2" s="657"/>
      <c r="C2" s="657"/>
      <c r="D2" s="657"/>
    </row>
    <row r="3" spans="1:4" ht="17.25" customHeight="1">
      <c r="A3" s="641"/>
      <c r="B3" s="641"/>
      <c r="C3" s="657" t="s">
        <v>1078</v>
      </c>
      <c r="D3" s="657"/>
    </row>
    <row r="4" spans="1:4" ht="17.25" customHeight="1">
      <c r="A4" s="641"/>
      <c r="B4" s="641"/>
      <c r="C4" s="657" t="s">
        <v>1067</v>
      </c>
      <c r="D4" s="657"/>
    </row>
    <row r="5" spans="1:4" ht="17.25" customHeight="1">
      <c r="A5" s="661" t="s">
        <v>1080</v>
      </c>
      <c r="B5" s="661"/>
      <c r="C5" s="661"/>
      <c r="D5" s="661"/>
    </row>
    <row r="6" spans="1:4" ht="17.25" customHeight="1">
      <c r="A6" s="642"/>
      <c r="B6" s="642"/>
      <c r="C6" s="642"/>
      <c r="D6" s="642"/>
    </row>
    <row r="7" spans="1:4" ht="17.25" customHeight="1">
      <c r="A7" s="642"/>
      <c r="B7" s="642"/>
      <c r="C7" s="642"/>
      <c r="D7" s="642" t="s">
        <v>1075</v>
      </c>
    </row>
    <row r="8" spans="1:4" ht="17.25" customHeight="1">
      <c r="A8" s="661" t="s">
        <v>1070</v>
      </c>
      <c r="B8" s="661"/>
      <c r="C8" s="661"/>
      <c r="D8" s="661"/>
    </row>
    <row r="9" spans="1:4" ht="17.25" customHeight="1">
      <c r="A9" s="642"/>
      <c r="B9" s="642"/>
      <c r="C9" s="642"/>
      <c r="D9" s="642" t="s">
        <v>1074</v>
      </c>
    </row>
    <row r="10" spans="1:4" ht="17.25" customHeight="1">
      <c r="A10" s="657" t="s">
        <v>1</v>
      </c>
      <c r="B10" s="657"/>
      <c r="C10" s="657"/>
      <c r="D10" s="657"/>
    </row>
    <row r="11" spans="1:4" ht="15.75" customHeight="1">
      <c r="A11" s="657" t="s">
        <v>2</v>
      </c>
      <c r="B11" s="657"/>
      <c r="C11" s="657"/>
      <c r="D11" s="657"/>
    </row>
    <row r="12" spans="1:4" ht="17.25" customHeight="1">
      <c r="A12" s="657"/>
      <c r="B12" s="657"/>
      <c r="C12" s="657"/>
      <c r="D12" s="657"/>
    </row>
    <row r="13" spans="1:4" ht="57.75" customHeight="1">
      <c r="A13" s="660" t="s">
        <v>935</v>
      </c>
      <c r="B13" s="660"/>
      <c r="C13" s="660"/>
      <c r="D13" s="660"/>
    </row>
    <row r="14" spans="1:2" ht="15.75" customHeight="1">
      <c r="A14" s="376"/>
      <c r="B14" s="377"/>
    </row>
    <row r="15" spans="1:4" s="382" customFormat="1" ht="15" customHeight="1">
      <c r="A15" s="378" t="s">
        <v>936</v>
      </c>
      <c r="B15" s="379"/>
      <c r="C15" s="380" t="s">
        <v>386</v>
      </c>
      <c r="D15" s="381" t="s">
        <v>387</v>
      </c>
    </row>
    <row r="16" spans="1:4" ht="26.25" customHeight="1" hidden="1">
      <c r="A16" s="383" t="s">
        <v>937</v>
      </c>
      <c r="B16" s="70"/>
      <c r="C16" s="123"/>
      <c r="D16" s="72">
        <f>SUM(D17)</f>
        <v>0</v>
      </c>
    </row>
    <row r="17" spans="1:4" ht="38.25" customHeight="1" hidden="1">
      <c r="A17" s="384" t="s">
        <v>702</v>
      </c>
      <c r="B17" s="70"/>
      <c r="C17" s="123" t="s">
        <v>425</v>
      </c>
      <c r="D17" s="72"/>
    </row>
    <row r="18" spans="1:4" ht="25.5" customHeight="1" hidden="1">
      <c r="A18" s="385" t="s">
        <v>938</v>
      </c>
      <c r="B18" s="386"/>
      <c r="C18" s="380"/>
      <c r="D18" s="387">
        <f>SUM(D19)</f>
        <v>0</v>
      </c>
    </row>
    <row r="19" spans="1:4" ht="15.75" customHeight="1" hidden="1">
      <c r="A19" s="385" t="s">
        <v>939</v>
      </c>
      <c r="B19" s="386"/>
      <c r="C19" s="380"/>
      <c r="D19" s="387">
        <f>SUM(D20)</f>
        <v>0</v>
      </c>
    </row>
    <row r="20" spans="1:4" ht="39" customHeight="1" hidden="1">
      <c r="A20" s="76" t="s">
        <v>940</v>
      </c>
      <c r="B20" s="386"/>
      <c r="C20" s="380" t="s">
        <v>573</v>
      </c>
      <c r="D20" s="388"/>
    </row>
    <row r="21" spans="1:4" ht="26.25" customHeight="1" hidden="1">
      <c r="A21" s="389" t="s">
        <v>555</v>
      </c>
      <c r="B21" s="70"/>
      <c r="C21" s="380"/>
      <c r="D21" s="128">
        <f>D22</f>
        <v>0</v>
      </c>
    </row>
    <row r="22" spans="1:4" ht="15.75" customHeight="1" hidden="1">
      <c r="A22" s="383" t="s">
        <v>556</v>
      </c>
      <c r="B22" s="70"/>
      <c r="C22" s="380"/>
      <c r="D22" s="78">
        <f>D23+D24</f>
        <v>0</v>
      </c>
    </row>
    <row r="23" spans="1:4" ht="39" customHeight="1" hidden="1">
      <c r="A23" s="383" t="s">
        <v>557</v>
      </c>
      <c r="B23" s="70"/>
      <c r="C23" s="390" t="s">
        <v>425</v>
      </c>
      <c r="D23" s="388"/>
    </row>
    <row r="24" spans="1:4" ht="26.25" customHeight="1" hidden="1">
      <c r="A24" s="76" t="s">
        <v>558</v>
      </c>
      <c r="B24" s="391"/>
      <c r="C24" s="392">
        <v>240</v>
      </c>
      <c r="D24" s="393"/>
    </row>
    <row r="25" spans="1:4" ht="18.75" customHeight="1" hidden="1">
      <c r="A25" s="394" t="s">
        <v>941</v>
      </c>
      <c r="B25" s="70"/>
      <c r="C25" s="390"/>
      <c r="D25" s="395">
        <f>SUM(D21+D18+D16)</f>
        <v>0</v>
      </c>
    </row>
    <row r="26" spans="1:4" s="396" customFormat="1" ht="25.5" customHeight="1" hidden="1">
      <c r="A26" s="383" t="s">
        <v>942</v>
      </c>
      <c r="B26" s="70"/>
      <c r="C26" s="390"/>
      <c r="D26" s="388">
        <f>SUM(D27+D29+D31)</f>
        <v>0</v>
      </c>
    </row>
    <row r="27" spans="1:4" s="396" customFormat="1" ht="38.25" customHeight="1" hidden="1">
      <c r="A27" s="76" t="s">
        <v>943</v>
      </c>
      <c r="B27" s="75" t="s">
        <v>944</v>
      </c>
      <c r="C27" s="123"/>
      <c r="D27" s="109">
        <f>SUM(D28)</f>
        <v>0</v>
      </c>
    </row>
    <row r="28" spans="1:4" s="396" customFormat="1" ht="12.75" customHeight="1" hidden="1">
      <c r="A28" s="71" t="s">
        <v>631</v>
      </c>
      <c r="B28" s="75" t="s">
        <v>944</v>
      </c>
      <c r="C28" s="123" t="s">
        <v>632</v>
      </c>
      <c r="D28" s="109">
        <v>0</v>
      </c>
    </row>
    <row r="29" spans="1:4" s="396" customFormat="1" ht="38.25" customHeight="1" hidden="1">
      <c r="A29" s="76" t="s">
        <v>945</v>
      </c>
      <c r="B29" s="75" t="s">
        <v>668</v>
      </c>
      <c r="C29" s="123"/>
      <c r="D29" s="72">
        <f>SUM(D30)</f>
        <v>0</v>
      </c>
    </row>
    <row r="30" spans="1:4" s="396" customFormat="1" ht="12.75" customHeight="1" hidden="1">
      <c r="A30" s="71" t="s">
        <v>631</v>
      </c>
      <c r="B30" s="75" t="s">
        <v>668</v>
      </c>
      <c r="C30" s="123" t="s">
        <v>632</v>
      </c>
      <c r="D30" s="72">
        <v>0</v>
      </c>
    </row>
    <row r="31" spans="1:4" s="396" customFormat="1" ht="38.25" customHeight="1" hidden="1">
      <c r="A31" s="89" t="s">
        <v>672</v>
      </c>
      <c r="B31" s="75" t="s">
        <v>666</v>
      </c>
      <c r="C31" s="123"/>
      <c r="D31" s="109">
        <f>SUM(D32)</f>
        <v>0</v>
      </c>
    </row>
    <row r="32" spans="1:4" s="396" customFormat="1" ht="12.75" customHeight="1" hidden="1">
      <c r="A32" s="71" t="s">
        <v>671</v>
      </c>
      <c r="B32" s="75" t="s">
        <v>666</v>
      </c>
      <c r="C32" s="123" t="s">
        <v>632</v>
      </c>
      <c r="D32" s="109"/>
    </row>
    <row r="33" spans="1:4" s="396" customFormat="1" ht="18.75" customHeight="1" hidden="1">
      <c r="A33" s="394" t="s">
        <v>946</v>
      </c>
      <c r="B33" s="70"/>
      <c r="C33" s="380"/>
      <c r="D33" s="387">
        <f>SUM(D26)</f>
        <v>0</v>
      </c>
    </row>
    <row r="34" spans="1:4" s="396" customFormat="1" ht="31.5" customHeight="1">
      <c r="A34" s="397" t="s">
        <v>510</v>
      </c>
      <c r="B34" s="70" t="s">
        <v>511</v>
      </c>
      <c r="C34" s="380"/>
      <c r="D34" s="398">
        <f>SUM(D35+D40+D45+D50+D55)</f>
        <v>2417</v>
      </c>
    </row>
    <row r="35" spans="1:4" s="399" customFormat="1" ht="25.5" customHeight="1">
      <c r="A35" s="113" t="s">
        <v>512</v>
      </c>
      <c r="B35" s="68" t="s">
        <v>513</v>
      </c>
      <c r="C35" s="124"/>
      <c r="D35" s="232">
        <f>SUM(D36)</f>
        <v>330</v>
      </c>
    </row>
    <row r="36" spans="1:4" s="399" customFormat="1" ht="25.5" customHeight="1">
      <c r="A36" s="113" t="s">
        <v>514</v>
      </c>
      <c r="B36" s="68" t="s">
        <v>515</v>
      </c>
      <c r="C36" s="124"/>
      <c r="D36" s="232">
        <f>SUM(D37)</f>
        <v>330</v>
      </c>
    </row>
    <row r="37" spans="1:4" s="399" customFormat="1" ht="25.5" customHeight="1">
      <c r="A37" s="148" t="s">
        <v>516</v>
      </c>
      <c r="B37" s="68" t="s">
        <v>517</v>
      </c>
      <c r="C37" s="146"/>
      <c r="D37" s="232">
        <f>SUM(D38)</f>
        <v>330</v>
      </c>
    </row>
    <row r="38" spans="1:4" s="399" customFormat="1" ht="15" customHeight="1">
      <c r="A38" s="86" t="s">
        <v>422</v>
      </c>
      <c r="B38" s="68" t="s">
        <v>517</v>
      </c>
      <c r="C38" s="146" t="s">
        <v>423</v>
      </c>
      <c r="D38" s="232">
        <f>SUM(D39)</f>
        <v>330</v>
      </c>
    </row>
    <row r="39" spans="1:4" s="399" customFormat="1" ht="25.5" customHeight="1">
      <c r="A39" s="89" t="s">
        <v>424</v>
      </c>
      <c r="B39" s="68" t="s">
        <v>517</v>
      </c>
      <c r="C39" s="146" t="s">
        <v>425</v>
      </c>
      <c r="D39" s="232">
        <v>330</v>
      </c>
    </row>
    <row r="40" spans="1:4" s="399" customFormat="1" ht="25.5" customHeight="1">
      <c r="A40" s="113" t="s">
        <v>518</v>
      </c>
      <c r="B40" s="68" t="s">
        <v>519</v>
      </c>
      <c r="C40" s="124"/>
      <c r="D40" s="232">
        <f>SUM(D41)</f>
        <v>10</v>
      </c>
    </row>
    <row r="41" spans="1:4" s="399" customFormat="1" ht="25.5" customHeight="1">
      <c r="A41" s="113" t="s">
        <v>520</v>
      </c>
      <c r="B41" s="68" t="s">
        <v>521</v>
      </c>
      <c r="C41" s="124"/>
      <c r="D41" s="232">
        <f>SUM(D42)</f>
        <v>10</v>
      </c>
    </row>
    <row r="42" spans="1:4" s="399" customFormat="1" ht="25.5" customHeight="1">
      <c r="A42" s="148" t="s">
        <v>522</v>
      </c>
      <c r="B42" s="149" t="s">
        <v>523</v>
      </c>
      <c r="C42" s="146"/>
      <c r="D42" s="232">
        <f>SUM(D43)</f>
        <v>10</v>
      </c>
    </row>
    <row r="43" spans="1:4" s="399" customFormat="1" ht="15" customHeight="1">
      <c r="A43" s="86" t="s">
        <v>422</v>
      </c>
      <c r="B43" s="149" t="s">
        <v>523</v>
      </c>
      <c r="C43" s="146" t="s">
        <v>423</v>
      </c>
      <c r="D43" s="232">
        <f>SUM(D44)</f>
        <v>10</v>
      </c>
    </row>
    <row r="44" spans="1:4" s="399" customFormat="1" ht="25.5" customHeight="1">
      <c r="A44" s="89" t="s">
        <v>424</v>
      </c>
      <c r="B44" s="149" t="s">
        <v>523</v>
      </c>
      <c r="C44" s="146" t="s">
        <v>425</v>
      </c>
      <c r="D44" s="283">
        <v>10</v>
      </c>
    </row>
    <row r="45" spans="1:4" s="399" customFormat="1" ht="38.25" customHeight="1">
      <c r="A45" s="113" t="s">
        <v>524</v>
      </c>
      <c r="B45" s="68" t="s">
        <v>525</v>
      </c>
      <c r="C45" s="124"/>
      <c r="D45" s="232">
        <f>SUM(D46)</f>
        <v>50</v>
      </c>
    </row>
    <row r="46" spans="1:4" s="399" customFormat="1" ht="25.5" customHeight="1">
      <c r="A46" s="113" t="s">
        <v>526</v>
      </c>
      <c r="B46" s="68" t="s">
        <v>527</v>
      </c>
      <c r="C46" s="124"/>
      <c r="D46" s="232">
        <f>SUM(D47)</f>
        <v>50</v>
      </c>
    </row>
    <row r="47" spans="1:4" s="399" customFormat="1" ht="38.25" customHeight="1">
      <c r="A47" s="148" t="s">
        <v>528</v>
      </c>
      <c r="B47" s="149" t="s">
        <v>529</v>
      </c>
      <c r="C47" s="146"/>
      <c r="D47" s="232">
        <f>SUM(D48)</f>
        <v>50</v>
      </c>
    </row>
    <row r="48" spans="1:4" s="399" customFormat="1" ht="15" customHeight="1">
      <c r="A48" s="86" t="s">
        <v>422</v>
      </c>
      <c r="B48" s="149" t="s">
        <v>529</v>
      </c>
      <c r="C48" s="146" t="s">
        <v>423</v>
      </c>
      <c r="D48" s="232">
        <f>SUM(D49)</f>
        <v>50</v>
      </c>
    </row>
    <row r="49" spans="1:4" s="399" customFormat="1" ht="25.5" customHeight="1">
      <c r="A49" s="89" t="s">
        <v>424</v>
      </c>
      <c r="B49" s="149" t="s">
        <v>529</v>
      </c>
      <c r="C49" s="146" t="s">
        <v>425</v>
      </c>
      <c r="D49" s="283">
        <v>50</v>
      </c>
    </row>
    <row r="50" spans="1:4" s="400" customFormat="1" ht="25.5" customHeight="1">
      <c r="A50" s="113" t="s">
        <v>947</v>
      </c>
      <c r="B50" s="75" t="s">
        <v>532</v>
      </c>
      <c r="C50" s="132"/>
      <c r="D50" s="232">
        <f>SUM(D51)</f>
        <v>1867</v>
      </c>
    </row>
    <row r="51" spans="1:4" s="400" customFormat="1" ht="25.5" customHeight="1">
      <c r="A51" s="113" t="s">
        <v>533</v>
      </c>
      <c r="B51" s="75" t="s">
        <v>534</v>
      </c>
      <c r="C51" s="132"/>
      <c r="D51" s="232">
        <f>SUM(D52)</f>
        <v>1867</v>
      </c>
    </row>
    <row r="52" spans="1:4" s="399" customFormat="1" ht="38.25" customHeight="1">
      <c r="A52" s="148" t="s">
        <v>535</v>
      </c>
      <c r="B52" s="150" t="s">
        <v>536</v>
      </c>
      <c r="C52" s="108"/>
      <c r="D52" s="232">
        <f>SUM(D53)</f>
        <v>1867</v>
      </c>
    </row>
    <row r="53" spans="1:4" s="399" customFormat="1" ht="15" customHeight="1">
      <c r="A53" s="86" t="s">
        <v>422</v>
      </c>
      <c r="B53" s="150" t="s">
        <v>536</v>
      </c>
      <c r="C53" s="108" t="s">
        <v>423</v>
      </c>
      <c r="D53" s="232">
        <f>SUM(D54)</f>
        <v>1867</v>
      </c>
    </row>
    <row r="54" spans="1:4" s="399" customFormat="1" ht="25.5" customHeight="1">
      <c r="A54" s="89" t="s">
        <v>424</v>
      </c>
      <c r="B54" s="150" t="s">
        <v>536</v>
      </c>
      <c r="C54" s="108" t="s">
        <v>425</v>
      </c>
      <c r="D54" s="283">
        <v>1867</v>
      </c>
    </row>
    <row r="55" spans="1:4" s="400" customFormat="1" ht="25.5" customHeight="1">
      <c r="A55" s="113" t="s">
        <v>537</v>
      </c>
      <c r="B55" s="75" t="s">
        <v>538</v>
      </c>
      <c r="C55" s="132"/>
      <c r="D55" s="232">
        <f>SUM(D56)</f>
        <v>160</v>
      </c>
    </row>
    <row r="56" spans="1:4" s="400" customFormat="1" ht="25.5" customHeight="1">
      <c r="A56" s="113" t="s">
        <v>539</v>
      </c>
      <c r="B56" s="150" t="s">
        <v>540</v>
      </c>
      <c r="C56" s="132"/>
      <c r="D56" s="232">
        <f>SUM(D57)</f>
        <v>160</v>
      </c>
    </row>
    <row r="57" spans="1:4" s="399" customFormat="1" ht="25.5" customHeight="1">
      <c r="A57" s="148" t="s">
        <v>948</v>
      </c>
      <c r="B57" s="150" t="s">
        <v>542</v>
      </c>
      <c r="C57" s="108"/>
      <c r="D57" s="232">
        <f>SUM(D58)</f>
        <v>160</v>
      </c>
    </row>
    <row r="58" spans="1:4" s="399" customFormat="1" ht="15" customHeight="1">
      <c r="A58" s="86" t="s">
        <v>422</v>
      </c>
      <c r="B58" s="150" t="s">
        <v>542</v>
      </c>
      <c r="C58" s="108" t="s">
        <v>423</v>
      </c>
      <c r="D58" s="232">
        <f>SUM(D59)</f>
        <v>160</v>
      </c>
    </row>
    <row r="59" spans="1:4" s="399" customFormat="1" ht="25.5" customHeight="1">
      <c r="A59" s="89" t="s">
        <v>424</v>
      </c>
      <c r="B59" s="150" t="s">
        <v>542</v>
      </c>
      <c r="C59" s="108" t="s">
        <v>425</v>
      </c>
      <c r="D59" s="232">
        <v>160</v>
      </c>
    </row>
    <row r="60" spans="1:4" s="400" customFormat="1" ht="31.5" customHeight="1">
      <c r="A60" s="401" t="s">
        <v>559</v>
      </c>
      <c r="B60" s="402" t="s">
        <v>560</v>
      </c>
      <c r="C60" s="403"/>
      <c r="D60" s="404">
        <f>SUM(D61+D102+D117+D148+D164+D171+D178)</f>
        <v>99481.72344</v>
      </c>
    </row>
    <row r="61" spans="1:4" s="400" customFormat="1" ht="28.5" customHeight="1">
      <c r="A61" s="405" t="s">
        <v>561</v>
      </c>
      <c r="B61" s="75" t="s">
        <v>562</v>
      </c>
      <c r="C61" s="132"/>
      <c r="D61" s="225">
        <f>SUM(D62+D70+D92+D97)</f>
        <v>33067.22344</v>
      </c>
    </row>
    <row r="62" spans="1:4" s="400" customFormat="1" ht="15.75" customHeight="1">
      <c r="A62" s="127" t="s">
        <v>949</v>
      </c>
      <c r="B62" s="75" t="s">
        <v>564</v>
      </c>
      <c r="C62" s="132"/>
      <c r="D62" s="225">
        <f>SUM(D63)</f>
        <v>15731.22344</v>
      </c>
    </row>
    <row r="63" spans="1:4" s="399" customFormat="1" ht="15" customHeight="1">
      <c r="A63" s="406" t="s">
        <v>950</v>
      </c>
      <c r="B63" s="68" t="s">
        <v>566</v>
      </c>
      <c r="C63" s="124"/>
      <c r="D63" s="78">
        <f>SUM(D64+D67)</f>
        <v>15731.22344</v>
      </c>
    </row>
    <row r="64" spans="1:4" s="399" customFormat="1" ht="15" customHeight="1">
      <c r="A64" s="406" t="s">
        <v>569</v>
      </c>
      <c r="B64" s="70" t="s">
        <v>568</v>
      </c>
      <c r="C64" s="123"/>
      <c r="D64" s="78">
        <f>SUM(D65)</f>
        <v>15731.22344</v>
      </c>
    </row>
    <row r="65" spans="1:4" s="399" customFormat="1" ht="24" customHeight="1">
      <c r="A65" s="169" t="s">
        <v>570</v>
      </c>
      <c r="B65" s="70" t="s">
        <v>568</v>
      </c>
      <c r="C65" s="146" t="s">
        <v>571</v>
      </c>
      <c r="D65" s="78">
        <f>SUM(D66)</f>
        <v>15731.22344</v>
      </c>
    </row>
    <row r="66" spans="1:4" s="399" customFormat="1" ht="15" customHeight="1">
      <c r="A66" s="71" t="s">
        <v>572</v>
      </c>
      <c r="B66" s="70" t="s">
        <v>568</v>
      </c>
      <c r="C66" s="146" t="s">
        <v>573</v>
      </c>
      <c r="D66" s="78">
        <v>15731.22344</v>
      </c>
    </row>
    <row r="67" spans="1:4" s="399" customFormat="1" ht="15" customHeight="1">
      <c r="A67" s="407" t="s">
        <v>574</v>
      </c>
      <c r="B67" s="70" t="s">
        <v>575</v>
      </c>
      <c r="C67" s="146"/>
      <c r="D67" s="78">
        <f>SUM(D68)</f>
        <v>0</v>
      </c>
    </row>
    <row r="68" spans="1:4" s="399" customFormat="1" ht="15" customHeight="1">
      <c r="A68" s="157" t="s">
        <v>422</v>
      </c>
      <c r="B68" s="70" t="s">
        <v>575</v>
      </c>
      <c r="C68" s="146" t="s">
        <v>423</v>
      </c>
      <c r="D68" s="78">
        <f>SUM(D69)</f>
        <v>0</v>
      </c>
    </row>
    <row r="69" spans="1:4" s="400" customFormat="1" ht="26.25" customHeight="1">
      <c r="A69" s="158" t="s">
        <v>424</v>
      </c>
      <c r="B69" s="70" t="s">
        <v>575</v>
      </c>
      <c r="C69" s="146" t="s">
        <v>425</v>
      </c>
      <c r="D69" s="78"/>
    </row>
    <row r="70" spans="1:4" s="400" customFormat="1" ht="15.75" customHeight="1">
      <c r="A70" s="172" t="s">
        <v>951</v>
      </c>
      <c r="B70" s="75" t="s">
        <v>577</v>
      </c>
      <c r="C70" s="171"/>
      <c r="D70" s="128">
        <f>SUM(D71+D83+D87)</f>
        <v>16636</v>
      </c>
    </row>
    <row r="71" spans="1:4" s="399" customFormat="1" ht="15" customHeight="1">
      <c r="A71" s="172" t="s">
        <v>952</v>
      </c>
      <c r="B71" s="75" t="s">
        <v>579</v>
      </c>
      <c r="C71" s="171"/>
      <c r="D71" s="78">
        <f>SUM(D72+D77)</f>
        <v>7936</v>
      </c>
    </row>
    <row r="72" spans="1:4" s="399" customFormat="1" ht="15" customHeight="1">
      <c r="A72" s="172" t="s">
        <v>580</v>
      </c>
      <c r="B72" s="75" t="s">
        <v>581</v>
      </c>
      <c r="C72" s="171"/>
      <c r="D72" s="78">
        <f>SUM(D73)</f>
        <v>7936</v>
      </c>
    </row>
    <row r="73" spans="1:4" s="399" customFormat="1" ht="24" customHeight="1">
      <c r="A73" s="169" t="s">
        <v>570</v>
      </c>
      <c r="B73" s="77" t="s">
        <v>581</v>
      </c>
      <c r="C73" s="108" t="s">
        <v>571</v>
      </c>
      <c r="D73" s="78">
        <f>SUM(D74)</f>
        <v>7936</v>
      </c>
    </row>
    <row r="74" spans="1:4" s="399" customFormat="1" ht="15" customHeight="1">
      <c r="A74" s="71" t="s">
        <v>572</v>
      </c>
      <c r="B74" s="173" t="s">
        <v>581</v>
      </c>
      <c r="C74" s="174" t="s">
        <v>573</v>
      </c>
      <c r="D74" s="78">
        <v>7936</v>
      </c>
    </row>
    <row r="75" spans="1:4" s="399" customFormat="1" ht="15" customHeight="1">
      <c r="A75" s="184"/>
      <c r="B75" s="173"/>
      <c r="C75" s="174"/>
      <c r="D75" s="78"/>
    </row>
    <row r="76" spans="1:4" s="399" customFormat="1" ht="15" customHeight="1">
      <c r="A76" s="184"/>
      <c r="B76" s="173"/>
      <c r="C76" s="174"/>
      <c r="D76" s="78"/>
    </row>
    <row r="77" spans="1:4" s="399" customFormat="1" ht="15" customHeight="1">
      <c r="A77" s="158" t="s">
        <v>953</v>
      </c>
      <c r="B77" s="77" t="s">
        <v>954</v>
      </c>
      <c r="C77" s="108"/>
      <c r="D77" s="78">
        <f>SUM(D78)</f>
        <v>0</v>
      </c>
    </row>
    <row r="78" spans="1:4" s="399" customFormat="1" ht="15" customHeight="1">
      <c r="A78" s="157" t="s">
        <v>422</v>
      </c>
      <c r="B78" s="77" t="s">
        <v>954</v>
      </c>
      <c r="C78" s="108" t="s">
        <v>423</v>
      </c>
      <c r="D78" s="78">
        <f>SUM(D79)</f>
        <v>0</v>
      </c>
    </row>
    <row r="79" spans="1:4" s="399" customFormat="1" ht="25.5" customHeight="1">
      <c r="A79" s="158" t="s">
        <v>424</v>
      </c>
      <c r="B79" s="77" t="s">
        <v>954</v>
      </c>
      <c r="C79" s="108" t="s">
        <v>425</v>
      </c>
      <c r="D79" s="78"/>
    </row>
    <row r="80" spans="1:4" s="399" customFormat="1" ht="15" customHeight="1">
      <c r="A80" s="158"/>
      <c r="B80" s="77" t="s">
        <v>955</v>
      </c>
      <c r="C80" s="408"/>
      <c r="D80" s="78"/>
    </row>
    <row r="81" spans="1:4" s="399" customFormat="1" ht="15" customHeight="1">
      <c r="A81" s="158"/>
      <c r="C81" s="408"/>
      <c r="D81" s="78"/>
    </row>
    <row r="82" spans="1:4" s="399" customFormat="1" ht="15" customHeight="1">
      <c r="A82" s="158"/>
      <c r="B82" s="77"/>
      <c r="C82" s="408"/>
      <c r="D82" s="78"/>
    </row>
    <row r="83" spans="1:4" s="399" customFormat="1" ht="51" customHeight="1">
      <c r="A83" s="409" t="s">
        <v>92</v>
      </c>
      <c r="B83" s="75" t="s">
        <v>582</v>
      </c>
      <c r="C83" s="179"/>
      <c r="D83" s="128">
        <f>SUM(D84)</f>
        <v>7000</v>
      </c>
    </row>
    <row r="84" spans="1:4" s="399" customFormat="1" ht="24" customHeight="1">
      <c r="A84" s="169" t="s">
        <v>570</v>
      </c>
      <c r="B84" s="77" t="s">
        <v>582</v>
      </c>
      <c r="C84" s="108" t="s">
        <v>443</v>
      </c>
      <c r="D84" s="78">
        <f>SUM(D85)</f>
        <v>7000</v>
      </c>
    </row>
    <row r="85" spans="1:4" s="399" customFormat="1" ht="15" customHeight="1">
      <c r="A85" s="71" t="s">
        <v>572</v>
      </c>
      <c r="B85" s="77" t="s">
        <v>582</v>
      </c>
      <c r="C85" s="108" t="s">
        <v>445</v>
      </c>
      <c r="D85" s="78">
        <v>7000</v>
      </c>
    </row>
    <row r="86" spans="1:4" s="399" customFormat="1" ht="15" customHeight="1">
      <c r="A86" s="158"/>
      <c r="B86" s="77"/>
      <c r="C86" s="408"/>
      <c r="D86" s="78"/>
    </row>
    <row r="87" spans="1:4" s="399" customFormat="1" ht="25.5" customHeight="1">
      <c r="A87" s="126" t="s">
        <v>583</v>
      </c>
      <c r="B87" s="410" t="s">
        <v>584</v>
      </c>
      <c r="C87" s="411"/>
      <c r="D87" s="412">
        <f>SUM(D88)</f>
        <v>1700</v>
      </c>
    </row>
    <row r="88" spans="1:4" s="399" customFormat="1" ht="25.5" customHeight="1">
      <c r="A88" s="89" t="s">
        <v>956</v>
      </c>
      <c r="B88" s="75" t="s">
        <v>586</v>
      </c>
      <c r="D88" s="78">
        <f>SUM(D89)</f>
        <v>1700</v>
      </c>
    </row>
    <row r="89" spans="1:4" s="399" customFormat="1" ht="24" customHeight="1">
      <c r="A89" s="169" t="s">
        <v>570</v>
      </c>
      <c r="B89" s="77" t="s">
        <v>586</v>
      </c>
      <c r="C89" s="150" t="s">
        <v>571</v>
      </c>
      <c r="D89" s="78">
        <f>SUM(D90)</f>
        <v>1700</v>
      </c>
    </row>
    <row r="90" spans="1:4" s="399" customFormat="1" ht="15" customHeight="1">
      <c r="A90" s="71" t="s">
        <v>572</v>
      </c>
      <c r="B90" s="77" t="s">
        <v>586</v>
      </c>
      <c r="C90" s="150" t="s">
        <v>573</v>
      </c>
      <c r="D90" s="78">
        <v>1700</v>
      </c>
    </row>
    <row r="91" spans="1:4" s="399" customFormat="1" ht="15" customHeight="1" hidden="1">
      <c r="A91" s="158"/>
      <c r="B91" s="77"/>
      <c r="C91" s="150"/>
      <c r="D91" s="78"/>
    </row>
    <row r="92" spans="1:4" s="400" customFormat="1" ht="15.75" customHeight="1" hidden="1">
      <c r="A92" s="182" t="s">
        <v>587</v>
      </c>
      <c r="B92" s="75" t="s">
        <v>588</v>
      </c>
      <c r="C92" s="181"/>
      <c r="D92" s="78">
        <f>SUM(D93)</f>
        <v>0</v>
      </c>
    </row>
    <row r="93" spans="1:4" s="399" customFormat="1" ht="15" customHeight="1" hidden="1">
      <c r="A93" s="158" t="s">
        <v>589</v>
      </c>
      <c r="B93" s="413" t="s">
        <v>590</v>
      </c>
      <c r="C93" s="414"/>
      <c r="D93" s="415">
        <f>SUM(D94)</f>
        <v>0</v>
      </c>
    </row>
    <row r="94" spans="1:4" s="399" customFormat="1" ht="15" customHeight="1" hidden="1">
      <c r="A94" s="157" t="s">
        <v>422</v>
      </c>
      <c r="B94" s="77" t="s">
        <v>590</v>
      </c>
      <c r="C94" s="108" t="s">
        <v>423</v>
      </c>
      <c r="D94" s="78">
        <f>SUM(D95)</f>
        <v>0</v>
      </c>
    </row>
    <row r="95" spans="1:4" s="399" customFormat="1" ht="25.5" customHeight="1" hidden="1">
      <c r="A95" s="158" t="s">
        <v>424</v>
      </c>
      <c r="B95" s="77" t="s">
        <v>590</v>
      </c>
      <c r="C95" s="108" t="s">
        <v>425</v>
      </c>
      <c r="D95" s="78"/>
    </row>
    <row r="96" spans="1:4" s="399" customFormat="1" ht="15" customHeight="1">
      <c r="A96" s="182" t="s">
        <v>591</v>
      </c>
      <c r="B96" s="77" t="s">
        <v>592</v>
      </c>
      <c r="C96" s="108"/>
      <c r="D96" s="78">
        <f>SUM(D97)</f>
        <v>700</v>
      </c>
    </row>
    <row r="97" spans="1:4" s="400" customFormat="1" ht="15.75" customHeight="1">
      <c r="A97" s="182" t="s">
        <v>593</v>
      </c>
      <c r="B97" s="75" t="s">
        <v>594</v>
      </c>
      <c r="C97" s="171"/>
      <c r="D97" s="128">
        <f>SUM(D98+D100)</f>
        <v>700</v>
      </c>
    </row>
    <row r="98" spans="1:4" s="399" customFormat="1" ht="24" customHeight="1">
      <c r="A98" s="169" t="s">
        <v>570</v>
      </c>
      <c r="B98" s="77" t="s">
        <v>594</v>
      </c>
      <c r="C98" s="108" t="s">
        <v>571</v>
      </c>
      <c r="D98" s="78">
        <f>SUM(D99)</f>
        <v>600</v>
      </c>
    </row>
    <row r="99" spans="1:4" s="399" customFormat="1" ht="15" customHeight="1">
      <c r="A99" s="71" t="s">
        <v>572</v>
      </c>
      <c r="B99" s="77" t="s">
        <v>594</v>
      </c>
      <c r="C99" s="108" t="s">
        <v>573</v>
      </c>
      <c r="D99" s="78">
        <v>600</v>
      </c>
    </row>
    <row r="100" spans="1:4" s="399" customFormat="1" ht="15" customHeight="1">
      <c r="A100" s="157" t="s">
        <v>422</v>
      </c>
      <c r="B100" s="77" t="s">
        <v>594</v>
      </c>
      <c r="C100" s="108" t="s">
        <v>423</v>
      </c>
      <c r="D100" s="78">
        <f>SUM(D101)</f>
        <v>100</v>
      </c>
    </row>
    <row r="101" spans="1:4" s="399" customFormat="1" ht="25.5" customHeight="1">
      <c r="A101" s="158" t="s">
        <v>424</v>
      </c>
      <c r="B101" s="77" t="s">
        <v>594</v>
      </c>
      <c r="C101" s="108" t="s">
        <v>425</v>
      </c>
      <c r="D101" s="78">
        <v>100</v>
      </c>
    </row>
    <row r="102" spans="1:4" s="399" customFormat="1" ht="25.5" customHeight="1">
      <c r="A102" s="84" t="s">
        <v>703</v>
      </c>
      <c r="B102" s="75" t="s">
        <v>704</v>
      </c>
      <c r="C102" s="132"/>
      <c r="D102" s="125">
        <f>D103+D107+D111</f>
        <v>10715</v>
      </c>
    </row>
    <row r="103" spans="1:4" s="400" customFormat="1" ht="15.75" customHeight="1">
      <c r="A103" s="84" t="s">
        <v>705</v>
      </c>
      <c r="B103" s="75" t="s">
        <v>706</v>
      </c>
      <c r="C103" s="171"/>
      <c r="D103" s="125">
        <f>SUM(D104)</f>
        <v>4200</v>
      </c>
    </row>
    <row r="104" spans="1:4" s="399" customFormat="1" ht="15" customHeight="1">
      <c r="A104" s="85" t="s">
        <v>707</v>
      </c>
      <c r="B104" s="77" t="s">
        <v>708</v>
      </c>
      <c r="C104" s="108"/>
      <c r="D104" s="109">
        <f>SUM(D105)</f>
        <v>4200</v>
      </c>
    </row>
    <row r="105" spans="1:4" s="399" customFormat="1" ht="15" customHeight="1">
      <c r="A105" s="86" t="s">
        <v>422</v>
      </c>
      <c r="B105" s="77" t="s">
        <v>708</v>
      </c>
      <c r="C105" s="108" t="s">
        <v>423</v>
      </c>
      <c r="D105" s="109">
        <f>SUM(D106)</f>
        <v>4200</v>
      </c>
    </row>
    <row r="106" spans="1:4" s="399" customFormat="1" ht="25.5" customHeight="1">
      <c r="A106" s="89" t="s">
        <v>424</v>
      </c>
      <c r="B106" s="77" t="s">
        <v>708</v>
      </c>
      <c r="C106" s="108" t="s">
        <v>425</v>
      </c>
      <c r="D106" s="109">
        <v>4200</v>
      </c>
    </row>
    <row r="107" spans="1:4" s="400" customFormat="1" ht="15.75" customHeight="1">
      <c r="A107" s="126" t="s">
        <v>709</v>
      </c>
      <c r="B107" s="75" t="s">
        <v>710</v>
      </c>
      <c r="C107" s="171"/>
      <c r="D107" s="125">
        <f>SUM(D108)</f>
        <v>3915</v>
      </c>
    </row>
    <row r="108" spans="1:4" s="399" customFormat="1" ht="15" customHeight="1">
      <c r="A108" s="89" t="s">
        <v>711</v>
      </c>
      <c r="B108" s="77" t="s">
        <v>712</v>
      </c>
      <c r="C108" s="108"/>
      <c r="D108" s="109">
        <f>SUM(D109)</f>
        <v>3915</v>
      </c>
    </row>
    <row r="109" spans="1:4" s="399" customFormat="1" ht="24" customHeight="1">
      <c r="A109" s="169" t="s">
        <v>570</v>
      </c>
      <c r="B109" s="77" t="s">
        <v>712</v>
      </c>
      <c r="C109" s="108" t="s">
        <v>571</v>
      </c>
      <c r="D109" s="109">
        <f>SUM(D110)</f>
        <v>3915</v>
      </c>
    </row>
    <row r="110" spans="1:4" s="399" customFormat="1" ht="25.5" customHeight="1">
      <c r="A110" s="71" t="s">
        <v>572</v>
      </c>
      <c r="B110" s="77" t="s">
        <v>712</v>
      </c>
      <c r="C110" s="108" t="s">
        <v>573</v>
      </c>
      <c r="D110" s="109">
        <v>3915</v>
      </c>
    </row>
    <row r="111" spans="1:4" s="400" customFormat="1" ht="15.75" customHeight="1">
      <c r="A111" s="126" t="s">
        <v>713</v>
      </c>
      <c r="B111" s="75" t="s">
        <v>714</v>
      </c>
      <c r="C111" s="171"/>
      <c r="D111" s="125">
        <f>SUM(D112)</f>
        <v>2600</v>
      </c>
    </row>
    <row r="112" spans="1:4" s="399" customFormat="1" ht="15" customHeight="1">
      <c r="A112" s="89" t="s">
        <v>715</v>
      </c>
      <c r="B112" s="77" t="s">
        <v>716</v>
      </c>
      <c r="C112" s="108"/>
      <c r="D112" s="109">
        <f>SUM(D113+D115)</f>
        <v>2600</v>
      </c>
    </row>
    <row r="113" spans="1:4" s="399" customFormat="1" ht="24" customHeight="1">
      <c r="A113" s="169" t="s">
        <v>570</v>
      </c>
      <c r="B113" s="77" t="s">
        <v>716</v>
      </c>
      <c r="C113" s="108" t="s">
        <v>571</v>
      </c>
      <c r="D113" s="109">
        <f>SUM(D114)</f>
        <v>2500</v>
      </c>
    </row>
    <row r="114" spans="1:4" s="399" customFormat="1" ht="25.5" customHeight="1">
      <c r="A114" s="71" t="s">
        <v>572</v>
      </c>
      <c r="B114" s="77" t="s">
        <v>716</v>
      </c>
      <c r="C114" s="108" t="s">
        <v>573</v>
      </c>
      <c r="D114" s="109">
        <v>2500</v>
      </c>
    </row>
    <row r="115" spans="1:4" s="399" customFormat="1" ht="25.5" customHeight="1">
      <c r="A115" s="86" t="s">
        <v>422</v>
      </c>
      <c r="B115" s="77" t="s">
        <v>716</v>
      </c>
      <c r="C115" s="108" t="s">
        <v>423</v>
      </c>
      <c r="D115" s="109">
        <f>SUM(D116)</f>
        <v>100</v>
      </c>
    </row>
    <row r="116" spans="1:4" s="399" customFormat="1" ht="25.5" customHeight="1">
      <c r="A116" s="89" t="s">
        <v>424</v>
      </c>
      <c r="B116" s="77" t="s">
        <v>716</v>
      </c>
      <c r="C116" s="108" t="s">
        <v>425</v>
      </c>
      <c r="D116" s="109">
        <v>100</v>
      </c>
    </row>
    <row r="117" spans="1:4" s="399" customFormat="1" ht="25.5" customHeight="1">
      <c r="A117" s="183" t="s">
        <v>595</v>
      </c>
      <c r="B117" s="75" t="s">
        <v>596</v>
      </c>
      <c r="C117" s="132"/>
      <c r="D117" s="125">
        <f>D118+D123+D126+D136</f>
        <v>39328</v>
      </c>
    </row>
    <row r="118" spans="1:4" s="400" customFormat="1" ht="15.75" customHeight="1">
      <c r="A118" s="84" t="s">
        <v>717</v>
      </c>
      <c r="B118" s="77" t="s">
        <v>718</v>
      </c>
      <c r="C118" s="171"/>
      <c r="D118" s="109">
        <f>SUM(D119+D121)</f>
        <v>8240</v>
      </c>
    </row>
    <row r="119" spans="1:4" s="399" customFormat="1" ht="15" customHeight="1" hidden="1">
      <c r="A119" s="86" t="s">
        <v>422</v>
      </c>
      <c r="B119" s="77" t="s">
        <v>720</v>
      </c>
      <c r="C119" s="108" t="s">
        <v>423</v>
      </c>
      <c r="D119" s="109">
        <f>SUM(D120)</f>
        <v>0</v>
      </c>
    </row>
    <row r="120" spans="1:4" s="399" customFormat="1" ht="25.5" customHeight="1" hidden="1">
      <c r="A120" s="89" t="s">
        <v>424</v>
      </c>
      <c r="B120" s="77" t="s">
        <v>720</v>
      </c>
      <c r="C120" s="108" t="s">
        <v>425</v>
      </c>
      <c r="D120" s="109"/>
    </row>
    <row r="121" spans="1:4" s="399" customFormat="1" ht="24" customHeight="1">
      <c r="A121" s="169" t="s">
        <v>570</v>
      </c>
      <c r="B121" s="77" t="s">
        <v>720</v>
      </c>
      <c r="C121" s="108" t="s">
        <v>571</v>
      </c>
      <c r="D121" s="109">
        <f>SUM(D122)</f>
        <v>8240</v>
      </c>
    </row>
    <row r="122" spans="1:4" s="399" customFormat="1" ht="15" customHeight="1">
      <c r="A122" s="71" t="s">
        <v>572</v>
      </c>
      <c r="B122" s="77" t="s">
        <v>720</v>
      </c>
      <c r="C122" s="108" t="s">
        <v>573</v>
      </c>
      <c r="D122" s="109">
        <v>8240</v>
      </c>
    </row>
    <row r="123" spans="1:4" s="400" customFormat="1" ht="26.25" customHeight="1">
      <c r="A123" s="126" t="s">
        <v>721</v>
      </c>
      <c r="B123" s="75" t="s">
        <v>722</v>
      </c>
      <c r="C123" s="171"/>
      <c r="D123" s="125">
        <f>SUM(D124)</f>
        <v>7300</v>
      </c>
    </row>
    <row r="124" spans="1:4" s="399" customFormat="1" ht="15" customHeight="1">
      <c r="A124" s="86" t="s">
        <v>422</v>
      </c>
      <c r="B124" s="77" t="s">
        <v>724</v>
      </c>
      <c r="C124" s="108" t="s">
        <v>423</v>
      </c>
      <c r="D124" s="109">
        <f>SUM(D125)</f>
        <v>7300</v>
      </c>
    </row>
    <row r="125" spans="1:4" s="399" customFormat="1" ht="25.5" customHeight="1">
      <c r="A125" s="89" t="s">
        <v>424</v>
      </c>
      <c r="B125" s="77" t="s">
        <v>724</v>
      </c>
      <c r="C125" s="108" t="s">
        <v>425</v>
      </c>
      <c r="D125" s="109">
        <v>7300</v>
      </c>
    </row>
    <row r="126" spans="1:4" s="400" customFormat="1" ht="15.75" customHeight="1">
      <c r="A126" s="126" t="s">
        <v>729</v>
      </c>
      <c r="B126" s="75" t="s">
        <v>598</v>
      </c>
      <c r="C126" s="171"/>
      <c r="D126" s="125">
        <f>SUM(D127+D130+D142+D145+D133)</f>
        <v>19888</v>
      </c>
    </row>
    <row r="127" spans="1:4" s="399" customFormat="1" ht="15" customHeight="1">
      <c r="A127" s="126" t="s">
        <v>599</v>
      </c>
      <c r="B127" s="77" t="s">
        <v>600</v>
      </c>
      <c r="C127" s="108"/>
      <c r="D127" s="125">
        <f>SUM(D128)</f>
        <v>8380</v>
      </c>
    </row>
    <row r="128" spans="1:4" s="399" customFormat="1" ht="24.75" customHeight="1">
      <c r="A128" s="169" t="s">
        <v>570</v>
      </c>
      <c r="B128" s="77" t="s">
        <v>600</v>
      </c>
      <c r="C128" s="108" t="s">
        <v>571</v>
      </c>
      <c r="D128" s="109">
        <f>SUM(D129)</f>
        <v>8380</v>
      </c>
    </row>
    <row r="129" spans="1:4" s="399" customFormat="1" ht="25.5" customHeight="1">
      <c r="A129" s="71" t="s">
        <v>572</v>
      </c>
      <c r="B129" s="77" t="s">
        <v>600</v>
      </c>
      <c r="C129" s="108" t="s">
        <v>573</v>
      </c>
      <c r="D129" s="109">
        <v>8380</v>
      </c>
    </row>
    <row r="130" spans="1:4" s="399" customFormat="1" ht="51" customHeight="1">
      <c r="A130" s="182" t="s">
        <v>601</v>
      </c>
      <c r="B130" s="75" t="s">
        <v>602</v>
      </c>
      <c r="C130" s="171"/>
      <c r="D130" s="128">
        <f>D131</f>
        <v>8374</v>
      </c>
    </row>
    <row r="131" spans="1:4" s="399" customFormat="1" ht="25.5" customHeight="1">
      <c r="A131" s="169" t="s">
        <v>570</v>
      </c>
      <c r="B131" s="77" t="s">
        <v>602</v>
      </c>
      <c r="C131" s="108" t="s">
        <v>571</v>
      </c>
      <c r="D131" s="78">
        <f>D132</f>
        <v>8374</v>
      </c>
    </row>
    <row r="132" spans="1:4" s="399" customFormat="1" ht="25.5" customHeight="1">
      <c r="A132" s="71" t="s">
        <v>572</v>
      </c>
      <c r="B132" s="77" t="s">
        <v>602</v>
      </c>
      <c r="C132" s="108" t="s">
        <v>573</v>
      </c>
      <c r="D132" s="78">
        <v>8374</v>
      </c>
    </row>
    <row r="133" spans="1:4" s="400" customFormat="1" ht="41.25" customHeight="1">
      <c r="A133" s="158" t="s">
        <v>604</v>
      </c>
      <c r="B133" s="75" t="s">
        <v>605</v>
      </c>
      <c r="C133" s="171"/>
      <c r="D133" s="128">
        <f>SUM(D134)</f>
        <v>3134</v>
      </c>
    </row>
    <row r="134" spans="1:4" s="399" customFormat="1" ht="48" customHeight="1">
      <c r="A134" s="169" t="s">
        <v>957</v>
      </c>
      <c r="B134" s="77" t="s">
        <v>605</v>
      </c>
      <c r="C134" s="108" t="s">
        <v>571</v>
      </c>
      <c r="D134" s="109">
        <f>D135</f>
        <v>3134</v>
      </c>
    </row>
    <row r="135" spans="1:4" s="399" customFormat="1" ht="15" customHeight="1">
      <c r="A135" s="71" t="s">
        <v>958</v>
      </c>
      <c r="B135" s="77" t="s">
        <v>605</v>
      </c>
      <c r="C135" s="108" t="s">
        <v>573</v>
      </c>
      <c r="D135" s="109">
        <v>3134</v>
      </c>
    </row>
    <row r="136" spans="1:4" s="400" customFormat="1" ht="25.5" customHeight="1">
      <c r="A136" s="126" t="s">
        <v>725</v>
      </c>
      <c r="B136" s="75" t="s">
        <v>726</v>
      </c>
      <c r="C136" s="171"/>
      <c r="D136" s="125">
        <f>SUM(D137)</f>
        <v>3900</v>
      </c>
    </row>
    <row r="137" spans="1:4" s="400" customFormat="1" ht="25.5" customHeight="1">
      <c r="A137" s="126" t="s">
        <v>727</v>
      </c>
      <c r="B137" s="75" t="s">
        <v>728</v>
      </c>
      <c r="C137" s="171"/>
      <c r="D137" s="125">
        <f>SUM(D138+D140)</f>
        <v>3900</v>
      </c>
    </row>
    <row r="138" spans="1:4" s="399" customFormat="1" ht="30" customHeight="1">
      <c r="A138" s="169" t="s">
        <v>570</v>
      </c>
      <c r="B138" s="77" t="s">
        <v>728</v>
      </c>
      <c r="C138" s="108" t="s">
        <v>571</v>
      </c>
      <c r="D138" s="109">
        <f>SUM(D139)</f>
        <v>3700</v>
      </c>
    </row>
    <row r="139" spans="1:4" s="399" customFormat="1" ht="30" customHeight="1">
      <c r="A139" s="71" t="s">
        <v>572</v>
      </c>
      <c r="B139" s="77" t="s">
        <v>728</v>
      </c>
      <c r="C139" s="108" t="s">
        <v>573</v>
      </c>
      <c r="D139" s="109">
        <v>3700</v>
      </c>
    </row>
    <row r="140" spans="1:4" s="399" customFormat="1" ht="30" customHeight="1">
      <c r="A140" s="157" t="s">
        <v>422</v>
      </c>
      <c r="B140" s="77" t="s">
        <v>728</v>
      </c>
      <c r="C140" s="108" t="s">
        <v>423</v>
      </c>
      <c r="D140" s="109">
        <f>SUM(D141)</f>
        <v>200</v>
      </c>
    </row>
    <row r="141" spans="1:4" s="399" customFormat="1" ht="30" customHeight="1">
      <c r="A141" s="158" t="s">
        <v>424</v>
      </c>
      <c r="B141" s="77" t="s">
        <v>728</v>
      </c>
      <c r="C141" s="108" t="s">
        <v>425</v>
      </c>
      <c r="D141" s="109">
        <v>200</v>
      </c>
    </row>
    <row r="142" spans="1:4" s="399" customFormat="1" ht="37.5" customHeight="1" hidden="1">
      <c r="A142" s="182" t="s">
        <v>959</v>
      </c>
      <c r="B142" s="75" t="s">
        <v>602</v>
      </c>
      <c r="C142" s="171"/>
      <c r="D142" s="128">
        <f>D143</f>
        <v>0</v>
      </c>
    </row>
    <row r="143" spans="1:4" s="399" customFormat="1" ht="30" customHeight="1" hidden="1">
      <c r="A143" s="157" t="s">
        <v>422</v>
      </c>
      <c r="B143" s="77" t="s">
        <v>602</v>
      </c>
      <c r="C143" s="108" t="s">
        <v>423</v>
      </c>
      <c r="D143" s="78">
        <f>D144</f>
        <v>0</v>
      </c>
    </row>
    <row r="144" spans="1:4" s="399" customFormat="1" ht="30" customHeight="1" hidden="1">
      <c r="A144" s="158" t="s">
        <v>424</v>
      </c>
      <c r="B144" s="77" t="s">
        <v>602</v>
      </c>
      <c r="C144" s="108" t="s">
        <v>425</v>
      </c>
      <c r="D144" s="78"/>
    </row>
    <row r="145" spans="1:4" s="400" customFormat="1" ht="40.5" customHeight="1" hidden="1">
      <c r="A145" s="182" t="s">
        <v>604</v>
      </c>
      <c r="B145" s="75" t="s">
        <v>605</v>
      </c>
      <c r="C145" s="171"/>
      <c r="D145" s="128">
        <f>SUM(D146)</f>
        <v>0</v>
      </c>
    </row>
    <row r="146" spans="1:4" s="399" customFormat="1" ht="45.75" customHeight="1" hidden="1">
      <c r="A146" s="89" t="s">
        <v>730</v>
      </c>
      <c r="B146" s="77" t="s">
        <v>605</v>
      </c>
      <c r="C146" s="108" t="s">
        <v>423</v>
      </c>
      <c r="D146" s="109">
        <f>D147</f>
        <v>0</v>
      </c>
    </row>
    <row r="147" spans="1:4" s="399" customFormat="1" ht="42" customHeight="1" hidden="1">
      <c r="A147" s="89" t="s">
        <v>731</v>
      </c>
      <c r="B147" s="77" t="s">
        <v>605</v>
      </c>
      <c r="C147" s="108" t="s">
        <v>425</v>
      </c>
      <c r="D147" s="109"/>
    </row>
    <row r="148" spans="1:4" s="399" customFormat="1" ht="30" customHeight="1">
      <c r="A148" s="84" t="s">
        <v>732</v>
      </c>
      <c r="B148" s="75" t="s">
        <v>733</v>
      </c>
      <c r="C148" s="132"/>
      <c r="D148" s="125">
        <f>SUM(D149+D154+D161)</f>
        <v>14412.5</v>
      </c>
    </row>
    <row r="149" spans="1:4" s="400" customFormat="1" ht="30" customHeight="1">
      <c r="A149" s="84" t="s">
        <v>734</v>
      </c>
      <c r="B149" s="75" t="s">
        <v>735</v>
      </c>
      <c r="C149" s="171"/>
      <c r="D149" s="125">
        <f>SUM(D150+D152)</f>
        <v>5148.5</v>
      </c>
    </row>
    <row r="150" spans="1:4" s="399" customFormat="1" ht="0.75" customHeight="1" hidden="1">
      <c r="A150" s="86" t="s">
        <v>422</v>
      </c>
      <c r="B150" s="77" t="s">
        <v>737</v>
      </c>
      <c r="C150" s="108" t="s">
        <v>423</v>
      </c>
      <c r="D150" s="109">
        <f>SUM(D151)</f>
        <v>0</v>
      </c>
    </row>
    <row r="151" spans="1:4" s="399" customFormat="1" ht="30" customHeight="1" hidden="1">
      <c r="A151" s="89" t="s">
        <v>424</v>
      </c>
      <c r="B151" s="77" t="s">
        <v>737</v>
      </c>
      <c r="C151" s="108" t="s">
        <v>425</v>
      </c>
      <c r="D151" s="109"/>
    </row>
    <row r="152" spans="1:4" s="399" customFormat="1" ht="30" customHeight="1">
      <c r="A152" s="169" t="s">
        <v>570</v>
      </c>
      <c r="B152" s="77" t="s">
        <v>737</v>
      </c>
      <c r="C152" s="108" t="s">
        <v>571</v>
      </c>
      <c r="D152" s="109">
        <f>SUM(D153)</f>
        <v>5148.5</v>
      </c>
    </row>
    <row r="153" spans="1:4" s="399" customFormat="1" ht="30" customHeight="1">
      <c r="A153" s="71" t="s">
        <v>572</v>
      </c>
      <c r="B153" s="77" t="s">
        <v>737</v>
      </c>
      <c r="C153" s="108" t="s">
        <v>573</v>
      </c>
      <c r="D153" s="109">
        <v>5148.5</v>
      </c>
    </row>
    <row r="154" spans="1:4" s="400" customFormat="1" ht="15.75" customHeight="1">
      <c r="A154" s="126" t="s">
        <v>738</v>
      </c>
      <c r="B154" s="75" t="s">
        <v>739</v>
      </c>
      <c r="C154" s="171"/>
      <c r="D154" s="125">
        <f>SUM(D155+D157+D159)</f>
        <v>950</v>
      </c>
    </row>
    <row r="155" spans="1:4" s="399" customFormat="1" ht="15" customHeight="1" hidden="1">
      <c r="A155" s="86" t="s">
        <v>422</v>
      </c>
      <c r="B155" s="77" t="s">
        <v>741</v>
      </c>
      <c r="C155" s="108" t="s">
        <v>423</v>
      </c>
      <c r="D155" s="109">
        <f>SUM(D156)</f>
        <v>0</v>
      </c>
    </row>
    <row r="156" spans="1:4" s="399" customFormat="1" ht="25.5" customHeight="1" hidden="1">
      <c r="A156" s="89" t="s">
        <v>424</v>
      </c>
      <c r="B156" s="77" t="s">
        <v>741</v>
      </c>
      <c r="C156" s="108" t="s">
        <v>425</v>
      </c>
      <c r="D156" s="109"/>
    </row>
    <row r="157" spans="1:4" s="399" customFormat="1" ht="24" customHeight="1">
      <c r="A157" s="169" t="s">
        <v>570</v>
      </c>
      <c r="B157" s="77" t="s">
        <v>741</v>
      </c>
      <c r="C157" s="108" t="s">
        <v>571</v>
      </c>
      <c r="D157" s="109">
        <f>SUM(D158)</f>
        <v>250</v>
      </c>
    </row>
    <row r="158" spans="1:4" s="399" customFormat="1" ht="15" customHeight="1">
      <c r="A158" s="71" t="s">
        <v>572</v>
      </c>
      <c r="B158" s="77" t="s">
        <v>741</v>
      </c>
      <c r="C158" s="108" t="s">
        <v>573</v>
      </c>
      <c r="D158" s="109">
        <v>250</v>
      </c>
    </row>
    <row r="159" spans="1:4" s="399" customFormat="1" ht="15" customHeight="1">
      <c r="A159" s="86" t="s">
        <v>422</v>
      </c>
      <c r="B159" s="77" t="s">
        <v>741</v>
      </c>
      <c r="C159" s="108" t="s">
        <v>423</v>
      </c>
      <c r="D159" s="109">
        <f>SUM(D160)</f>
        <v>700</v>
      </c>
    </row>
    <row r="160" spans="1:4" s="399" customFormat="1" ht="25.5" customHeight="1">
      <c r="A160" s="89" t="s">
        <v>424</v>
      </c>
      <c r="B160" s="77" t="s">
        <v>741</v>
      </c>
      <c r="C160" s="108" t="s">
        <v>425</v>
      </c>
      <c r="D160" s="109">
        <v>700</v>
      </c>
    </row>
    <row r="161" spans="1:4" s="400" customFormat="1" ht="15.75" customHeight="1">
      <c r="A161" s="126" t="s">
        <v>742</v>
      </c>
      <c r="B161" s="75" t="s">
        <v>743</v>
      </c>
      <c r="C161" s="171"/>
      <c r="D161" s="125">
        <f>SUM(D162)</f>
        <v>8314</v>
      </c>
    </row>
    <row r="162" spans="1:4" s="399" customFormat="1" ht="26.25" customHeight="1">
      <c r="A162" s="169" t="s">
        <v>570</v>
      </c>
      <c r="B162" s="77" t="s">
        <v>745</v>
      </c>
      <c r="C162" s="108" t="s">
        <v>571</v>
      </c>
      <c r="D162" s="109">
        <f>SUM(D163)</f>
        <v>8314</v>
      </c>
    </row>
    <row r="163" spans="1:4" s="399" customFormat="1" ht="25.5" customHeight="1">
      <c r="A163" s="71" t="s">
        <v>572</v>
      </c>
      <c r="B163" s="77" t="s">
        <v>745</v>
      </c>
      <c r="C163" s="108" t="s">
        <v>573</v>
      </c>
      <c r="D163" s="109">
        <v>8314</v>
      </c>
    </row>
    <row r="164" spans="1:4" s="399" customFormat="1" ht="15" customHeight="1">
      <c r="A164" s="84" t="s">
        <v>746</v>
      </c>
      <c r="B164" s="75" t="s">
        <v>747</v>
      </c>
      <c r="C164" s="171"/>
      <c r="D164" s="125">
        <f>D165</f>
        <v>459</v>
      </c>
    </row>
    <row r="165" spans="1:4" s="400" customFormat="1" ht="25.5" customHeight="1">
      <c r="A165" s="84" t="s">
        <v>748</v>
      </c>
      <c r="B165" s="75" t="s">
        <v>749</v>
      </c>
      <c r="C165" s="171"/>
      <c r="D165" s="125">
        <f>SUM(D166)</f>
        <v>459</v>
      </c>
    </row>
    <row r="166" spans="1:4" s="399" customFormat="1" ht="15" customHeight="1">
      <c r="A166" s="85" t="s">
        <v>750</v>
      </c>
      <c r="B166" s="77" t="s">
        <v>751</v>
      </c>
      <c r="C166" s="108"/>
      <c r="D166" s="109">
        <f>SUM(D167+D169)</f>
        <v>459</v>
      </c>
    </row>
    <row r="167" spans="1:4" s="399" customFormat="1" ht="24.75" customHeight="1">
      <c r="A167" s="169" t="s">
        <v>570</v>
      </c>
      <c r="B167" s="77" t="s">
        <v>751</v>
      </c>
      <c r="C167" s="108" t="s">
        <v>571</v>
      </c>
      <c r="D167" s="109">
        <f>SUM(D168)</f>
        <v>150</v>
      </c>
    </row>
    <row r="168" spans="1:4" s="399" customFormat="1" ht="25.5" customHeight="1">
      <c r="A168" s="71" t="s">
        <v>572</v>
      </c>
      <c r="B168" s="77" t="s">
        <v>751</v>
      </c>
      <c r="C168" s="108" t="s">
        <v>573</v>
      </c>
      <c r="D168" s="109">
        <v>150</v>
      </c>
    </row>
    <row r="169" spans="1:4" s="399" customFormat="1" ht="25.5" customHeight="1">
      <c r="A169" s="86" t="s">
        <v>422</v>
      </c>
      <c r="B169" s="77" t="s">
        <v>751</v>
      </c>
      <c r="C169" s="108" t="s">
        <v>423</v>
      </c>
      <c r="D169" s="109">
        <f>D170</f>
        <v>309</v>
      </c>
    </row>
    <row r="170" spans="1:4" s="399" customFormat="1" ht="25.5" customHeight="1">
      <c r="A170" s="89" t="s">
        <v>424</v>
      </c>
      <c r="B170" s="77" t="s">
        <v>751</v>
      </c>
      <c r="C170" s="108" t="s">
        <v>425</v>
      </c>
      <c r="D170" s="109">
        <v>309</v>
      </c>
    </row>
    <row r="171" spans="1:4" s="400" customFormat="1" ht="15.75" customHeight="1" hidden="1">
      <c r="A171" s="126" t="s">
        <v>752</v>
      </c>
      <c r="B171" s="75" t="s">
        <v>753</v>
      </c>
      <c r="C171" s="171"/>
      <c r="D171" s="125">
        <f>SUM(D172+D175)</f>
        <v>0</v>
      </c>
    </row>
    <row r="172" spans="1:4" s="400" customFormat="1" ht="26.25" customHeight="1" hidden="1">
      <c r="A172" s="126" t="s">
        <v>754</v>
      </c>
      <c r="B172" s="75" t="s">
        <v>755</v>
      </c>
      <c r="C172" s="171"/>
      <c r="D172" s="125">
        <f>D173</f>
        <v>0</v>
      </c>
    </row>
    <row r="173" spans="1:4" s="400" customFormat="1" ht="15.75" customHeight="1" hidden="1">
      <c r="A173" s="86" t="s">
        <v>422</v>
      </c>
      <c r="B173" s="77" t="s">
        <v>755</v>
      </c>
      <c r="C173" s="108" t="s">
        <v>423</v>
      </c>
      <c r="D173" s="109">
        <f>D174</f>
        <v>0</v>
      </c>
    </row>
    <row r="174" spans="1:4" s="400" customFormat="1" ht="26.25" customHeight="1" hidden="1">
      <c r="A174" s="89" t="s">
        <v>424</v>
      </c>
      <c r="B174" s="77" t="s">
        <v>755</v>
      </c>
      <c r="C174" s="108" t="s">
        <v>425</v>
      </c>
      <c r="D174" s="109"/>
    </row>
    <row r="175" spans="1:4" s="399" customFormat="1" ht="25.5" customHeight="1" hidden="1">
      <c r="A175" s="89" t="s">
        <v>756</v>
      </c>
      <c r="B175" s="77" t="s">
        <v>757</v>
      </c>
      <c r="C175" s="108"/>
      <c r="D175" s="109">
        <f>SUM(D176)</f>
        <v>0</v>
      </c>
    </row>
    <row r="176" spans="1:4" s="399" customFormat="1" ht="15" customHeight="1" hidden="1">
      <c r="A176" s="86" t="s">
        <v>422</v>
      </c>
      <c r="B176" s="77" t="s">
        <v>757</v>
      </c>
      <c r="C176" s="108" t="s">
        <v>423</v>
      </c>
      <c r="D176" s="109">
        <f>SUM(D177)</f>
        <v>0</v>
      </c>
    </row>
    <row r="177" spans="1:4" s="399" customFormat="1" ht="25.5" customHeight="1" hidden="1">
      <c r="A177" s="89" t="s">
        <v>424</v>
      </c>
      <c r="B177" s="77" t="s">
        <v>757</v>
      </c>
      <c r="C177" s="108" t="s">
        <v>425</v>
      </c>
      <c r="D177" s="109"/>
    </row>
    <row r="178" spans="1:4" s="400" customFormat="1" ht="15.75" customHeight="1">
      <c r="A178" s="126" t="s">
        <v>758</v>
      </c>
      <c r="B178" s="75" t="s">
        <v>759</v>
      </c>
      <c r="C178" s="171"/>
      <c r="D178" s="125">
        <f>SUM(D179)</f>
        <v>1500</v>
      </c>
    </row>
    <row r="179" spans="1:4" s="399" customFormat="1" ht="15" customHeight="1">
      <c r="A179" s="89" t="s">
        <v>760</v>
      </c>
      <c r="B179" s="77" t="s">
        <v>761</v>
      </c>
      <c r="C179" s="108"/>
      <c r="D179" s="109">
        <f>SUM(D182+D180)</f>
        <v>1500</v>
      </c>
    </row>
    <row r="180" spans="1:4" s="399" customFormat="1" ht="15" customHeight="1">
      <c r="A180" s="86" t="s">
        <v>422</v>
      </c>
      <c r="B180" s="70" t="s">
        <v>761</v>
      </c>
      <c r="C180" s="108" t="s">
        <v>423</v>
      </c>
      <c r="D180" s="109">
        <f>SUM(D181)</f>
        <v>1500</v>
      </c>
    </row>
    <row r="181" spans="1:4" s="399" customFormat="1" ht="26.25" customHeight="1">
      <c r="A181" s="89" t="s">
        <v>424</v>
      </c>
      <c r="B181" s="70" t="s">
        <v>761</v>
      </c>
      <c r="C181" s="108" t="s">
        <v>425</v>
      </c>
      <c r="D181" s="109">
        <v>1500</v>
      </c>
    </row>
    <row r="182" spans="1:4" s="399" customFormat="1" ht="25.5" customHeight="1" hidden="1">
      <c r="A182" s="169" t="s">
        <v>570</v>
      </c>
      <c r="B182" s="70" t="s">
        <v>761</v>
      </c>
      <c r="C182" s="108" t="s">
        <v>571</v>
      </c>
      <c r="D182" s="109">
        <f>SUM(D183)</f>
        <v>0</v>
      </c>
    </row>
    <row r="183" spans="1:4" s="399" customFormat="1" ht="25.5" customHeight="1" hidden="1">
      <c r="A183" s="71" t="s">
        <v>572</v>
      </c>
      <c r="B183" s="70" t="s">
        <v>761</v>
      </c>
      <c r="C183" s="108" t="s">
        <v>573</v>
      </c>
      <c r="D183" s="109"/>
    </row>
    <row r="184" spans="1:4" s="400" customFormat="1" ht="31.5" customHeight="1">
      <c r="A184" s="416" t="s">
        <v>614</v>
      </c>
      <c r="B184" s="417" t="s">
        <v>412</v>
      </c>
      <c r="C184" s="403"/>
      <c r="D184" s="418">
        <f>D185+D215+D224</f>
        <v>30162.97406</v>
      </c>
    </row>
    <row r="185" spans="1:4" s="400" customFormat="1" ht="15.75" customHeight="1">
      <c r="A185" s="126" t="s">
        <v>413</v>
      </c>
      <c r="B185" s="75" t="s">
        <v>414</v>
      </c>
      <c r="C185" s="171"/>
      <c r="D185" s="125">
        <f>SUM(D186+D193+D200+D203+D206+D211)</f>
        <v>28678.13087</v>
      </c>
    </row>
    <row r="186" spans="1:4" s="400" customFormat="1" ht="26.25" customHeight="1">
      <c r="A186" s="126" t="s">
        <v>415</v>
      </c>
      <c r="B186" s="75" t="s">
        <v>416</v>
      </c>
      <c r="C186" s="171"/>
      <c r="D186" s="125">
        <f>SUM(D187+D189+D191)</f>
        <v>13801.13087</v>
      </c>
    </row>
    <row r="187" spans="1:4" s="400" customFormat="1" ht="39" customHeight="1">
      <c r="A187" s="89" t="s">
        <v>405</v>
      </c>
      <c r="B187" s="77" t="s">
        <v>418</v>
      </c>
      <c r="C187" s="108" t="s">
        <v>406</v>
      </c>
      <c r="D187" s="109">
        <f>SUM(D188)</f>
        <v>11676.13087</v>
      </c>
    </row>
    <row r="188" spans="1:4" s="400" customFormat="1" ht="15.75" customHeight="1">
      <c r="A188" s="89" t="s">
        <v>419</v>
      </c>
      <c r="B188" s="77" t="s">
        <v>418</v>
      </c>
      <c r="C188" s="108" t="s">
        <v>408</v>
      </c>
      <c r="D188" s="109">
        <v>11676.13087</v>
      </c>
    </row>
    <row r="189" spans="1:4" s="400" customFormat="1" ht="15.75" customHeight="1">
      <c r="A189" s="89" t="s">
        <v>466</v>
      </c>
      <c r="B189" s="77" t="s">
        <v>421</v>
      </c>
      <c r="C189" s="108" t="s">
        <v>423</v>
      </c>
      <c r="D189" s="109">
        <f>SUM(D190)</f>
        <v>2000</v>
      </c>
    </row>
    <row r="190" spans="1:4" s="400" customFormat="1" ht="26.25" customHeight="1">
      <c r="A190" s="89" t="s">
        <v>960</v>
      </c>
      <c r="B190" s="77" t="s">
        <v>421</v>
      </c>
      <c r="C190" s="108" t="s">
        <v>425</v>
      </c>
      <c r="D190" s="109">
        <v>2000</v>
      </c>
    </row>
    <row r="191" spans="1:4" s="400" customFormat="1" ht="15.75" customHeight="1">
      <c r="A191" s="89" t="s">
        <v>428</v>
      </c>
      <c r="B191" s="77" t="s">
        <v>427</v>
      </c>
      <c r="C191" s="108" t="s">
        <v>429</v>
      </c>
      <c r="D191" s="109">
        <f>SUM(D192)</f>
        <v>125</v>
      </c>
    </row>
    <row r="192" spans="1:4" s="400" customFormat="1" ht="15.75" customHeight="1">
      <c r="A192" s="89" t="s">
        <v>430</v>
      </c>
      <c r="B192" s="77" t="s">
        <v>427</v>
      </c>
      <c r="C192" s="108" t="s">
        <v>431</v>
      </c>
      <c r="D192" s="109">
        <v>125</v>
      </c>
    </row>
    <row r="193" spans="1:4" s="400" customFormat="1" ht="26.25" customHeight="1">
      <c r="A193" s="126" t="s">
        <v>459</v>
      </c>
      <c r="B193" s="75" t="s">
        <v>460</v>
      </c>
      <c r="C193" s="171"/>
      <c r="D193" s="125">
        <f>SUM(D194+D196+D198)</f>
        <v>12690</v>
      </c>
    </row>
    <row r="194" spans="1:4" s="400" customFormat="1" ht="39" customHeight="1">
      <c r="A194" s="89" t="s">
        <v>405</v>
      </c>
      <c r="B194" s="77" t="s">
        <v>961</v>
      </c>
      <c r="C194" s="108" t="s">
        <v>406</v>
      </c>
      <c r="D194" s="109">
        <f>SUM(D195)</f>
        <v>11220</v>
      </c>
    </row>
    <row r="195" spans="1:4" s="400" customFormat="1" ht="15.75" customHeight="1">
      <c r="A195" s="89" t="s">
        <v>419</v>
      </c>
      <c r="B195" s="77" t="s">
        <v>961</v>
      </c>
      <c r="C195" s="108" t="s">
        <v>464</v>
      </c>
      <c r="D195" s="109">
        <v>11220</v>
      </c>
    </row>
    <row r="196" spans="1:4" s="400" customFormat="1" ht="15.75" customHeight="1">
      <c r="A196" s="89" t="s">
        <v>466</v>
      </c>
      <c r="B196" s="77" t="s">
        <v>962</v>
      </c>
      <c r="C196" s="108" t="s">
        <v>423</v>
      </c>
      <c r="D196" s="109">
        <f>SUM(D197)</f>
        <v>1400</v>
      </c>
    </row>
    <row r="197" spans="1:4" s="400" customFormat="1" ht="26.25" customHeight="1">
      <c r="A197" s="89" t="s">
        <v>484</v>
      </c>
      <c r="B197" s="77" t="s">
        <v>962</v>
      </c>
      <c r="C197" s="108" t="s">
        <v>425</v>
      </c>
      <c r="D197" s="109">
        <v>1400</v>
      </c>
    </row>
    <row r="198" spans="1:4" s="400" customFormat="1" ht="15.75" customHeight="1">
      <c r="A198" s="89" t="s">
        <v>428</v>
      </c>
      <c r="B198" s="77" t="s">
        <v>963</v>
      </c>
      <c r="C198" s="108" t="s">
        <v>429</v>
      </c>
      <c r="D198" s="109">
        <f>SUM(D199)</f>
        <v>70</v>
      </c>
    </row>
    <row r="199" spans="1:4" s="400" customFormat="1" ht="15.75" customHeight="1">
      <c r="A199" s="89" t="s">
        <v>430</v>
      </c>
      <c r="B199" s="77" t="s">
        <v>963</v>
      </c>
      <c r="C199" s="108" t="s">
        <v>431</v>
      </c>
      <c r="D199" s="109">
        <v>70</v>
      </c>
    </row>
    <row r="200" spans="1:4" s="400" customFormat="1" ht="28.5" customHeight="1">
      <c r="A200" s="126" t="s">
        <v>470</v>
      </c>
      <c r="B200" s="75" t="s">
        <v>471</v>
      </c>
      <c r="C200" s="171"/>
      <c r="D200" s="125">
        <f>SUM(D201)</f>
        <v>633</v>
      </c>
    </row>
    <row r="201" spans="1:4" s="400" customFormat="1" ht="15.75" customHeight="1">
      <c r="A201" s="89" t="s">
        <v>466</v>
      </c>
      <c r="B201" s="77" t="s">
        <v>473</v>
      </c>
      <c r="C201" s="108" t="s">
        <v>423</v>
      </c>
      <c r="D201" s="109">
        <f>SUM(D202)</f>
        <v>633</v>
      </c>
    </row>
    <row r="202" spans="1:4" s="400" customFormat="1" ht="26.25" customHeight="1">
      <c r="A202" s="89" t="s">
        <v>484</v>
      </c>
      <c r="B202" s="77" t="s">
        <v>473</v>
      </c>
      <c r="C202" s="108" t="s">
        <v>425</v>
      </c>
      <c r="D202" s="109">
        <v>633</v>
      </c>
    </row>
    <row r="203" spans="1:4" s="400" customFormat="1" ht="24.75" customHeight="1">
      <c r="A203" s="126" t="s">
        <v>474</v>
      </c>
      <c r="B203" s="75" t="s">
        <v>475</v>
      </c>
      <c r="C203" s="171"/>
      <c r="D203" s="125">
        <f>SUM(D204)</f>
        <v>20</v>
      </c>
    </row>
    <row r="204" spans="1:4" s="400" customFormat="1" ht="15.75" customHeight="1">
      <c r="A204" s="89" t="s">
        <v>428</v>
      </c>
      <c r="B204" s="77" t="s">
        <v>477</v>
      </c>
      <c r="C204" s="108" t="s">
        <v>429</v>
      </c>
      <c r="D204" s="109">
        <f>SUM(D205)</f>
        <v>20</v>
      </c>
    </row>
    <row r="205" spans="1:4" s="400" customFormat="1" ht="15.75" customHeight="1">
      <c r="A205" s="89" t="s">
        <v>430</v>
      </c>
      <c r="B205" s="77" t="s">
        <v>477</v>
      </c>
      <c r="C205" s="108" t="s">
        <v>431</v>
      </c>
      <c r="D205" s="109">
        <v>20</v>
      </c>
    </row>
    <row r="206" spans="1:4" s="400" customFormat="1" ht="34.5" customHeight="1">
      <c r="A206" s="127" t="s">
        <v>503</v>
      </c>
      <c r="B206" s="77" t="s">
        <v>504</v>
      </c>
      <c r="C206" s="108"/>
      <c r="D206" s="109">
        <f>SUM(D207+D209)</f>
        <v>1067</v>
      </c>
    </row>
    <row r="207" spans="1:4" s="400" customFormat="1" ht="44.25" customHeight="1">
      <c r="A207" s="76" t="s">
        <v>405</v>
      </c>
      <c r="B207" s="77" t="s">
        <v>505</v>
      </c>
      <c r="C207" s="108" t="s">
        <v>406</v>
      </c>
      <c r="D207" s="109">
        <f>SUM(D208)</f>
        <v>1008</v>
      </c>
    </row>
    <row r="208" spans="1:4" s="400" customFormat="1" ht="34.5" customHeight="1">
      <c r="A208" s="97" t="s">
        <v>506</v>
      </c>
      <c r="B208" s="77" t="s">
        <v>505</v>
      </c>
      <c r="C208" s="108" t="s">
        <v>408</v>
      </c>
      <c r="D208" s="109">
        <v>1008</v>
      </c>
    </row>
    <row r="209" spans="1:4" s="400" customFormat="1" ht="15.75" customHeight="1">
      <c r="A209" s="86" t="s">
        <v>422</v>
      </c>
      <c r="B209" s="77" t="s">
        <v>505</v>
      </c>
      <c r="C209" s="108" t="s">
        <v>423</v>
      </c>
      <c r="D209" s="109">
        <f>SUM(D210)</f>
        <v>59</v>
      </c>
    </row>
    <row r="210" spans="1:4" s="400" customFormat="1" ht="23.25" customHeight="1">
      <c r="A210" s="419" t="s">
        <v>424</v>
      </c>
      <c r="B210" s="77" t="s">
        <v>505</v>
      </c>
      <c r="C210" s="108" t="s">
        <v>425</v>
      </c>
      <c r="D210" s="109">
        <v>59</v>
      </c>
    </row>
    <row r="211" spans="1:4" s="400" customFormat="1" ht="25.5" customHeight="1">
      <c r="A211" s="126" t="s">
        <v>869</v>
      </c>
      <c r="B211" s="75" t="s">
        <v>870</v>
      </c>
      <c r="C211" s="171"/>
      <c r="D211" s="109">
        <f>SUM(D213)</f>
        <v>467</v>
      </c>
    </row>
    <row r="212" spans="1:4" s="400" customFormat="1" ht="15.75" customHeight="1">
      <c r="A212" s="76" t="s">
        <v>871</v>
      </c>
      <c r="B212" s="77" t="s">
        <v>872</v>
      </c>
      <c r="C212" s="108"/>
      <c r="D212" s="109">
        <f>SUM(D213)</f>
        <v>467</v>
      </c>
    </row>
    <row r="213" spans="1:4" s="400" customFormat="1" ht="15.75" customHeight="1">
      <c r="A213" s="76" t="s">
        <v>873</v>
      </c>
      <c r="B213" s="77" t="s">
        <v>872</v>
      </c>
      <c r="C213" s="108" t="s">
        <v>874</v>
      </c>
      <c r="D213" s="109">
        <f>SUM(D214)</f>
        <v>467</v>
      </c>
    </row>
    <row r="214" spans="1:4" s="400" customFormat="1" ht="15.75" customHeight="1">
      <c r="A214" s="188" t="s">
        <v>875</v>
      </c>
      <c r="B214" s="77" t="s">
        <v>872</v>
      </c>
      <c r="C214" s="108" t="s">
        <v>876</v>
      </c>
      <c r="D214" s="109">
        <v>467</v>
      </c>
    </row>
    <row r="215" spans="1:4" s="400" customFormat="1" ht="15.75" customHeight="1">
      <c r="A215" s="186" t="s">
        <v>964</v>
      </c>
      <c r="B215" s="75" t="s">
        <v>965</v>
      </c>
      <c r="C215" s="171"/>
      <c r="D215" s="125">
        <f>SUM(D216+D220)</f>
        <v>580</v>
      </c>
    </row>
    <row r="216" spans="1:4" s="400" customFormat="1" ht="29.25" customHeight="1">
      <c r="A216" s="127" t="s">
        <v>617</v>
      </c>
      <c r="B216" s="75" t="s">
        <v>618</v>
      </c>
      <c r="C216" s="171"/>
      <c r="D216" s="125">
        <f>SUM(D218)</f>
        <v>530</v>
      </c>
    </row>
    <row r="217" spans="1:4" s="400" customFormat="1" ht="15.75" customHeight="1">
      <c r="A217" s="127" t="s">
        <v>619</v>
      </c>
      <c r="B217" s="75" t="s">
        <v>620</v>
      </c>
      <c r="C217" s="171"/>
      <c r="D217" s="125">
        <f>SUM(D218)</f>
        <v>530</v>
      </c>
    </row>
    <row r="218" spans="1:4" s="400" customFormat="1" ht="15.75" customHeight="1">
      <c r="A218" s="86" t="s">
        <v>422</v>
      </c>
      <c r="B218" s="75" t="s">
        <v>620</v>
      </c>
      <c r="C218" s="108" t="s">
        <v>423</v>
      </c>
      <c r="D218" s="109">
        <f>SUM(D219)</f>
        <v>530</v>
      </c>
    </row>
    <row r="219" spans="1:4" s="400" customFormat="1" ht="27" customHeight="1">
      <c r="A219" s="89" t="s">
        <v>424</v>
      </c>
      <c r="B219" s="75" t="s">
        <v>620</v>
      </c>
      <c r="C219" s="108" t="s">
        <v>425</v>
      </c>
      <c r="D219" s="109">
        <v>530</v>
      </c>
    </row>
    <row r="220" spans="1:4" s="400" customFormat="1" ht="25.5" customHeight="1">
      <c r="A220" s="187" t="s">
        <v>621</v>
      </c>
      <c r="B220" s="75" t="s">
        <v>622</v>
      </c>
      <c r="C220" s="171"/>
      <c r="D220" s="125">
        <f>SUM(D222)</f>
        <v>50</v>
      </c>
    </row>
    <row r="221" spans="1:4" s="400" customFormat="1" ht="15.75" customHeight="1">
      <c r="A221" s="188" t="s">
        <v>623</v>
      </c>
      <c r="B221" s="77" t="s">
        <v>624</v>
      </c>
      <c r="C221" s="108"/>
      <c r="D221" s="109">
        <f>SUM(D222)</f>
        <v>50</v>
      </c>
    </row>
    <row r="222" spans="1:4" s="400" customFormat="1" ht="15.75" customHeight="1">
      <c r="A222" s="86" t="s">
        <v>422</v>
      </c>
      <c r="B222" s="77" t="s">
        <v>624</v>
      </c>
      <c r="C222" s="108" t="s">
        <v>423</v>
      </c>
      <c r="D222" s="109">
        <f>SUM(D223)</f>
        <v>50</v>
      </c>
    </row>
    <row r="223" spans="1:4" s="400" customFormat="1" ht="24.75" customHeight="1">
      <c r="A223" s="89" t="s">
        <v>424</v>
      </c>
      <c r="B223" s="77" t="s">
        <v>624</v>
      </c>
      <c r="C223" s="108" t="s">
        <v>425</v>
      </c>
      <c r="D223" s="109">
        <v>50</v>
      </c>
    </row>
    <row r="224" spans="1:4" s="400" customFormat="1" ht="15.75" customHeight="1">
      <c r="A224" s="420" t="s">
        <v>478</v>
      </c>
      <c r="B224" s="75" t="s">
        <v>479</v>
      </c>
      <c r="C224" s="171"/>
      <c r="D224" s="125">
        <f>SUM(D225+D229)</f>
        <v>904.84319</v>
      </c>
    </row>
    <row r="225" spans="1:4" s="400" customFormat="1" ht="15.75" customHeight="1">
      <c r="A225" s="126" t="s">
        <v>480</v>
      </c>
      <c r="B225" s="75" t="s">
        <v>481</v>
      </c>
      <c r="C225" s="171"/>
      <c r="D225" s="125">
        <f>SUM(D227)</f>
        <v>514.84319</v>
      </c>
    </row>
    <row r="226" spans="1:4" s="399" customFormat="1" ht="15" customHeight="1">
      <c r="A226" s="89" t="s">
        <v>482</v>
      </c>
      <c r="B226" s="77" t="s">
        <v>483</v>
      </c>
      <c r="C226" s="108"/>
      <c r="D226" s="109">
        <f>SUM(D227)</f>
        <v>514.84319</v>
      </c>
    </row>
    <row r="227" spans="1:4" s="400" customFormat="1" ht="15.75" customHeight="1">
      <c r="A227" s="89" t="s">
        <v>466</v>
      </c>
      <c r="B227" s="77" t="s">
        <v>483</v>
      </c>
      <c r="C227" s="108" t="s">
        <v>423</v>
      </c>
      <c r="D227" s="109">
        <f>SUM(D228)</f>
        <v>514.84319</v>
      </c>
    </row>
    <row r="228" spans="1:4" s="400" customFormat="1" ht="26.25" customHeight="1">
      <c r="A228" s="89" t="s">
        <v>484</v>
      </c>
      <c r="B228" s="77" t="s">
        <v>483</v>
      </c>
      <c r="C228" s="108" t="s">
        <v>425</v>
      </c>
      <c r="D228" s="109">
        <v>514.84319</v>
      </c>
    </row>
    <row r="229" spans="1:4" s="400" customFormat="1" ht="25.5" customHeight="1">
      <c r="A229" s="127" t="s">
        <v>966</v>
      </c>
      <c r="B229" s="75" t="s">
        <v>486</v>
      </c>
      <c r="C229" s="171"/>
      <c r="D229" s="125">
        <f>SUM(D231)</f>
        <v>390</v>
      </c>
    </row>
    <row r="230" spans="1:4" s="400" customFormat="1" ht="25.5" customHeight="1">
      <c r="A230" s="86" t="s">
        <v>487</v>
      </c>
      <c r="B230" s="77" t="s">
        <v>488</v>
      </c>
      <c r="C230" s="108"/>
      <c r="D230" s="109">
        <f>SUM(D231)</f>
        <v>390</v>
      </c>
    </row>
    <row r="231" spans="1:4" s="400" customFormat="1" ht="15.75" customHeight="1">
      <c r="A231" s="86" t="s">
        <v>422</v>
      </c>
      <c r="B231" s="77" t="s">
        <v>488</v>
      </c>
      <c r="C231" s="108" t="s">
        <v>423</v>
      </c>
      <c r="D231" s="109">
        <f>SUM(D232)</f>
        <v>390</v>
      </c>
    </row>
    <row r="232" spans="1:4" s="400" customFormat="1" ht="26.25" customHeight="1">
      <c r="A232" s="89" t="s">
        <v>424</v>
      </c>
      <c r="B232" s="77" t="s">
        <v>488</v>
      </c>
      <c r="C232" s="108" t="s">
        <v>425</v>
      </c>
      <c r="D232" s="109">
        <v>390</v>
      </c>
    </row>
    <row r="233" spans="1:4" s="399" customFormat="1" ht="15.75" customHeight="1">
      <c r="A233" s="397" t="s">
        <v>967</v>
      </c>
      <c r="B233" s="421"/>
      <c r="C233" s="422"/>
      <c r="D233" s="418">
        <f>SUM(D34+D60+D184)</f>
        <v>132061.6975</v>
      </c>
    </row>
    <row r="234" spans="1:4" s="399" customFormat="1" ht="25.5" customHeight="1">
      <c r="A234" s="84" t="s">
        <v>659</v>
      </c>
      <c r="B234" s="75" t="s">
        <v>660</v>
      </c>
      <c r="C234" s="171"/>
      <c r="D234" s="109">
        <f>D235</f>
        <v>119684.10999999999</v>
      </c>
    </row>
    <row r="235" spans="1:4" s="399" customFormat="1" ht="25.5" customHeight="1">
      <c r="A235" s="85" t="s">
        <v>661</v>
      </c>
      <c r="B235" s="77" t="s">
        <v>662</v>
      </c>
      <c r="C235" s="108"/>
      <c r="D235" s="109">
        <f>D236+D238+D240</f>
        <v>119684.10999999999</v>
      </c>
    </row>
    <row r="236" spans="1:4" s="399" customFormat="1" ht="38.25" customHeight="1" hidden="1">
      <c r="A236" s="76" t="s">
        <v>943</v>
      </c>
      <c r="B236" s="77" t="s">
        <v>664</v>
      </c>
      <c r="C236" s="123"/>
      <c r="D236" s="109">
        <f>SUM(D237)</f>
        <v>0</v>
      </c>
    </row>
    <row r="237" spans="1:4" s="399" customFormat="1" ht="15" customHeight="1" hidden="1">
      <c r="A237" s="71" t="s">
        <v>631</v>
      </c>
      <c r="B237" s="77" t="s">
        <v>664</v>
      </c>
      <c r="C237" s="123" t="s">
        <v>632</v>
      </c>
      <c r="D237" s="109"/>
    </row>
    <row r="238" spans="1:4" s="399" customFormat="1" ht="38.25" customHeight="1">
      <c r="A238" s="76" t="s">
        <v>945</v>
      </c>
      <c r="B238" s="77" t="s">
        <v>670</v>
      </c>
      <c r="C238" s="123"/>
      <c r="D238" s="72">
        <f>SUM(D239)</f>
        <v>88934.5002</v>
      </c>
    </row>
    <row r="239" spans="1:4" s="399" customFormat="1" ht="15" customHeight="1">
      <c r="A239" s="71" t="s">
        <v>631</v>
      </c>
      <c r="B239" s="77" t="s">
        <v>670</v>
      </c>
      <c r="C239" s="123" t="s">
        <v>632</v>
      </c>
      <c r="D239" s="72">
        <v>88934.5002</v>
      </c>
    </row>
    <row r="240" spans="1:4" s="399" customFormat="1" ht="38.25" customHeight="1">
      <c r="A240" s="89" t="s">
        <v>968</v>
      </c>
      <c r="B240" s="70" t="s">
        <v>673</v>
      </c>
      <c r="C240" s="123"/>
      <c r="D240" s="109">
        <f>SUM(D241)</f>
        <v>30749.6098</v>
      </c>
    </row>
    <row r="241" spans="1:4" s="399" customFormat="1" ht="15" customHeight="1">
      <c r="A241" s="71" t="s">
        <v>671</v>
      </c>
      <c r="B241" s="70" t="s">
        <v>673</v>
      </c>
      <c r="C241" s="123" t="s">
        <v>632</v>
      </c>
      <c r="D241" s="109">
        <v>30749.6098</v>
      </c>
    </row>
    <row r="242" spans="1:4" s="399" customFormat="1" ht="25.5" customHeight="1" hidden="1">
      <c r="A242" s="127" t="s">
        <v>546</v>
      </c>
      <c r="B242" s="75" t="s">
        <v>547</v>
      </c>
      <c r="C242" s="132"/>
      <c r="D242" s="225">
        <f>D243</f>
        <v>0</v>
      </c>
    </row>
    <row r="243" spans="1:4" s="400" customFormat="1" ht="26.25" customHeight="1" hidden="1">
      <c r="A243" s="84" t="s">
        <v>969</v>
      </c>
      <c r="B243" s="75" t="s">
        <v>549</v>
      </c>
      <c r="C243" s="132"/>
      <c r="D243" s="225">
        <f>D245</f>
        <v>0</v>
      </c>
    </row>
    <row r="244" spans="1:4" s="399" customFormat="1" ht="15" customHeight="1" hidden="1">
      <c r="A244" s="85" t="s">
        <v>428</v>
      </c>
      <c r="B244" s="77" t="s">
        <v>549</v>
      </c>
      <c r="C244" s="129" t="s">
        <v>429</v>
      </c>
      <c r="D244" s="232">
        <f>SUM(D245)</f>
        <v>0</v>
      </c>
    </row>
    <row r="245" spans="1:4" s="399" customFormat="1" ht="25.5" customHeight="1" hidden="1">
      <c r="A245" s="188" t="s">
        <v>970</v>
      </c>
      <c r="B245" s="77" t="s">
        <v>549</v>
      </c>
      <c r="C245" s="129" t="s">
        <v>551</v>
      </c>
      <c r="D245" s="232">
        <v>0</v>
      </c>
    </row>
    <row r="246" spans="1:4" s="399" customFormat="1" ht="25.5" customHeight="1">
      <c r="A246" s="423" t="s">
        <v>678</v>
      </c>
      <c r="B246" s="75" t="s">
        <v>634</v>
      </c>
      <c r="C246" s="132"/>
      <c r="D246" s="225">
        <f>SUM(D247+D251+D255+D259+D263+D267+D271+D275+D282+D286)</f>
        <v>85000.32</v>
      </c>
    </row>
    <row r="247" spans="1:4" s="399" customFormat="1" ht="25.5" customHeight="1">
      <c r="A247" s="187" t="s">
        <v>635</v>
      </c>
      <c r="B247" s="77" t="s">
        <v>636</v>
      </c>
      <c r="C247" s="129"/>
      <c r="D247" s="225">
        <f>SUM(D248)</f>
        <v>3600</v>
      </c>
    </row>
    <row r="248" spans="1:4" s="399" customFormat="1" ht="15" customHeight="1">
      <c r="A248" s="188" t="s">
        <v>637</v>
      </c>
      <c r="B248" s="77" t="s">
        <v>638</v>
      </c>
      <c r="C248" s="129"/>
      <c r="D248" s="232">
        <f>SUM(D249)</f>
        <v>3600</v>
      </c>
    </row>
    <row r="249" spans="1:4" s="399" customFormat="1" ht="15" customHeight="1">
      <c r="A249" s="86" t="s">
        <v>422</v>
      </c>
      <c r="B249" s="77" t="s">
        <v>638</v>
      </c>
      <c r="C249" s="129" t="s">
        <v>423</v>
      </c>
      <c r="D249" s="232">
        <f>SUM(D250)</f>
        <v>3600</v>
      </c>
    </row>
    <row r="250" spans="1:4" s="399" customFormat="1" ht="25.5" customHeight="1">
      <c r="A250" s="89" t="s">
        <v>424</v>
      </c>
      <c r="B250" s="77" t="s">
        <v>638</v>
      </c>
      <c r="C250" s="129" t="s">
        <v>425</v>
      </c>
      <c r="D250" s="232">
        <v>3600</v>
      </c>
    </row>
    <row r="251" spans="1:4" s="399" customFormat="1" ht="25.5" customHeight="1">
      <c r="A251" s="170" t="s">
        <v>971</v>
      </c>
      <c r="B251" s="75" t="s">
        <v>640</v>
      </c>
      <c r="C251" s="132"/>
      <c r="D251" s="225">
        <f>SUM(D252)</f>
        <v>82</v>
      </c>
    </row>
    <row r="252" spans="1:4" s="400" customFormat="1" ht="15.75" customHeight="1">
      <c r="A252" s="134" t="s">
        <v>641</v>
      </c>
      <c r="B252" s="77" t="s">
        <v>642</v>
      </c>
      <c r="C252" s="132"/>
      <c r="D252" s="225">
        <f>SUM(D253)</f>
        <v>82</v>
      </c>
    </row>
    <row r="253" spans="1:4" s="399" customFormat="1" ht="15" customHeight="1">
      <c r="A253" s="86" t="s">
        <v>422</v>
      </c>
      <c r="B253" s="70" t="s">
        <v>642</v>
      </c>
      <c r="C253" s="129" t="s">
        <v>423</v>
      </c>
      <c r="D253" s="232">
        <f>SUM(D254)</f>
        <v>82</v>
      </c>
    </row>
    <row r="254" spans="1:4" s="399" customFormat="1" ht="25.5" customHeight="1">
      <c r="A254" s="89" t="s">
        <v>424</v>
      </c>
      <c r="B254" s="70" t="s">
        <v>642</v>
      </c>
      <c r="C254" s="129" t="s">
        <v>425</v>
      </c>
      <c r="D254" s="232">
        <v>82</v>
      </c>
    </row>
    <row r="255" spans="1:4" s="400" customFormat="1" ht="25.5" customHeight="1" hidden="1">
      <c r="A255" s="170" t="s">
        <v>679</v>
      </c>
      <c r="B255" s="75" t="s">
        <v>680</v>
      </c>
      <c r="C255" s="132"/>
      <c r="D255" s="225">
        <f>SUM(D256)</f>
        <v>0</v>
      </c>
    </row>
    <row r="256" spans="1:4" s="400" customFormat="1" ht="15.75" customHeight="1" hidden="1">
      <c r="A256" s="200" t="s">
        <v>681</v>
      </c>
      <c r="B256" s="201" t="s">
        <v>682</v>
      </c>
      <c r="C256" s="424"/>
      <c r="D256" s="204">
        <f>SUM(D257)</f>
        <v>0</v>
      </c>
    </row>
    <row r="257" spans="1:4" s="399" customFormat="1" ht="15" customHeight="1" hidden="1">
      <c r="A257" s="86" t="s">
        <v>422</v>
      </c>
      <c r="B257" s="70" t="s">
        <v>683</v>
      </c>
      <c r="C257" s="123" t="s">
        <v>423</v>
      </c>
      <c r="D257" s="78">
        <f>SUM(D258)</f>
        <v>0</v>
      </c>
    </row>
    <row r="258" spans="1:4" s="399" customFormat="1" ht="25.5" customHeight="1" hidden="1">
      <c r="A258" s="76" t="s">
        <v>424</v>
      </c>
      <c r="B258" s="70" t="s">
        <v>683</v>
      </c>
      <c r="C258" s="123" t="s">
        <v>425</v>
      </c>
      <c r="D258" s="78"/>
    </row>
    <row r="259" spans="1:4" s="400" customFormat="1" ht="26.25" customHeight="1">
      <c r="A259" s="74" t="s">
        <v>972</v>
      </c>
      <c r="B259" s="68" t="s">
        <v>644</v>
      </c>
      <c r="C259" s="124"/>
      <c r="D259" s="204">
        <f>SUM(D260)</f>
        <v>2000</v>
      </c>
    </row>
    <row r="260" spans="1:4" s="399" customFormat="1" ht="25.5" customHeight="1">
      <c r="A260" s="76" t="s">
        <v>973</v>
      </c>
      <c r="B260" s="70" t="s">
        <v>646</v>
      </c>
      <c r="C260" s="123"/>
      <c r="D260" s="203">
        <f>SUM(D261)</f>
        <v>2000</v>
      </c>
    </row>
    <row r="261" spans="1:4" s="399" customFormat="1" ht="15" customHeight="1">
      <c r="A261" s="86" t="s">
        <v>422</v>
      </c>
      <c r="B261" s="70" t="s">
        <v>646</v>
      </c>
      <c r="C261" s="123" t="s">
        <v>423</v>
      </c>
      <c r="D261" s="203">
        <f>SUM(D262)</f>
        <v>2000</v>
      </c>
    </row>
    <row r="262" spans="1:4" s="399" customFormat="1" ht="25.5" customHeight="1">
      <c r="A262" s="76" t="s">
        <v>424</v>
      </c>
      <c r="B262" s="70" t="s">
        <v>646</v>
      </c>
      <c r="C262" s="123" t="s">
        <v>425</v>
      </c>
      <c r="D262" s="78">
        <v>2000</v>
      </c>
    </row>
    <row r="263" spans="1:4" s="400" customFormat="1" ht="0.75" customHeight="1" hidden="1">
      <c r="A263" s="74" t="s">
        <v>684</v>
      </c>
      <c r="B263" s="68" t="s">
        <v>685</v>
      </c>
      <c r="C263" s="124"/>
      <c r="D263" s="203">
        <f>SUM(D264)</f>
        <v>0</v>
      </c>
    </row>
    <row r="264" spans="1:4" s="399" customFormat="1" ht="15" customHeight="1" hidden="1">
      <c r="A264" s="76" t="s">
        <v>686</v>
      </c>
      <c r="B264" s="70" t="s">
        <v>687</v>
      </c>
      <c r="C264" s="123"/>
      <c r="D264" s="203">
        <f>SUM(D265)</f>
        <v>0</v>
      </c>
    </row>
    <row r="265" spans="1:4" s="399" customFormat="1" ht="15" customHeight="1" hidden="1">
      <c r="A265" s="86" t="s">
        <v>422</v>
      </c>
      <c r="B265" s="70" t="s">
        <v>687</v>
      </c>
      <c r="C265" s="123" t="s">
        <v>423</v>
      </c>
      <c r="D265" s="203">
        <f>SUM(D266)</f>
        <v>0</v>
      </c>
    </row>
    <row r="266" spans="1:4" s="399" customFormat="1" ht="25.5" customHeight="1" hidden="1">
      <c r="A266" s="76" t="s">
        <v>424</v>
      </c>
      <c r="B266" s="70" t="s">
        <v>687</v>
      </c>
      <c r="C266" s="123" t="s">
        <v>425</v>
      </c>
      <c r="D266" s="78"/>
    </row>
    <row r="267" spans="1:4" s="399" customFormat="1" ht="25.5" customHeight="1">
      <c r="A267" s="74" t="s">
        <v>688</v>
      </c>
      <c r="B267" s="68" t="s">
        <v>689</v>
      </c>
      <c r="C267" s="124"/>
      <c r="D267" s="203">
        <f>SUM(D268)</f>
        <v>2686.1</v>
      </c>
    </row>
    <row r="268" spans="1:4" s="399" customFormat="1" ht="15" customHeight="1">
      <c r="A268" s="76" t="s">
        <v>690</v>
      </c>
      <c r="B268" s="70" t="s">
        <v>691</v>
      </c>
      <c r="C268" s="123"/>
      <c r="D268" s="203">
        <f>SUM(D269)</f>
        <v>2686.1</v>
      </c>
    </row>
    <row r="269" spans="1:4" s="399" customFormat="1" ht="15" customHeight="1">
      <c r="A269" s="167" t="s">
        <v>674</v>
      </c>
      <c r="B269" s="70" t="s">
        <v>691</v>
      </c>
      <c r="C269" s="123" t="s">
        <v>675</v>
      </c>
      <c r="D269" s="203">
        <f>SUM(D270)</f>
        <v>2686.1</v>
      </c>
    </row>
    <row r="270" spans="1:4" s="399" customFormat="1" ht="25.5" customHeight="1">
      <c r="A270" s="71" t="s">
        <v>671</v>
      </c>
      <c r="B270" s="70" t="s">
        <v>691</v>
      </c>
      <c r="C270" s="123" t="s">
        <v>632</v>
      </c>
      <c r="D270" s="78">
        <v>2686.1</v>
      </c>
    </row>
    <row r="271" spans="1:4" s="399" customFormat="1" ht="25.5" customHeight="1">
      <c r="A271" s="74" t="s">
        <v>647</v>
      </c>
      <c r="B271" s="68" t="s">
        <v>648</v>
      </c>
      <c r="C271" s="132"/>
      <c r="D271" s="72">
        <f>D272</f>
        <v>50</v>
      </c>
    </row>
    <row r="272" spans="1:4" s="399" customFormat="1" ht="15" customHeight="1">
      <c r="A272" s="76" t="s">
        <v>649</v>
      </c>
      <c r="B272" s="70" t="s">
        <v>650</v>
      </c>
      <c r="C272" s="129"/>
      <c r="D272" s="72">
        <f>D273</f>
        <v>50</v>
      </c>
    </row>
    <row r="273" spans="1:4" s="399" customFormat="1" ht="15" customHeight="1">
      <c r="A273" s="86" t="s">
        <v>422</v>
      </c>
      <c r="B273" s="70" t="s">
        <v>650</v>
      </c>
      <c r="C273" s="129" t="s">
        <v>423</v>
      </c>
      <c r="D273" s="72">
        <f>D274</f>
        <v>50</v>
      </c>
    </row>
    <row r="274" spans="1:4" s="399" customFormat="1" ht="25.5" customHeight="1">
      <c r="A274" s="76" t="s">
        <v>424</v>
      </c>
      <c r="B274" s="70" t="s">
        <v>650</v>
      </c>
      <c r="C274" s="129" t="s">
        <v>425</v>
      </c>
      <c r="D274" s="72">
        <v>50</v>
      </c>
    </row>
    <row r="275" spans="1:4" s="400" customFormat="1" ht="25.5" customHeight="1">
      <c r="A275" s="74" t="s">
        <v>692</v>
      </c>
      <c r="B275" s="193" t="s">
        <v>693</v>
      </c>
      <c r="C275" s="132"/>
      <c r="D275" s="191">
        <f>SUM(D276+D279)</f>
        <v>75000</v>
      </c>
    </row>
    <row r="276" spans="1:4" s="399" customFormat="1" ht="38.25" customHeight="1">
      <c r="A276" s="419" t="s">
        <v>974</v>
      </c>
      <c r="B276" s="160" t="s">
        <v>694</v>
      </c>
      <c r="C276" s="129"/>
      <c r="D276" s="72">
        <f>D277</f>
        <v>67500</v>
      </c>
    </row>
    <row r="277" spans="1:4" s="399" customFormat="1" ht="15" customHeight="1">
      <c r="A277" s="89" t="s">
        <v>442</v>
      </c>
      <c r="B277" s="160" t="s">
        <v>694</v>
      </c>
      <c r="C277" s="196" t="s">
        <v>443</v>
      </c>
      <c r="D277" s="72">
        <f>D278</f>
        <v>67500</v>
      </c>
    </row>
    <row r="278" spans="1:4" s="399" customFormat="1" ht="15" customHeight="1">
      <c r="A278" s="89" t="s">
        <v>444</v>
      </c>
      <c r="B278" s="160" t="s">
        <v>694</v>
      </c>
      <c r="C278" s="196" t="s">
        <v>445</v>
      </c>
      <c r="D278" s="72">
        <v>67500</v>
      </c>
    </row>
    <row r="279" spans="1:4" s="399" customFormat="1" ht="51" customHeight="1">
      <c r="A279" s="76" t="s">
        <v>975</v>
      </c>
      <c r="B279" s="160" t="s">
        <v>696</v>
      </c>
      <c r="C279" s="129"/>
      <c r="D279" s="72">
        <f>D280</f>
        <v>7500</v>
      </c>
    </row>
    <row r="280" spans="1:4" s="399" customFormat="1" ht="15" customHeight="1">
      <c r="A280" s="89" t="s">
        <v>442</v>
      </c>
      <c r="B280" s="160" t="s">
        <v>696</v>
      </c>
      <c r="C280" s="196" t="s">
        <v>443</v>
      </c>
      <c r="D280" s="72">
        <f>D281</f>
        <v>7500</v>
      </c>
    </row>
    <row r="281" spans="1:4" s="399" customFormat="1" ht="14.25" customHeight="1">
      <c r="A281" s="89" t="s">
        <v>444</v>
      </c>
      <c r="B281" s="160" t="s">
        <v>696</v>
      </c>
      <c r="C281" s="196" t="s">
        <v>445</v>
      </c>
      <c r="D281" s="72">
        <v>7500</v>
      </c>
    </row>
    <row r="282" spans="1:4" s="400" customFormat="1" ht="25.5" customHeight="1" hidden="1">
      <c r="A282" s="127" t="s">
        <v>697</v>
      </c>
      <c r="B282" s="193" t="s">
        <v>698</v>
      </c>
      <c r="C282" s="205"/>
      <c r="D282" s="191">
        <f>SUM(D283)</f>
        <v>0</v>
      </c>
    </row>
    <row r="283" spans="1:4" s="399" customFormat="1" ht="25.5" customHeight="1" hidden="1">
      <c r="A283" s="71" t="s">
        <v>699</v>
      </c>
      <c r="B283" s="160" t="s">
        <v>700</v>
      </c>
      <c r="C283" s="196"/>
      <c r="D283" s="72">
        <f>D284</f>
        <v>0</v>
      </c>
    </row>
    <row r="284" spans="1:4" s="399" customFormat="1" ht="25.5" customHeight="1" hidden="1">
      <c r="A284" s="71" t="s">
        <v>428</v>
      </c>
      <c r="B284" s="160" t="s">
        <v>700</v>
      </c>
      <c r="C284" s="196" t="s">
        <v>429</v>
      </c>
      <c r="D284" s="72">
        <f>D285</f>
        <v>0</v>
      </c>
    </row>
    <row r="285" spans="1:4" s="399" customFormat="1" ht="25.5" customHeight="1" hidden="1">
      <c r="A285" s="71" t="s">
        <v>448</v>
      </c>
      <c r="B285" s="160" t="s">
        <v>700</v>
      </c>
      <c r="C285" s="196" t="s">
        <v>451</v>
      </c>
      <c r="D285" s="72">
        <v>0</v>
      </c>
    </row>
    <row r="286" spans="1:4" s="400" customFormat="1" ht="25.5" customHeight="1">
      <c r="A286" s="127" t="s">
        <v>651</v>
      </c>
      <c r="B286" s="193" t="s">
        <v>652</v>
      </c>
      <c r="C286" s="205"/>
      <c r="D286" s="72">
        <f>SUM(D287+D290)</f>
        <v>1582.22</v>
      </c>
    </row>
    <row r="287" spans="1:4" s="400" customFormat="1" ht="25.5" customHeight="1">
      <c r="A287" s="86" t="s">
        <v>653</v>
      </c>
      <c r="B287" s="160" t="s">
        <v>654</v>
      </c>
      <c r="C287" s="205"/>
      <c r="D287" s="72">
        <f>SUM(D288)</f>
        <v>1073</v>
      </c>
    </row>
    <row r="288" spans="1:4" s="400" customFormat="1" ht="25.5" customHeight="1">
      <c r="A288" s="86" t="s">
        <v>655</v>
      </c>
      <c r="B288" s="160" t="s">
        <v>654</v>
      </c>
      <c r="C288" s="196" t="s">
        <v>429</v>
      </c>
      <c r="D288" s="72">
        <f>SUM(D289)</f>
        <v>1073</v>
      </c>
    </row>
    <row r="289" spans="1:4" s="400" customFormat="1" ht="25.5" customHeight="1">
      <c r="A289" s="197" t="s">
        <v>656</v>
      </c>
      <c r="B289" s="160" t="s">
        <v>654</v>
      </c>
      <c r="C289" s="196" t="s">
        <v>551</v>
      </c>
      <c r="D289" s="72">
        <v>1073</v>
      </c>
    </row>
    <row r="290" spans="1:4" s="399" customFormat="1" ht="19.5" customHeight="1">
      <c r="A290" s="71" t="s">
        <v>976</v>
      </c>
      <c r="B290" s="70" t="s">
        <v>658</v>
      </c>
      <c r="C290" s="196"/>
      <c r="D290" s="72">
        <f>SUM(D291)</f>
        <v>509.22</v>
      </c>
    </row>
    <row r="291" spans="1:4" s="399" customFormat="1" ht="29.25" customHeight="1">
      <c r="A291" s="86" t="s">
        <v>655</v>
      </c>
      <c r="B291" s="70" t="s">
        <v>658</v>
      </c>
      <c r="C291" s="196" t="s">
        <v>429</v>
      </c>
      <c r="D291" s="72">
        <f>SUM(D292)</f>
        <v>509.22</v>
      </c>
    </row>
    <row r="292" spans="1:4" s="399" customFormat="1" ht="29.25" customHeight="1">
      <c r="A292" s="197" t="s">
        <v>656</v>
      </c>
      <c r="B292" s="70" t="s">
        <v>658</v>
      </c>
      <c r="C292" s="196" t="s">
        <v>551</v>
      </c>
      <c r="D292" s="72">
        <v>509.22</v>
      </c>
    </row>
    <row r="293" spans="1:4" s="399" customFormat="1" ht="25.5" customHeight="1">
      <c r="A293" s="127" t="s">
        <v>609</v>
      </c>
      <c r="B293" s="75" t="s">
        <v>610</v>
      </c>
      <c r="C293" s="132"/>
      <c r="D293" s="225">
        <f>D294</f>
        <v>1580</v>
      </c>
    </row>
    <row r="294" spans="1:4" s="400" customFormat="1" ht="26.25" customHeight="1">
      <c r="A294" s="84" t="s">
        <v>611</v>
      </c>
      <c r="B294" s="75" t="s">
        <v>612</v>
      </c>
      <c r="C294" s="132"/>
      <c r="D294" s="225">
        <f>D296</f>
        <v>1580</v>
      </c>
    </row>
    <row r="295" spans="1:4" s="399" customFormat="1" ht="15" customHeight="1">
      <c r="A295" s="86" t="s">
        <v>422</v>
      </c>
      <c r="B295" s="77" t="s">
        <v>612</v>
      </c>
      <c r="C295" s="129" t="s">
        <v>423</v>
      </c>
      <c r="D295" s="232">
        <f>SUM(D296)</f>
        <v>1580</v>
      </c>
    </row>
    <row r="296" spans="1:4" s="399" customFormat="1" ht="25.5" customHeight="1">
      <c r="A296" s="89" t="s">
        <v>424</v>
      </c>
      <c r="B296" s="77" t="s">
        <v>612</v>
      </c>
      <c r="C296" s="129" t="s">
        <v>425</v>
      </c>
      <c r="D296" s="232">
        <v>1580</v>
      </c>
    </row>
    <row r="297" spans="1:4" s="399" customFormat="1" ht="25.5" customHeight="1" hidden="1">
      <c r="A297" s="84" t="s">
        <v>432</v>
      </c>
      <c r="B297" s="75" t="s">
        <v>433</v>
      </c>
      <c r="C297" s="132"/>
      <c r="D297" s="125">
        <f>D298+D302+D306+D310</f>
        <v>0</v>
      </c>
    </row>
    <row r="298" spans="1:4" s="400" customFormat="1" ht="26.25" customHeight="1" hidden="1">
      <c r="A298" s="84" t="s">
        <v>434</v>
      </c>
      <c r="B298" s="75" t="s">
        <v>435</v>
      </c>
      <c r="C298" s="132"/>
      <c r="D298" s="109">
        <f>SUM(D299)</f>
        <v>0</v>
      </c>
    </row>
    <row r="299" spans="1:4" s="399" customFormat="1" ht="15" customHeight="1" hidden="1">
      <c r="A299" s="85" t="s">
        <v>436</v>
      </c>
      <c r="B299" s="75" t="s">
        <v>437</v>
      </c>
      <c r="C299" s="132"/>
      <c r="D299" s="109">
        <f>SUM(D300)</f>
        <v>0</v>
      </c>
    </row>
    <row r="300" spans="1:4" s="399" customFormat="1" ht="15" customHeight="1" hidden="1">
      <c r="A300" s="86" t="s">
        <v>422</v>
      </c>
      <c r="B300" s="75" t="s">
        <v>437</v>
      </c>
      <c r="C300" s="129" t="s">
        <v>423</v>
      </c>
      <c r="D300" s="109">
        <f>SUM(D301)</f>
        <v>0</v>
      </c>
    </row>
    <row r="301" spans="1:4" s="399" customFormat="1" ht="25.5" customHeight="1" hidden="1">
      <c r="A301" s="89" t="s">
        <v>424</v>
      </c>
      <c r="B301" s="75" t="s">
        <v>437</v>
      </c>
      <c r="C301" s="129" t="s">
        <v>425</v>
      </c>
      <c r="D301" s="109"/>
    </row>
    <row r="302" spans="1:4" s="399" customFormat="1" ht="15" customHeight="1" hidden="1">
      <c r="A302" s="84" t="s">
        <v>795</v>
      </c>
      <c r="B302" s="77" t="s">
        <v>796</v>
      </c>
      <c r="C302" s="108"/>
      <c r="D302" s="109">
        <f>SUM(D303)</f>
        <v>0</v>
      </c>
    </row>
    <row r="303" spans="1:4" s="399" customFormat="1" ht="15" customHeight="1" hidden="1">
      <c r="A303" s="85" t="s">
        <v>797</v>
      </c>
      <c r="B303" s="77" t="s">
        <v>798</v>
      </c>
      <c r="C303" s="108"/>
      <c r="D303" s="109">
        <f>SUM(D304)</f>
        <v>0</v>
      </c>
    </row>
    <row r="304" spans="1:4" s="399" customFormat="1" ht="24" customHeight="1" hidden="1">
      <c r="A304" s="169" t="s">
        <v>570</v>
      </c>
      <c r="B304" s="77" t="s">
        <v>798</v>
      </c>
      <c r="C304" s="108" t="s">
        <v>571</v>
      </c>
      <c r="D304" s="109">
        <f>SUM(D305)</f>
        <v>0</v>
      </c>
    </row>
    <row r="305" spans="1:4" s="399" customFormat="1" ht="15" customHeight="1" hidden="1">
      <c r="A305" s="71" t="s">
        <v>572</v>
      </c>
      <c r="B305" s="77" t="s">
        <v>798</v>
      </c>
      <c r="C305" s="108" t="s">
        <v>573</v>
      </c>
      <c r="D305" s="109"/>
    </row>
    <row r="306" spans="1:4" s="399" customFormat="1" ht="15" customHeight="1" hidden="1">
      <c r="A306" s="84" t="s">
        <v>799</v>
      </c>
      <c r="B306" s="77" t="s">
        <v>800</v>
      </c>
      <c r="C306" s="108"/>
      <c r="D306" s="109">
        <f>SUM(D307)</f>
        <v>0</v>
      </c>
    </row>
    <row r="307" spans="1:4" s="399" customFormat="1" ht="15" customHeight="1" hidden="1">
      <c r="A307" s="85" t="s">
        <v>801</v>
      </c>
      <c r="B307" s="77" t="s">
        <v>802</v>
      </c>
      <c r="C307" s="108"/>
      <c r="D307" s="109">
        <f>SUM(D308)</f>
        <v>0</v>
      </c>
    </row>
    <row r="308" spans="1:4" s="399" customFormat="1" ht="24" customHeight="1" hidden="1">
      <c r="A308" s="169" t="s">
        <v>570</v>
      </c>
      <c r="B308" s="77" t="s">
        <v>802</v>
      </c>
      <c r="C308" s="108" t="s">
        <v>571</v>
      </c>
      <c r="D308" s="109">
        <f>SUM(D309)</f>
        <v>0</v>
      </c>
    </row>
    <row r="309" spans="1:4" s="399" customFormat="1" ht="15" customHeight="1" hidden="1">
      <c r="A309" s="71" t="s">
        <v>572</v>
      </c>
      <c r="B309" s="77" t="s">
        <v>802</v>
      </c>
      <c r="C309" s="108" t="s">
        <v>573</v>
      </c>
      <c r="D309" s="109"/>
    </row>
    <row r="310" spans="1:4" s="400" customFormat="1" ht="15.75" customHeight="1" hidden="1">
      <c r="A310" s="127" t="s">
        <v>884</v>
      </c>
      <c r="B310" s="75" t="s">
        <v>885</v>
      </c>
      <c r="C310" s="171"/>
      <c r="D310" s="109">
        <f>SUM(D311)</f>
        <v>0</v>
      </c>
    </row>
    <row r="311" spans="1:4" s="399" customFormat="1" ht="15" customHeight="1" hidden="1">
      <c r="A311" s="71" t="s">
        <v>886</v>
      </c>
      <c r="B311" s="77" t="s">
        <v>887</v>
      </c>
      <c r="C311" s="108"/>
      <c r="D311" s="109">
        <f>SUM(D312)</f>
        <v>0</v>
      </c>
    </row>
    <row r="312" spans="1:4" s="399" customFormat="1" ht="24" customHeight="1" hidden="1">
      <c r="A312" s="169" t="s">
        <v>570</v>
      </c>
      <c r="B312" s="77" t="s">
        <v>887</v>
      </c>
      <c r="C312" s="108" t="s">
        <v>571</v>
      </c>
      <c r="D312" s="109">
        <f>SUM(D313)</f>
        <v>0</v>
      </c>
    </row>
    <row r="313" spans="1:4" s="399" customFormat="1" ht="15" customHeight="1" hidden="1">
      <c r="A313" s="71" t="s">
        <v>572</v>
      </c>
      <c r="B313" s="77" t="s">
        <v>887</v>
      </c>
      <c r="C313" s="108" t="s">
        <v>573</v>
      </c>
      <c r="D313" s="109"/>
    </row>
    <row r="314" spans="1:4" s="399" customFormat="1" ht="25.5" customHeight="1">
      <c r="A314" s="84" t="s">
        <v>803</v>
      </c>
      <c r="B314" s="75" t="s">
        <v>804</v>
      </c>
      <c r="C314" s="132"/>
      <c r="D314" s="225">
        <f>SUM(D315+D323+D331+D339+D350+D354+D362+D366+D376)</f>
        <v>42564.4</v>
      </c>
    </row>
    <row r="315" spans="1:4" s="399" customFormat="1" ht="15" customHeight="1">
      <c r="A315" s="127" t="s">
        <v>805</v>
      </c>
      <c r="B315" s="226" t="s">
        <v>806</v>
      </c>
      <c r="C315" s="227"/>
      <c r="D315" s="225">
        <f>SUM(D316)</f>
        <v>23719.9</v>
      </c>
    </row>
    <row r="316" spans="1:4" s="399" customFormat="1" ht="15" customHeight="1">
      <c r="A316" s="86" t="s">
        <v>807</v>
      </c>
      <c r="B316" s="228" t="s">
        <v>808</v>
      </c>
      <c r="C316" s="229"/>
      <c r="D316" s="78">
        <f>SUM(D317+D320)</f>
        <v>23719.9</v>
      </c>
    </row>
    <row r="317" spans="1:4" s="399" customFormat="1" ht="15" customHeight="1">
      <c r="A317" s="169" t="s">
        <v>809</v>
      </c>
      <c r="B317" s="230" t="s">
        <v>810</v>
      </c>
      <c r="C317" s="231"/>
      <c r="D317" s="232">
        <f>SUM(D318)</f>
        <v>19456.4</v>
      </c>
    </row>
    <row r="318" spans="1:4" s="399" customFormat="1" ht="24" customHeight="1">
      <c r="A318" s="169" t="s">
        <v>570</v>
      </c>
      <c r="B318" s="230" t="s">
        <v>810</v>
      </c>
      <c r="C318" s="231" t="s">
        <v>571</v>
      </c>
      <c r="D318" s="232">
        <f>SUM(D319)</f>
        <v>19456.4</v>
      </c>
    </row>
    <row r="319" spans="1:4" s="399" customFormat="1" ht="15" customHeight="1">
      <c r="A319" s="71" t="s">
        <v>572</v>
      </c>
      <c r="B319" s="230" t="s">
        <v>810</v>
      </c>
      <c r="C319" s="231" t="s">
        <v>573</v>
      </c>
      <c r="D319" s="232">
        <v>19456.4</v>
      </c>
    </row>
    <row r="320" spans="1:4" s="399" customFormat="1" ht="24" customHeight="1">
      <c r="A320" s="169" t="s">
        <v>811</v>
      </c>
      <c r="B320" s="230" t="s">
        <v>812</v>
      </c>
      <c r="C320" s="231"/>
      <c r="D320" s="232">
        <f>SUM(D321)</f>
        <v>4263.5</v>
      </c>
    </row>
    <row r="321" spans="1:4" s="399" customFormat="1" ht="24" customHeight="1">
      <c r="A321" s="169" t="s">
        <v>570</v>
      </c>
      <c r="B321" s="230" t="s">
        <v>812</v>
      </c>
      <c r="C321" s="231" t="s">
        <v>571</v>
      </c>
      <c r="D321" s="232">
        <f>SUM(D322)</f>
        <v>4263.5</v>
      </c>
    </row>
    <row r="322" spans="1:4" s="399" customFormat="1" ht="15" customHeight="1">
      <c r="A322" s="71" t="s">
        <v>572</v>
      </c>
      <c r="B322" s="230" t="s">
        <v>812</v>
      </c>
      <c r="C322" s="231" t="s">
        <v>573</v>
      </c>
      <c r="D322" s="232">
        <v>4263.5</v>
      </c>
    </row>
    <row r="323" spans="1:4" s="400" customFormat="1" ht="15.75" customHeight="1">
      <c r="A323" s="127" t="s">
        <v>813</v>
      </c>
      <c r="B323" s="233" t="s">
        <v>814</v>
      </c>
      <c r="C323" s="234"/>
      <c r="D323" s="225">
        <f>SUM(D324)</f>
        <v>9540</v>
      </c>
    </row>
    <row r="324" spans="1:4" s="399" customFormat="1" ht="15" customHeight="1">
      <c r="A324" s="86" t="s">
        <v>807</v>
      </c>
      <c r="B324" s="230" t="s">
        <v>815</v>
      </c>
      <c r="C324" s="231"/>
      <c r="D324" s="232">
        <f>SUM(D325+D328)</f>
        <v>9540</v>
      </c>
    </row>
    <row r="325" spans="1:4" s="399" customFormat="1" ht="15" customHeight="1">
      <c r="A325" s="169" t="s">
        <v>809</v>
      </c>
      <c r="B325" s="230" t="s">
        <v>816</v>
      </c>
      <c r="C325" s="231"/>
      <c r="D325" s="232">
        <f>SUM(D326)</f>
        <v>8211.4</v>
      </c>
    </row>
    <row r="326" spans="1:4" s="399" customFormat="1" ht="24" customHeight="1">
      <c r="A326" s="169" t="s">
        <v>570</v>
      </c>
      <c r="B326" s="230" t="s">
        <v>816</v>
      </c>
      <c r="C326" s="231" t="s">
        <v>571</v>
      </c>
      <c r="D326" s="232">
        <f>SUM(D327)</f>
        <v>8211.4</v>
      </c>
    </row>
    <row r="327" spans="1:4" s="399" customFormat="1" ht="15" customHeight="1">
      <c r="A327" s="71" t="s">
        <v>572</v>
      </c>
      <c r="B327" s="230" t="s">
        <v>816</v>
      </c>
      <c r="C327" s="231" t="s">
        <v>573</v>
      </c>
      <c r="D327" s="232">
        <v>8211.4</v>
      </c>
    </row>
    <row r="328" spans="1:4" s="399" customFormat="1" ht="24" customHeight="1">
      <c r="A328" s="169" t="s">
        <v>811</v>
      </c>
      <c r="B328" s="230" t="s">
        <v>817</v>
      </c>
      <c r="C328" s="231"/>
      <c r="D328" s="232">
        <f>SUM(D329)</f>
        <v>1328.6</v>
      </c>
    </row>
    <row r="329" spans="1:4" s="399" customFormat="1" ht="24" customHeight="1">
      <c r="A329" s="169" t="s">
        <v>570</v>
      </c>
      <c r="B329" s="230" t="s">
        <v>817</v>
      </c>
      <c r="C329" s="231" t="s">
        <v>571</v>
      </c>
      <c r="D329" s="232">
        <f>SUM(D330)</f>
        <v>1328.6</v>
      </c>
    </row>
    <row r="330" spans="1:4" s="399" customFormat="1" ht="15" customHeight="1">
      <c r="A330" s="71" t="s">
        <v>572</v>
      </c>
      <c r="B330" s="230" t="s">
        <v>817</v>
      </c>
      <c r="C330" s="108" t="s">
        <v>573</v>
      </c>
      <c r="D330" s="283">
        <v>1328.6</v>
      </c>
    </row>
    <row r="331" spans="1:4" s="400" customFormat="1" ht="24" customHeight="1">
      <c r="A331" s="238" t="s">
        <v>818</v>
      </c>
      <c r="B331" s="233" t="s">
        <v>819</v>
      </c>
      <c r="C331" s="239"/>
      <c r="D331" s="128">
        <f>SUM(D332)</f>
        <v>1448</v>
      </c>
    </row>
    <row r="332" spans="1:4" s="399" customFormat="1" ht="24" customHeight="1">
      <c r="A332" s="169" t="s">
        <v>820</v>
      </c>
      <c r="B332" s="228" t="s">
        <v>821</v>
      </c>
      <c r="C332" s="241"/>
      <c r="D332" s="78">
        <f>SUM(D333+D336)</f>
        <v>1448</v>
      </c>
    </row>
    <row r="333" spans="1:4" s="399" customFormat="1" ht="15" customHeight="1">
      <c r="A333" s="169" t="s">
        <v>822</v>
      </c>
      <c r="B333" s="228" t="s">
        <v>823</v>
      </c>
      <c r="C333" s="241"/>
      <c r="D333" s="225">
        <f>SUM(D334)</f>
        <v>1448</v>
      </c>
    </row>
    <row r="334" spans="1:4" s="399" customFormat="1" ht="24" customHeight="1">
      <c r="A334" s="169" t="s">
        <v>570</v>
      </c>
      <c r="B334" s="228" t="s">
        <v>823</v>
      </c>
      <c r="C334" s="241">
        <v>600</v>
      </c>
      <c r="D334" s="232">
        <f>SUM(D335)</f>
        <v>1448</v>
      </c>
    </row>
    <row r="335" spans="1:4" s="399" customFormat="1" ht="15" customHeight="1">
      <c r="A335" s="71" t="s">
        <v>572</v>
      </c>
      <c r="B335" s="228" t="s">
        <v>823</v>
      </c>
      <c r="C335" s="229" t="s">
        <v>573</v>
      </c>
      <c r="D335" s="232">
        <v>1448</v>
      </c>
    </row>
    <row r="336" spans="1:4" s="399" customFormat="1" ht="15" customHeight="1" hidden="1">
      <c r="A336" s="169" t="s">
        <v>824</v>
      </c>
      <c r="B336" s="228" t="s">
        <v>825</v>
      </c>
      <c r="C336" s="229"/>
      <c r="D336" s="232">
        <f>SUM(D337)</f>
        <v>0</v>
      </c>
    </row>
    <row r="337" spans="1:4" s="399" customFormat="1" ht="24" customHeight="1" hidden="1">
      <c r="A337" s="169" t="s">
        <v>570</v>
      </c>
      <c r="B337" s="228" t="s">
        <v>825</v>
      </c>
      <c r="C337" s="229" t="s">
        <v>571</v>
      </c>
      <c r="D337" s="232">
        <f>SUM(D338)</f>
        <v>0</v>
      </c>
    </row>
    <row r="338" spans="1:4" s="399" customFormat="1" ht="15" customHeight="1" hidden="1">
      <c r="A338" s="71" t="s">
        <v>572</v>
      </c>
      <c r="B338" s="228" t="s">
        <v>825</v>
      </c>
      <c r="C338" s="229" t="s">
        <v>573</v>
      </c>
      <c r="D338" s="232">
        <v>0</v>
      </c>
    </row>
    <row r="339" spans="1:4" s="399" customFormat="1" ht="24" customHeight="1">
      <c r="A339" s="238" t="s">
        <v>826</v>
      </c>
      <c r="B339" s="233" t="s">
        <v>827</v>
      </c>
      <c r="C339" s="229"/>
      <c r="D339" s="225">
        <f>SUM(D340+D347)</f>
        <v>500</v>
      </c>
    </row>
    <row r="340" spans="1:4" s="399" customFormat="1" ht="15" customHeight="1">
      <c r="A340" s="169" t="s">
        <v>828</v>
      </c>
      <c r="B340" s="228" t="s">
        <v>829</v>
      </c>
      <c r="C340" s="229"/>
      <c r="D340" s="225">
        <f>SUM(D341+D344)</f>
        <v>300</v>
      </c>
    </row>
    <row r="341" spans="1:4" s="399" customFormat="1" ht="15" customHeight="1">
      <c r="A341" s="169" t="s">
        <v>830</v>
      </c>
      <c r="B341" s="228" t="s">
        <v>831</v>
      </c>
      <c r="C341" s="229"/>
      <c r="D341" s="225">
        <f>SUM(D342)</f>
        <v>250</v>
      </c>
    </row>
    <row r="342" spans="1:4" s="399" customFormat="1" ht="24" customHeight="1">
      <c r="A342" s="169" t="s">
        <v>570</v>
      </c>
      <c r="B342" s="228" t="s">
        <v>831</v>
      </c>
      <c r="C342" s="229" t="s">
        <v>571</v>
      </c>
      <c r="D342" s="225">
        <f>SUM(D343)</f>
        <v>250</v>
      </c>
    </row>
    <row r="343" spans="1:4" s="399" customFormat="1" ht="15" customHeight="1">
      <c r="A343" s="71" t="s">
        <v>572</v>
      </c>
      <c r="B343" s="228" t="s">
        <v>831</v>
      </c>
      <c r="C343" s="229" t="s">
        <v>573</v>
      </c>
      <c r="D343" s="225">
        <v>250</v>
      </c>
    </row>
    <row r="344" spans="1:4" s="400" customFormat="1" ht="15" customHeight="1">
      <c r="A344" s="238" t="s">
        <v>977</v>
      </c>
      <c r="B344" s="226" t="s">
        <v>833</v>
      </c>
      <c r="C344" s="227"/>
      <c r="D344" s="225">
        <f>SUM(D345)</f>
        <v>50</v>
      </c>
    </row>
    <row r="345" spans="1:4" s="399" customFormat="1" ht="24" customHeight="1">
      <c r="A345" s="169" t="s">
        <v>570</v>
      </c>
      <c r="B345" s="228" t="s">
        <v>833</v>
      </c>
      <c r="C345" s="229" t="s">
        <v>571</v>
      </c>
      <c r="D345" s="225">
        <f>SUM(D346)</f>
        <v>50</v>
      </c>
    </row>
    <row r="346" spans="1:4" s="399" customFormat="1" ht="15" customHeight="1">
      <c r="A346" s="71" t="s">
        <v>572</v>
      </c>
      <c r="B346" s="228" t="s">
        <v>833</v>
      </c>
      <c r="C346" s="229" t="s">
        <v>573</v>
      </c>
      <c r="D346" s="225">
        <v>50</v>
      </c>
    </row>
    <row r="347" spans="1:4" s="399" customFormat="1" ht="15" customHeight="1">
      <c r="A347" s="169" t="s">
        <v>834</v>
      </c>
      <c r="B347" s="228" t="s">
        <v>835</v>
      </c>
      <c r="C347" s="229"/>
      <c r="D347" s="225">
        <f>SUM(D348)</f>
        <v>200</v>
      </c>
    </row>
    <row r="348" spans="1:4" s="399" customFormat="1" ht="15" customHeight="1">
      <c r="A348" s="86" t="s">
        <v>422</v>
      </c>
      <c r="B348" s="228" t="s">
        <v>835</v>
      </c>
      <c r="C348" s="229" t="s">
        <v>423</v>
      </c>
      <c r="D348" s="225">
        <f>SUM(D349)</f>
        <v>200</v>
      </c>
    </row>
    <row r="349" spans="1:4" s="399" customFormat="1" ht="25.5" customHeight="1">
      <c r="A349" s="89" t="s">
        <v>424</v>
      </c>
      <c r="B349" s="228" t="s">
        <v>835</v>
      </c>
      <c r="C349" s="229" t="s">
        <v>425</v>
      </c>
      <c r="D349" s="225">
        <v>200</v>
      </c>
    </row>
    <row r="350" spans="1:4" s="399" customFormat="1" ht="24" customHeight="1" hidden="1">
      <c r="A350" s="238" t="s">
        <v>978</v>
      </c>
      <c r="B350" s="233" t="s">
        <v>837</v>
      </c>
      <c r="C350" s="229"/>
      <c r="D350" s="225">
        <f>SUM(D351)</f>
        <v>0</v>
      </c>
    </row>
    <row r="351" spans="1:4" s="399" customFormat="1" ht="25.5" customHeight="1" hidden="1">
      <c r="A351" s="425" t="s">
        <v>838</v>
      </c>
      <c r="B351" s="228" t="s">
        <v>839</v>
      </c>
      <c r="C351" s="229"/>
      <c r="D351" s="78">
        <f>SUM(D352)</f>
        <v>0</v>
      </c>
    </row>
    <row r="352" spans="1:4" s="399" customFormat="1" ht="25.5" customHeight="1" hidden="1">
      <c r="A352" s="425" t="s">
        <v>570</v>
      </c>
      <c r="B352" s="228" t="s">
        <v>839</v>
      </c>
      <c r="C352" s="229" t="s">
        <v>571</v>
      </c>
      <c r="D352" s="78">
        <f>SUM(D353)</f>
        <v>0</v>
      </c>
    </row>
    <row r="353" spans="1:4" s="399" customFormat="1" ht="15" customHeight="1" hidden="1">
      <c r="A353" s="86" t="s">
        <v>572</v>
      </c>
      <c r="B353" s="228" t="s">
        <v>839</v>
      </c>
      <c r="C353" s="229" t="s">
        <v>573</v>
      </c>
      <c r="D353" s="78"/>
    </row>
    <row r="354" spans="1:4" s="399" customFormat="1" ht="15" customHeight="1" hidden="1">
      <c r="A354" s="238" t="s">
        <v>840</v>
      </c>
      <c r="B354" s="233" t="s">
        <v>841</v>
      </c>
      <c r="C354" s="229"/>
      <c r="D354" s="225">
        <f>SUM(D355)</f>
        <v>0</v>
      </c>
    </row>
    <row r="355" spans="1:4" s="399" customFormat="1" ht="15" customHeight="1" hidden="1">
      <c r="A355" s="425" t="s">
        <v>842</v>
      </c>
      <c r="B355" s="228" t="s">
        <v>843</v>
      </c>
      <c r="C355" s="229"/>
      <c r="D355" s="128">
        <f>SUM(D356+D359)</f>
        <v>0</v>
      </c>
    </row>
    <row r="356" spans="1:4" s="399" customFormat="1" ht="15" customHeight="1" hidden="1">
      <c r="A356" s="425" t="s">
        <v>844</v>
      </c>
      <c r="B356" s="228" t="s">
        <v>845</v>
      </c>
      <c r="C356" s="229"/>
      <c r="D356" s="78">
        <f>SUM(D357)</f>
        <v>0</v>
      </c>
    </row>
    <row r="357" spans="1:4" s="399" customFormat="1" ht="25.5" customHeight="1" hidden="1">
      <c r="A357" s="425" t="s">
        <v>570</v>
      </c>
      <c r="B357" s="228" t="s">
        <v>845</v>
      </c>
      <c r="C357" s="229" t="s">
        <v>571</v>
      </c>
      <c r="D357" s="78">
        <f>SUM(D358)</f>
        <v>0</v>
      </c>
    </row>
    <row r="358" spans="1:4" s="399" customFormat="1" ht="15" customHeight="1" hidden="1">
      <c r="A358" s="86" t="s">
        <v>572</v>
      </c>
      <c r="B358" s="228" t="s">
        <v>845</v>
      </c>
      <c r="C358" s="229" t="s">
        <v>573</v>
      </c>
      <c r="D358" s="128"/>
    </row>
    <row r="359" spans="1:4" s="399" customFormat="1" ht="15" customHeight="1" hidden="1">
      <c r="A359" s="425" t="s">
        <v>846</v>
      </c>
      <c r="B359" s="228" t="s">
        <v>847</v>
      </c>
      <c r="C359" s="123"/>
      <c r="D359" s="78">
        <f>SUM(D360)</f>
        <v>0</v>
      </c>
    </row>
    <row r="360" spans="1:4" s="399" customFormat="1" ht="25.5" customHeight="1" hidden="1">
      <c r="A360" s="425" t="s">
        <v>570</v>
      </c>
      <c r="B360" s="228" t="s">
        <v>847</v>
      </c>
      <c r="C360" s="123" t="s">
        <v>571</v>
      </c>
      <c r="D360" s="78">
        <f>SUM(D361)</f>
        <v>0</v>
      </c>
    </row>
    <row r="361" spans="1:4" s="399" customFormat="1" ht="15" customHeight="1" hidden="1">
      <c r="A361" s="86" t="s">
        <v>572</v>
      </c>
      <c r="B361" s="228" t="s">
        <v>847</v>
      </c>
      <c r="C361" s="123" t="s">
        <v>573</v>
      </c>
      <c r="D361" s="78"/>
    </row>
    <row r="362" spans="1:4" s="399" customFormat="1" ht="24" customHeight="1">
      <c r="A362" s="238" t="s">
        <v>848</v>
      </c>
      <c r="B362" s="233" t="s">
        <v>849</v>
      </c>
      <c r="C362" s="229"/>
      <c r="D362" s="225">
        <f>SUM(D363)</f>
        <v>550</v>
      </c>
    </row>
    <row r="363" spans="1:4" s="399" customFormat="1" ht="15" customHeight="1">
      <c r="A363" s="425" t="s">
        <v>850</v>
      </c>
      <c r="B363" s="228" t="s">
        <v>851</v>
      </c>
      <c r="C363" s="229"/>
      <c r="D363" s="78">
        <f>SUM(D364)</f>
        <v>550</v>
      </c>
    </row>
    <row r="364" spans="1:4" s="399" customFormat="1" ht="25.5" customHeight="1">
      <c r="A364" s="425" t="s">
        <v>570</v>
      </c>
      <c r="B364" s="228" t="s">
        <v>851</v>
      </c>
      <c r="C364" s="229" t="s">
        <v>571</v>
      </c>
      <c r="D364" s="78">
        <f>SUM(D365)</f>
        <v>550</v>
      </c>
    </row>
    <row r="365" spans="1:4" s="399" customFormat="1" ht="15" customHeight="1">
      <c r="A365" s="86" t="s">
        <v>572</v>
      </c>
      <c r="B365" s="228" t="s">
        <v>851</v>
      </c>
      <c r="C365" s="229" t="s">
        <v>573</v>
      </c>
      <c r="D365" s="78">
        <v>550</v>
      </c>
    </row>
    <row r="366" spans="1:4" s="399" customFormat="1" ht="15" customHeight="1">
      <c r="A366" s="113" t="s">
        <v>857</v>
      </c>
      <c r="B366" s="226" t="s">
        <v>858</v>
      </c>
      <c r="C366" s="227"/>
      <c r="D366" s="128">
        <f>SUM(D367)</f>
        <v>6806.5</v>
      </c>
    </row>
    <row r="367" spans="1:4" s="399" customFormat="1" ht="25.5" customHeight="1">
      <c r="A367" s="86" t="s">
        <v>859</v>
      </c>
      <c r="B367" s="228" t="s">
        <v>860</v>
      </c>
      <c r="C367" s="229"/>
      <c r="D367" s="78">
        <f>SUM(D368+D371)</f>
        <v>6806.5</v>
      </c>
    </row>
    <row r="368" spans="1:4" s="399" customFormat="1" ht="51" customHeight="1">
      <c r="A368" s="86" t="s">
        <v>861</v>
      </c>
      <c r="B368" s="228" t="s">
        <v>862</v>
      </c>
      <c r="C368" s="229"/>
      <c r="D368" s="78">
        <f>SUM(D369)</f>
        <v>6300</v>
      </c>
    </row>
    <row r="369" spans="1:4" s="399" customFormat="1" ht="38.25" customHeight="1">
      <c r="A369" s="200" t="s">
        <v>863</v>
      </c>
      <c r="B369" s="228" t="s">
        <v>862</v>
      </c>
      <c r="C369" s="229" t="s">
        <v>406</v>
      </c>
      <c r="D369" s="78">
        <f>SUM(D370)</f>
        <v>6300</v>
      </c>
    </row>
    <row r="370" spans="1:4" s="399" customFormat="1" ht="15" customHeight="1">
      <c r="A370" s="86" t="s">
        <v>864</v>
      </c>
      <c r="B370" s="228" t="s">
        <v>862</v>
      </c>
      <c r="C370" s="229" t="s">
        <v>464</v>
      </c>
      <c r="D370" s="78">
        <v>6300</v>
      </c>
    </row>
    <row r="371" spans="1:4" s="399" customFormat="1" ht="38.25" customHeight="1">
      <c r="A371" s="86" t="s">
        <v>865</v>
      </c>
      <c r="B371" s="228" t="s">
        <v>866</v>
      </c>
      <c r="C371" s="229"/>
      <c r="D371" s="78">
        <f>SUM(D372+D374)</f>
        <v>506.5</v>
      </c>
    </row>
    <row r="372" spans="1:4" s="399" customFormat="1" ht="15" customHeight="1">
      <c r="A372" s="86" t="s">
        <v>422</v>
      </c>
      <c r="B372" s="228" t="s">
        <v>866</v>
      </c>
      <c r="C372" s="229" t="s">
        <v>423</v>
      </c>
      <c r="D372" s="78">
        <f>SUM(D373)</f>
        <v>500</v>
      </c>
    </row>
    <row r="373" spans="1:4" s="399" customFormat="1" ht="25.5" customHeight="1">
      <c r="A373" s="76" t="s">
        <v>424</v>
      </c>
      <c r="B373" s="228" t="s">
        <v>866</v>
      </c>
      <c r="C373" s="123" t="s">
        <v>425</v>
      </c>
      <c r="D373" s="78">
        <v>500</v>
      </c>
    </row>
    <row r="374" spans="1:4" s="399" customFormat="1" ht="15" customHeight="1">
      <c r="A374" s="85" t="s">
        <v>428</v>
      </c>
      <c r="B374" s="228" t="s">
        <v>866</v>
      </c>
      <c r="C374" s="123" t="s">
        <v>429</v>
      </c>
      <c r="D374" s="78">
        <f>SUM(D375)</f>
        <v>6.5</v>
      </c>
    </row>
    <row r="375" spans="1:4" s="399" customFormat="1" ht="15" customHeight="1">
      <c r="A375" s="134" t="s">
        <v>430</v>
      </c>
      <c r="B375" s="228" t="s">
        <v>866</v>
      </c>
      <c r="C375" s="123" t="s">
        <v>431</v>
      </c>
      <c r="D375" s="78">
        <v>6.5</v>
      </c>
    </row>
    <row r="376" spans="1:4" s="399" customFormat="1" ht="15" customHeight="1" hidden="1">
      <c r="A376" s="238" t="s">
        <v>979</v>
      </c>
      <c r="B376" s="226" t="s">
        <v>980</v>
      </c>
      <c r="C376" s="227"/>
      <c r="D376" s="225">
        <f>SUM(D377)</f>
        <v>0</v>
      </c>
    </row>
    <row r="377" spans="1:4" s="399" customFormat="1" ht="15" customHeight="1" hidden="1">
      <c r="A377" s="425" t="s">
        <v>981</v>
      </c>
      <c r="B377" s="228" t="s">
        <v>982</v>
      </c>
      <c r="C377" s="229"/>
      <c r="D377" s="78">
        <f>SUM(D378)</f>
        <v>0</v>
      </c>
    </row>
    <row r="378" spans="1:4" s="399" customFormat="1" ht="25.5" customHeight="1" hidden="1">
      <c r="A378" s="425" t="s">
        <v>570</v>
      </c>
      <c r="B378" s="228" t="s">
        <v>982</v>
      </c>
      <c r="C378" s="229" t="s">
        <v>571</v>
      </c>
      <c r="D378" s="78">
        <f>SUM(D379)</f>
        <v>0</v>
      </c>
    </row>
    <row r="379" spans="1:4" s="399" customFormat="1" ht="15" customHeight="1" hidden="1">
      <c r="A379" s="86" t="s">
        <v>572</v>
      </c>
      <c r="B379" s="228" t="s">
        <v>982</v>
      </c>
      <c r="C379" s="229" t="s">
        <v>573</v>
      </c>
      <c r="D379" s="78"/>
    </row>
    <row r="380" spans="1:4" s="399" customFormat="1" ht="15" customHeight="1" hidden="1">
      <c r="A380" s="238" t="s">
        <v>852</v>
      </c>
      <c r="B380" s="226" t="s">
        <v>853</v>
      </c>
      <c r="C380" s="227"/>
      <c r="D380" s="225">
        <f>SUM(D381)</f>
        <v>0</v>
      </c>
    </row>
    <row r="381" spans="1:4" s="399" customFormat="1" ht="15" customHeight="1" hidden="1">
      <c r="A381" s="425" t="s">
        <v>854</v>
      </c>
      <c r="B381" s="228" t="s">
        <v>855</v>
      </c>
      <c r="C381" s="229"/>
      <c r="D381" s="78">
        <f>SUM(D382)</f>
        <v>0</v>
      </c>
    </row>
    <row r="382" spans="1:4" s="399" customFormat="1" ht="24" customHeight="1" hidden="1">
      <c r="A382" s="169" t="s">
        <v>570</v>
      </c>
      <c r="B382" s="228" t="s">
        <v>855</v>
      </c>
      <c r="C382" s="229" t="s">
        <v>571</v>
      </c>
      <c r="D382" s="78">
        <f>SUM(D383)</f>
        <v>0</v>
      </c>
    </row>
    <row r="383" spans="1:4" s="399" customFormat="1" ht="15" customHeight="1" hidden="1">
      <c r="A383" s="86" t="s">
        <v>572</v>
      </c>
      <c r="B383" s="228" t="s">
        <v>855</v>
      </c>
      <c r="C383" s="229" t="s">
        <v>573</v>
      </c>
      <c r="D383" s="78">
        <v>0</v>
      </c>
    </row>
    <row r="384" spans="1:4" s="399" customFormat="1" ht="25.5" customHeight="1">
      <c r="A384" s="84" t="s">
        <v>888</v>
      </c>
      <c r="B384" s="233" t="s">
        <v>889</v>
      </c>
      <c r="C384" s="234"/>
      <c r="D384" s="225">
        <f>D393+D400+D404+D385+D408+D412</f>
        <v>59497</v>
      </c>
    </row>
    <row r="385" spans="1:4" s="399" customFormat="1" ht="15" customHeight="1">
      <c r="A385" s="127" t="s">
        <v>890</v>
      </c>
      <c r="B385" s="226" t="s">
        <v>891</v>
      </c>
      <c r="C385" s="227"/>
      <c r="D385" s="225">
        <f>SUM(D386)</f>
        <v>24747</v>
      </c>
    </row>
    <row r="386" spans="1:4" s="399" customFormat="1" ht="15" customHeight="1">
      <c r="A386" s="86" t="s">
        <v>807</v>
      </c>
      <c r="B386" s="228" t="s">
        <v>892</v>
      </c>
      <c r="C386" s="229"/>
      <c r="D386" s="78">
        <f>SUM(D387+D390)</f>
        <v>24747</v>
      </c>
    </row>
    <row r="387" spans="1:4" s="399" customFormat="1" ht="15" customHeight="1">
      <c r="A387" s="169" t="s">
        <v>809</v>
      </c>
      <c r="B387" s="230" t="s">
        <v>893</v>
      </c>
      <c r="C387" s="231"/>
      <c r="D387" s="232">
        <f>SUM(D388)</f>
        <v>19320</v>
      </c>
    </row>
    <row r="388" spans="1:4" s="399" customFormat="1" ht="24" customHeight="1">
      <c r="A388" s="169" t="s">
        <v>570</v>
      </c>
      <c r="B388" s="230" t="s">
        <v>893</v>
      </c>
      <c r="C388" s="231" t="s">
        <v>571</v>
      </c>
      <c r="D388" s="232">
        <f>SUM(D389)</f>
        <v>19320</v>
      </c>
    </row>
    <row r="389" spans="1:4" s="399" customFormat="1" ht="15" customHeight="1">
      <c r="A389" s="71" t="s">
        <v>572</v>
      </c>
      <c r="B389" s="230" t="s">
        <v>893</v>
      </c>
      <c r="C389" s="231" t="s">
        <v>573</v>
      </c>
      <c r="D389" s="232">
        <v>19320</v>
      </c>
    </row>
    <row r="390" spans="1:4" s="399" customFormat="1" ht="24" customHeight="1">
      <c r="A390" s="169" t="s">
        <v>811</v>
      </c>
      <c r="B390" s="230" t="s">
        <v>894</v>
      </c>
      <c r="C390" s="231"/>
      <c r="D390" s="232">
        <f>SUM(D391)</f>
        <v>5427</v>
      </c>
    </row>
    <row r="391" spans="1:4" s="399" customFormat="1" ht="24" customHeight="1">
      <c r="A391" s="169" t="s">
        <v>570</v>
      </c>
      <c r="B391" s="230" t="s">
        <v>894</v>
      </c>
      <c r="C391" s="231" t="s">
        <v>571</v>
      </c>
      <c r="D391" s="232">
        <f>SUM(D392)</f>
        <v>5427</v>
      </c>
    </row>
    <row r="392" spans="1:4" s="399" customFormat="1" ht="15" customHeight="1">
      <c r="A392" s="71" t="s">
        <v>572</v>
      </c>
      <c r="B392" s="230" t="s">
        <v>894</v>
      </c>
      <c r="C392" s="108" t="s">
        <v>573</v>
      </c>
      <c r="D392" s="283">
        <v>5427</v>
      </c>
    </row>
    <row r="393" spans="1:4" s="399" customFormat="1" ht="24" customHeight="1" hidden="1">
      <c r="A393" s="238" t="s">
        <v>895</v>
      </c>
      <c r="B393" s="233" t="s">
        <v>896</v>
      </c>
      <c r="C393" s="241"/>
      <c r="D393" s="225">
        <f>SUM(D394+D397)</f>
        <v>0</v>
      </c>
    </row>
    <row r="394" spans="1:4" s="399" customFormat="1" ht="24" customHeight="1" hidden="1">
      <c r="A394" s="169" t="s">
        <v>897</v>
      </c>
      <c r="B394" s="228" t="s">
        <v>898</v>
      </c>
      <c r="C394" s="241"/>
      <c r="D394" s="78">
        <f>SUM(D395)</f>
        <v>0</v>
      </c>
    </row>
    <row r="395" spans="1:4" s="399" customFormat="1" ht="24" customHeight="1" hidden="1">
      <c r="A395" s="169" t="s">
        <v>570</v>
      </c>
      <c r="B395" s="228" t="s">
        <v>898</v>
      </c>
      <c r="C395" s="241">
        <v>600</v>
      </c>
      <c r="D395" s="232">
        <f>SUM(D396)</f>
        <v>0</v>
      </c>
    </row>
    <row r="396" spans="1:4" s="399" customFormat="1" ht="15" customHeight="1" hidden="1">
      <c r="A396" s="71" t="s">
        <v>572</v>
      </c>
      <c r="B396" s="228" t="s">
        <v>898</v>
      </c>
      <c r="C396" s="229" t="s">
        <v>573</v>
      </c>
      <c r="D396" s="232">
        <v>0</v>
      </c>
    </row>
    <row r="397" spans="1:4" s="399" customFormat="1" ht="24" customHeight="1" hidden="1">
      <c r="A397" s="169" t="s">
        <v>811</v>
      </c>
      <c r="B397" s="230" t="s">
        <v>983</v>
      </c>
      <c r="C397" s="231"/>
      <c r="D397" s="232">
        <f>SUM(D398)</f>
        <v>0</v>
      </c>
    </row>
    <row r="398" spans="1:4" s="399" customFormat="1" ht="24" customHeight="1" hidden="1">
      <c r="A398" s="169" t="s">
        <v>570</v>
      </c>
      <c r="B398" s="230" t="s">
        <v>983</v>
      </c>
      <c r="C398" s="231" t="s">
        <v>571</v>
      </c>
      <c r="D398" s="232">
        <f>SUM(D399)</f>
        <v>0</v>
      </c>
    </row>
    <row r="399" spans="1:4" s="399" customFormat="1" ht="15" customHeight="1" hidden="1">
      <c r="A399" s="71" t="s">
        <v>572</v>
      </c>
      <c r="B399" s="230" t="s">
        <v>983</v>
      </c>
      <c r="C399" s="108" t="s">
        <v>573</v>
      </c>
      <c r="D399" s="283">
        <v>0</v>
      </c>
    </row>
    <row r="400" spans="1:4" s="399" customFormat="1" ht="24" customHeight="1">
      <c r="A400" s="238" t="s">
        <v>914</v>
      </c>
      <c r="B400" s="233" t="s">
        <v>915</v>
      </c>
      <c r="C400" s="229"/>
      <c r="D400" s="225">
        <f>SUM(D402)</f>
        <v>100</v>
      </c>
    </row>
    <row r="401" spans="1:4" s="399" customFormat="1" ht="15" customHeight="1">
      <c r="A401" s="169" t="s">
        <v>916</v>
      </c>
      <c r="B401" s="228" t="s">
        <v>917</v>
      </c>
      <c r="C401" s="229"/>
      <c r="D401" s="232">
        <f>SUM(D402)</f>
        <v>100</v>
      </c>
    </row>
    <row r="402" spans="1:4" s="399" customFormat="1" ht="24" customHeight="1">
      <c r="A402" s="169" t="s">
        <v>570</v>
      </c>
      <c r="B402" s="228" t="s">
        <v>917</v>
      </c>
      <c r="C402" s="229" t="s">
        <v>571</v>
      </c>
      <c r="D402" s="232">
        <f>SUM(D403)</f>
        <v>100</v>
      </c>
    </row>
    <row r="403" spans="1:4" s="399" customFormat="1" ht="15" customHeight="1">
      <c r="A403" s="71" t="s">
        <v>572</v>
      </c>
      <c r="B403" s="228" t="s">
        <v>917</v>
      </c>
      <c r="C403" s="229" t="s">
        <v>573</v>
      </c>
      <c r="D403" s="232">
        <v>100</v>
      </c>
    </row>
    <row r="404" spans="1:4" s="399" customFormat="1" ht="15" customHeight="1">
      <c r="A404" s="238" t="s">
        <v>899</v>
      </c>
      <c r="B404" s="233" t="s">
        <v>900</v>
      </c>
      <c r="C404" s="229"/>
      <c r="D404" s="225">
        <f>SUM(D405)</f>
        <v>0</v>
      </c>
    </row>
    <row r="405" spans="1:4" s="399" customFormat="1" ht="15" customHeight="1">
      <c r="A405" s="169" t="s">
        <v>901</v>
      </c>
      <c r="B405" s="228" t="s">
        <v>902</v>
      </c>
      <c r="C405" s="229"/>
      <c r="D405" s="232">
        <f>SUM(D406)</f>
        <v>0</v>
      </c>
    </row>
    <row r="406" spans="1:4" s="399" customFormat="1" ht="24" customHeight="1">
      <c r="A406" s="169" t="s">
        <v>570</v>
      </c>
      <c r="B406" s="228" t="s">
        <v>902</v>
      </c>
      <c r="C406" s="229" t="s">
        <v>571</v>
      </c>
      <c r="D406" s="232">
        <f>SUM(D407)</f>
        <v>0</v>
      </c>
    </row>
    <row r="407" spans="1:4" s="399" customFormat="1" ht="15" customHeight="1">
      <c r="A407" s="71" t="s">
        <v>572</v>
      </c>
      <c r="B407" s="228" t="s">
        <v>902</v>
      </c>
      <c r="C407" s="229" t="s">
        <v>573</v>
      </c>
      <c r="D407" s="232"/>
    </row>
    <row r="408" spans="1:4" s="400" customFormat="1" ht="25.5" customHeight="1">
      <c r="A408" s="127" t="s">
        <v>903</v>
      </c>
      <c r="B408" s="226" t="s">
        <v>904</v>
      </c>
      <c r="C408" s="227"/>
      <c r="D408" s="225">
        <f>SUM(D409)</f>
        <v>150</v>
      </c>
    </row>
    <row r="409" spans="1:4" s="399" customFormat="1" ht="15" customHeight="1">
      <c r="A409" s="86" t="s">
        <v>905</v>
      </c>
      <c r="B409" s="228" t="s">
        <v>906</v>
      </c>
      <c r="C409" s="229"/>
      <c r="D409" s="232">
        <f>SUM(D410)</f>
        <v>150</v>
      </c>
    </row>
    <row r="410" spans="1:4" s="399" customFormat="1" ht="24" customHeight="1">
      <c r="A410" s="169" t="s">
        <v>570</v>
      </c>
      <c r="B410" s="228" t="s">
        <v>906</v>
      </c>
      <c r="C410" s="229" t="s">
        <v>571</v>
      </c>
      <c r="D410" s="232">
        <f>SUM(D411)</f>
        <v>150</v>
      </c>
    </row>
    <row r="411" spans="1:4" s="399" customFormat="1" ht="15" customHeight="1">
      <c r="A411" s="86" t="s">
        <v>572</v>
      </c>
      <c r="B411" s="228" t="s">
        <v>906</v>
      </c>
      <c r="C411" s="229" t="s">
        <v>573</v>
      </c>
      <c r="D411" s="232">
        <v>150</v>
      </c>
    </row>
    <row r="412" spans="1:4" s="400" customFormat="1" ht="15" customHeight="1">
      <c r="A412" s="113" t="s">
        <v>907</v>
      </c>
      <c r="B412" s="226" t="s">
        <v>908</v>
      </c>
      <c r="C412" s="227"/>
      <c r="D412" s="232">
        <f>SUM(D413+D417)</f>
        <v>34500</v>
      </c>
    </row>
    <row r="413" spans="1:4" s="400" customFormat="1" ht="15" customHeight="1">
      <c r="A413" s="113" t="s">
        <v>909</v>
      </c>
      <c r="B413" s="228" t="s">
        <v>910</v>
      </c>
      <c r="C413" s="229"/>
      <c r="D413" s="78">
        <f>SUM(D414)</f>
        <v>31050</v>
      </c>
    </row>
    <row r="414" spans="1:4" s="400" customFormat="1" ht="20.25" customHeight="1">
      <c r="A414" s="169" t="s">
        <v>570</v>
      </c>
      <c r="B414" s="228" t="s">
        <v>910</v>
      </c>
      <c r="C414" s="229" t="s">
        <v>571</v>
      </c>
      <c r="D414" s="78">
        <f>SUM(D415)</f>
        <v>31050</v>
      </c>
    </row>
    <row r="415" spans="1:4" s="400" customFormat="1" ht="15" customHeight="1">
      <c r="A415" s="86" t="s">
        <v>572</v>
      </c>
      <c r="B415" s="228" t="s">
        <v>910</v>
      </c>
      <c r="C415" s="229" t="s">
        <v>573</v>
      </c>
      <c r="D415" s="78">
        <v>31050</v>
      </c>
    </row>
    <row r="416" spans="1:4" s="400" customFormat="1" ht="15" customHeight="1">
      <c r="A416" s="113"/>
      <c r="B416" s="226"/>
      <c r="C416" s="227"/>
      <c r="D416" s="232"/>
    </row>
    <row r="417" spans="1:4" s="399" customFormat="1" ht="15" customHeight="1">
      <c r="A417" s="86" t="s">
        <v>984</v>
      </c>
      <c r="B417" s="228" t="s">
        <v>912</v>
      </c>
      <c r="C417" s="229"/>
      <c r="D417" s="232">
        <f>SUM(D418)</f>
        <v>3450</v>
      </c>
    </row>
    <row r="418" spans="1:4" s="399" customFormat="1" ht="24" customHeight="1">
      <c r="A418" s="169" t="s">
        <v>570</v>
      </c>
      <c r="B418" s="228" t="s">
        <v>912</v>
      </c>
      <c r="C418" s="229" t="s">
        <v>571</v>
      </c>
      <c r="D418" s="232">
        <f>SUM(D419)</f>
        <v>3450</v>
      </c>
    </row>
    <row r="419" spans="1:4" s="399" customFormat="1" ht="15" customHeight="1">
      <c r="A419" s="86" t="s">
        <v>572</v>
      </c>
      <c r="B419" s="228" t="s">
        <v>912</v>
      </c>
      <c r="C419" s="229" t="s">
        <v>573</v>
      </c>
      <c r="D419" s="232">
        <v>3450</v>
      </c>
    </row>
    <row r="420" spans="1:4" s="399" customFormat="1" ht="25.5" customHeight="1">
      <c r="A420" s="84" t="s">
        <v>787</v>
      </c>
      <c r="B420" s="75" t="s">
        <v>788</v>
      </c>
      <c r="C420" s="132"/>
      <c r="D420" s="125">
        <f>D421</f>
        <v>300</v>
      </c>
    </row>
    <row r="421" spans="1:4" s="399" customFormat="1" ht="38.25" customHeight="1">
      <c r="A421" s="76" t="s">
        <v>789</v>
      </c>
      <c r="B421" s="75" t="s">
        <v>790</v>
      </c>
      <c r="C421" s="132"/>
      <c r="D421" s="109">
        <f>SUM(D422)</f>
        <v>300</v>
      </c>
    </row>
    <row r="422" spans="1:4" s="399" customFormat="1" ht="15" customHeight="1">
      <c r="A422" s="85" t="s">
        <v>791</v>
      </c>
      <c r="B422" s="77" t="s">
        <v>792</v>
      </c>
      <c r="C422" s="129"/>
      <c r="D422" s="109">
        <f>SUM(D423)</f>
        <v>300</v>
      </c>
    </row>
    <row r="423" spans="1:4" s="399" customFormat="1" ht="15" customHeight="1">
      <c r="A423" s="86" t="s">
        <v>422</v>
      </c>
      <c r="B423" s="77" t="s">
        <v>792</v>
      </c>
      <c r="C423" s="129" t="s">
        <v>423</v>
      </c>
      <c r="D423" s="109">
        <f>SUM(D424)</f>
        <v>300</v>
      </c>
    </row>
    <row r="424" spans="1:4" s="399" customFormat="1" ht="25.5" customHeight="1">
      <c r="A424" s="89" t="s">
        <v>424</v>
      </c>
      <c r="B424" s="77" t="s">
        <v>792</v>
      </c>
      <c r="C424" s="108" t="s">
        <v>425</v>
      </c>
      <c r="D424" s="109">
        <v>300</v>
      </c>
    </row>
    <row r="425" spans="1:4" s="400" customFormat="1" ht="44.25" customHeight="1">
      <c r="A425" s="84" t="s">
        <v>920</v>
      </c>
      <c r="B425" s="75" t="s">
        <v>921</v>
      </c>
      <c r="C425" s="132"/>
      <c r="D425" s="281">
        <f>SUM(D426)</f>
        <v>500.01044</v>
      </c>
    </row>
    <row r="426" spans="1:4" s="400" customFormat="1" ht="44.25" customHeight="1">
      <c r="A426" s="85" t="s">
        <v>922</v>
      </c>
      <c r="B426" s="77" t="s">
        <v>790</v>
      </c>
      <c r="C426" s="132"/>
      <c r="D426" s="281">
        <f>SUM(D427)</f>
        <v>500.01044</v>
      </c>
    </row>
    <row r="427" spans="1:4" s="399" customFormat="1" ht="25.5" customHeight="1">
      <c r="A427" s="85" t="s">
        <v>923</v>
      </c>
      <c r="B427" s="77" t="s">
        <v>924</v>
      </c>
      <c r="C427" s="129"/>
      <c r="D427" s="283">
        <f>SUM(D428)</f>
        <v>500.01044</v>
      </c>
    </row>
    <row r="428" spans="1:4" s="399" customFormat="1" ht="15" customHeight="1">
      <c r="A428" s="86" t="s">
        <v>422</v>
      </c>
      <c r="B428" s="77" t="s">
        <v>924</v>
      </c>
      <c r="C428" s="129" t="s">
        <v>423</v>
      </c>
      <c r="D428" s="283">
        <f>SUM(D429)</f>
        <v>500.01044</v>
      </c>
    </row>
    <row r="429" spans="1:4" s="399" customFormat="1" ht="25.5" customHeight="1">
      <c r="A429" s="89" t="s">
        <v>424</v>
      </c>
      <c r="B429" s="77" t="s">
        <v>924</v>
      </c>
      <c r="C429" s="108" t="s">
        <v>425</v>
      </c>
      <c r="D429" s="283">
        <v>500.01044</v>
      </c>
    </row>
    <row r="430" spans="1:4" s="400" customFormat="1" ht="26.25" customHeight="1">
      <c r="A430" s="126" t="s">
        <v>779</v>
      </c>
      <c r="B430" s="75" t="s">
        <v>780</v>
      </c>
      <c r="C430" s="171"/>
      <c r="D430" s="281">
        <f>SUM(D432+D436)</f>
        <v>1305</v>
      </c>
    </row>
    <row r="431" spans="1:4" s="400" customFormat="1" ht="26.25" customHeight="1">
      <c r="A431" s="126" t="s">
        <v>781</v>
      </c>
      <c r="B431" s="75" t="s">
        <v>782</v>
      </c>
      <c r="C431" s="171"/>
      <c r="D431" s="109">
        <f>SUM(D432)</f>
        <v>290</v>
      </c>
    </row>
    <row r="432" spans="1:4" s="399" customFormat="1" ht="37.5" customHeight="1">
      <c r="A432" s="89" t="s">
        <v>783</v>
      </c>
      <c r="B432" s="75" t="s">
        <v>784</v>
      </c>
      <c r="C432" s="108"/>
      <c r="D432" s="109">
        <f>SUM(D433)</f>
        <v>290</v>
      </c>
    </row>
    <row r="433" spans="1:4" s="399" customFormat="1" ht="51" customHeight="1">
      <c r="A433" s="89" t="s">
        <v>985</v>
      </c>
      <c r="B433" s="77" t="s">
        <v>786</v>
      </c>
      <c r="C433" s="108"/>
      <c r="D433" s="109">
        <f>SUM(D434)</f>
        <v>290</v>
      </c>
    </row>
    <row r="434" spans="1:4" s="399" customFormat="1" ht="15" customHeight="1">
      <c r="A434" s="89" t="s">
        <v>442</v>
      </c>
      <c r="B434" s="77" t="s">
        <v>786</v>
      </c>
      <c r="C434" s="108" t="s">
        <v>443</v>
      </c>
      <c r="D434" s="109">
        <f>SUM(D435)</f>
        <v>290</v>
      </c>
    </row>
    <row r="435" spans="1:4" s="399" customFormat="1" ht="15" customHeight="1">
      <c r="A435" s="89" t="s">
        <v>444</v>
      </c>
      <c r="B435" s="77" t="s">
        <v>786</v>
      </c>
      <c r="C435" s="108" t="s">
        <v>445</v>
      </c>
      <c r="D435" s="109">
        <v>290</v>
      </c>
    </row>
    <row r="436" spans="1:4" s="400" customFormat="1" ht="51.75" customHeight="1">
      <c r="A436" s="126" t="s">
        <v>878</v>
      </c>
      <c r="B436" s="75" t="s">
        <v>879</v>
      </c>
      <c r="C436" s="171"/>
      <c r="D436" s="125">
        <f>SUM(D437)</f>
        <v>1015</v>
      </c>
    </row>
    <row r="437" spans="1:4" s="399" customFormat="1" ht="51.75" customHeight="1">
      <c r="A437" s="89" t="s">
        <v>986</v>
      </c>
      <c r="B437" s="77" t="s">
        <v>881</v>
      </c>
      <c r="C437" s="108"/>
      <c r="D437" s="109">
        <f>SUM(D438)</f>
        <v>1015</v>
      </c>
    </row>
    <row r="438" spans="1:4" s="399" customFormat="1" ht="15" customHeight="1">
      <c r="A438" s="89" t="s">
        <v>442</v>
      </c>
      <c r="B438" s="77" t="s">
        <v>881</v>
      </c>
      <c r="C438" s="108" t="s">
        <v>443</v>
      </c>
      <c r="D438" s="109">
        <f>SUM(D439)</f>
        <v>1015</v>
      </c>
    </row>
    <row r="439" spans="1:4" s="399" customFormat="1" ht="15" customHeight="1">
      <c r="A439" s="89" t="s">
        <v>444</v>
      </c>
      <c r="B439" s="77" t="s">
        <v>881</v>
      </c>
      <c r="C439" s="108" t="s">
        <v>445</v>
      </c>
      <c r="D439" s="109">
        <v>1015</v>
      </c>
    </row>
    <row r="440" spans="1:4" s="399" customFormat="1" ht="31.5" customHeight="1">
      <c r="A440" s="426" t="s">
        <v>987</v>
      </c>
      <c r="B440" s="427"/>
      <c r="C440" s="428"/>
      <c r="D440" s="429">
        <f>SUM(D234+D242+D246+D293+D297+D314+D380+D384+D420+D425+D430)</f>
        <v>310430.84043999994</v>
      </c>
    </row>
    <row r="441" spans="1:4" s="399" customFormat="1" ht="15" customHeight="1">
      <c r="A441" s="277" t="s">
        <v>988</v>
      </c>
      <c r="B441" s="70"/>
      <c r="C441" s="123"/>
      <c r="D441" s="78"/>
    </row>
    <row r="442" spans="1:4" s="430" customFormat="1" ht="25.5" customHeight="1">
      <c r="A442" s="113" t="s">
        <v>399</v>
      </c>
      <c r="B442" s="68" t="s">
        <v>400</v>
      </c>
      <c r="C442" s="124"/>
      <c r="D442" s="191">
        <f>SUM(D443)</f>
        <v>541.86913</v>
      </c>
    </row>
    <row r="443" spans="1:4" s="431" customFormat="1" ht="12.75" customHeight="1">
      <c r="A443" s="71" t="s">
        <v>401</v>
      </c>
      <c r="B443" s="70" t="s">
        <v>402</v>
      </c>
      <c r="C443" s="132"/>
      <c r="D443" s="72">
        <f>SUM(D444)</f>
        <v>541.86913</v>
      </c>
    </row>
    <row r="444" spans="1:4" s="430" customFormat="1" ht="12.75" customHeight="1">
      <c r="A444" s="71" t="s">
        <v>403</v>
      </c>
      <c r="B444" s="70" t="s">
        <v>404</v>
      </c>
      <c r="C444" s="129"/>
      <c r="D444" s="72">
        <f>SUM(D445)</f>
        <v>541.86913</v>
      </c>
    </row>
    <row r="445" spans="1:4" s="430" customFormat="1" ht="38.25" customHeight="1">
      <c r="A445" s="71" t="s">
        <v>405</v>
      </c>
      <c r="B445" s="70" t="s">
        <v>404</v>
      </c>
      <c r="C445" s="129" t="s">
        <v>406</v>
      </c>
      <c r="D445" s="72">
        <f>SUM(D446)</f>
        <v>541.86913</v>
      </c>
    </row>
    <row r="446" spans="1:4" s="430" customFormat="1" ht="12.75" customHeight="1">
      <c r="A446" s="71" t="s">
        <v>407</v>
      </c>
      <c r="B446" s="70" t="s">
        <v>404</v>
      </c>
      <c r="C446" s="129" t="s">
        <v>408</v>
      </c>
      <c r="D446" s="72">
        <v>541.86913</v>
      </c>
    </row>
    <row r="447" spans="1:4" s="430" customFormat="1" ht="13.5" customHeight="1">
      <c r="A447" s="432" t="s">
        <v>775</v>
      </c>
      <c r="B447" s="433" t="s">
        <v>439</v>
      </c>
      <c r="C447" s="124"/>
      <c r="D447" s="191">
        <f>SUM(D448+D461+D464+D467+D470+D473+D476+D479+D486+D489+D492+D495+D498+D501++D504+D507+D516+D519+D525)</f>
        <v>9948.17576</v>
      </c>
    </row>
    <row r="448" spans="1:4" s="431" customFormat="1" ht="12.75" customHeight="1" hidden="1">
      <c r="A448" s="113" t="s">
        <v>454</v>
      </c>
      <c r="B448" s="68" t="s">
        <v>455</v>
      </c>
      <c r="C448" s="124"/>
      <c r="D448" s="191">
        <f>SUM(D449+D452+D455+D458)</f>
        <v>0</v>
      </c>
    </row>
    <row r="449" spans="1:4" s="431" customFormat="1" ht="38.25" customHeight="1" hidden="1">
      <c r="A449" s="76" t="s">
        <v>989</v>
      </c>
      <c r="B449" s="70" t="s">
        <v>990</v>
      </c>
      <c r="C449" s="123"/>
      <c r="D449" s="78">
        <f>SUM(D450)</f>
        <v>0</v>
      </c>
    </row>
    <row r="450" spans="1:4" s="430" customFormat="1" ht="12.75" customHeight="1" hidden="1">
      <c r="A450" s="76" t="s">
        <v>428</v>
      </c>
      <c r="B450" s="70" t="s">
        <v>990</v>
      </c>
      <c r="C450" s="123" t="s">
        <v>429</v>
      </c>
      <c r="D450" s="78">
        <f>SUM(D451)</f>
        <v>0</v>
      </c>
    </row>
    <row r="451" spans="1:4" s="430" customFormat="1" ht="12.75" customHeight="1" hidden="1">
      <c r="A451" s="76" t="s">
        <v>448</v>
      </c>
      <c r="B451" s="70" t="s">
        <v>990</v>
      </c>
      <c r="C451" s="123" t="s">
        <v>451</v>
      </c>
      <c r="D451" s="78">
        <v>0</v>
      </c>
    </row>
    <row r="452" spans="1:4" s="430" customFormat="1" ht="12.75" customHeight="1" hidden="1">
      <c r="A452" s="74" t="s">
        <v>771</v>
      </c>
      <c r="B452" s="68" t="s">
        <v>772</v>
      </c>
      <c r="C452" s="124"/>
      <c r="D452" s="128">
        <f>SUM(D453)</f>
        <v>0</v>
      </c>
    </row>
    <row r="453" spans="1:4" s="431" customFormat="1" ht="12.75" customHeight="1" hidden="1">
      <c r="A453" s="76" t="s">
        <v>428</v>
      </c>
      <c r="B453" s="70" t="s">
        <v>772</v>
      </c>
      <c r="C453" s="123" t="s">
        <v>429</v>
      </c>
      <c r="D453" s="78">
        <f>SUM(D454)</f>
        <v>0</v>
      </c>
    </row>
    <row r="454" spans="1:4" s="430" customFormat="1" ht="12.75" customHeight="1" hidden="1">
      <c r="A454" s="76" t="s">
        <v>448</v>
      </c>
      <c r="B454" s="70" t="s">
        <v>772</v>
      </c>
      <c r="C454" s="123" t="s">
        <v>451</v>
      </c>
      <c r="D454" s="78"/>
    </row>
    <row r="455" spans="1:4" s="430" customFormat="1" ht="12.75" customHeight="1" hidden="1">
      <c r="A455" s="74" t="s">
        <v>991</v>
      </c>
      <c r="B455" s="68" t="s">
        <v>992</v>
      </c>
      <c r="C455" s="124"/>
      <c r="D455" s="128">
        <f>SUM(D456)</f>
        <v>0</v>
      </c>
    </row>
    <row r="456" spans="1:4" s="431" customFormat="1" ht="24" customHeight="1" hidden="1">
      <c r="A456" s="169" t="s">
        <v>570</v>
      </c>
      <c r="B456" s="70" t="s">
        <v>992</v>
      </c>
      <c r="C456" s="123" t="s">
        <v>571</v>
      </c>
      <c r="D456" s="78">
        <f>SUM(D457)</f>
        <v>0</v>
      </c>
    </row>
    <row r="457" spans="1:4" s="430" customFormat="1" ht="12.75" customHeight="1" hidden="1">
      <c r="A457" s="86" t="s">
        <v>572</v>
      </c>
      <c r="B457" s="70" t="s">
        <v>992</v>
      </c>
      <c r="C457" s="123" t="s">
        <v>573</v>
      </c>
      <c r="D457" s="78"/>
    </row>
    <row r="458" spans="1:4" s="430" customFormat="1" ht="12.75" customHeight="1" hidden="1">
      <c r="A458" s="434" t="s">
        <v>456</v>
      </c>
      <c r="B458" s="68" t="s">
        <v>457</v>
      </c>
      <c r="C458" s="124"/>
      <c r="D458" s="128">
        <f>SUM(D459)</f>
        <v>0</v>
      </c>
    </row>
    <row r="459" spans="1:4" s="431" customFormat="1" ht="12.75" customHeight="1" hidden="1">
      <c r="A459" s="76" t="s">
        <v>428</v>
      </c>
      <c r="B459" s="70" t="s">
        <v>457</v>
      </c>
      <c r="C459" s="123" t="s">
        <v>429</v>
      </c>
      <c r="D459" s="78">
        <f>SUM(D460)</f>
        <v>0</v>
      </c>
    </row>
    <row r="460" spans="1:4" s="430" customFormat="1" ht="12.75" customHeight="1" hidden="1">
      <c r="A460" s="76" t="s">
        <v>448</v>
      </c>
      <c r="B460" s="70" t="s">
        <v>457</v>
      </c>
      <c r="C460" s="123" t="s">
        <v>451</v>
      </c>
      <c r="D460" s="78">
        <v>0</v>
      </c>
    </row>
    <row r="461" spans="1:4" s="430" customFormat="1" ht="12.75" customHeight="1" hidden="1">
      <c r="A461" s="183" t="s">
        <v>993</v>
      </c>
      <c r="B461" s="68" t="s">
        <v>994</v>
      </c>
      <c r="C461" s="124"/>
      <c r="D461" s="225">
        <f>SUM(D462)</f>
        <v>0</v>
      </c>
    </row>
    <row r="462" spans="1:4" s="400" customFormat="1" ht="15.75" customHeight="1" hidden="1">
      <c r="A462" s="86" t="s">
        <v>422</v>
      </c>
      <c r="B462" s="70" t="s">
        <v>994</v>
      </c>
      <c r="C462" s="123" t="s">
        <v>423</v>
      </c>
      <c r="D462" s="225">
        <f>SUM(D463)</f>
        <v>0</v>
      </c>
    </row>
    <row r="463" spans="1:4" s="399" customFormat="1" ht="25.5" customHeight="1" hidden="1">
      <c r="A463" s="76" t="s">
        <v>424</v>
      </c>
      <c r="B463" s="70" t="s">
        <v>994</v>
      </c>
      <c r="C463" s="123" t="s">
        <v>425</v>
      </c>
      <c r="D463" s="232">
        <v>0</v>
      </c>
    </row>
    <row r="464" spans="1:4" s="399" customFormat="1" ht="15" customHeight="1" hidden="1">
      <c r="A464" s="74" t="s">
        <v>871</v>
      </c>
      <c r="B464" s="68" t="s">
        <v>995</v>
      </c>
      <c r="C464" s="124"/>
      <c r="D464" s="225">
        <f>SUM(D465)</f>
        <v>0</v>
      </c>
    </row>
    <row r="465" spans="1:4" s="400" customFormat="1" ht="15.75" customHeight="1" hidden="1">
      <c r="A465" s="76" t="s">
        <v>873</v>
      </c>
      <c r="B465" s="230" t="s">
        <v>996</v>
      </c>
      <c r="C465" s="123" t="s">
        <v>874</v>
      </c>
      <c r="D465" s="232">
        <f>SUM(D466)</f>
        <v>0</v>
      </c>
    </row>
    <row r="466" spans="1:4" s="399" customFormat="1" ht="15" customHeight="1" hidden="1">
      <c r="A466" s="188" t="s">
        <v>875</v>
      </c>
      <c r="B466" s="230" t="s">
        <v>996</v>
      </c>
      <c r="C466" s="231" t="s">
        <v>876</v>
      </c>
      <c r="D466" s="225">
        <v>0</v>
      </c>
    </row>
    <row r="467" spans="1:4" s="399" customFormat="1" ht="25.5" customHeight="1" hidden="1">
      <c r="A467" s="127" t="s">
        <v>487</v>
      </c>
      <c r="B467" s="75" t="s">
        <v>997</v>
      </c>
      <c r="C467" s="132"/>
      <c r="D467" s="225">
        <f>D469</f>
        <v>0</v>
      </c>
    </row>
    <row r="468" spans="1:4" s="400" customFormat="1" ht="15.75" customHeight="1" hidden="1">
      <c r="A468" s="86" t="s">
        <v>422</v>
      </c>
      <c r="B468" s="77" t="s">
        <v>997</v>
      </c>
      <c r="C468" s="129" t="s">
        <v>423</v>
      </c>
      <c r="D468" s="225">
        <f>SUM(D469)</f>
        <v>0</v>
      </c>
    </row>
    <row r="469" spans="1:4" s="399" customFormat="1" ht="25.5" customHeight="1" hidden="1">
      <c r="A469" s="89" t="s">
        <v>424</v>
      </c>
      <c r="B469" s="77" t="s">
        <v>997</v>
      </c>
      <c r="C469" s="129" t="s">
        <v>425</v>
      </c>
      <c r="D469" s="232"/>
    </row>
    <row r="470" spans="1:4" s="399" customFormat="1" ht="15" customHeight="1" hidden="1">
      <c r="A470" s="127" t="s">
        <v>619</v>
      </c>
      <c r="B470" s="75" t="s">
        <v>998</v>
      </c>
      <c r="C470" s="132"/>
      <c r="D470" s="225">
        <f>SUM(D471)</f>
        <v>0</v>
      </c>
    </row>
    <row r="471" spans="1:4" s="400" customFormat="1" ht="15.75" customHeight="1" hidden="1">
      <c r="A471" s="86" t="s">
        <v>422</v>
      </c>
      <c r="B471" s="77" t="s">
        <v>998</v>
      </c>
      <c r="C471" s="129" t="s">
        <v>423</v>
      </c>
      <c r="D471" s="225">
        <f>SUM(D472)</f>
        <v>0</v>
      </c>
    </row>
    <row r="472" spans="1:4" s="399" customFormat="1" ht="25.5" customHeight="1" hidden="1">
      <c r="A472" s="89" t="s">
        <v>424</v>
      </c>
      <c r="B472" s="77" t="s">
        <v>998</v>
      </c>
      <c r="C472" s="108" t="s">
        <v>425</v>
      </c>
      <c r="D472" s="232">
        <v>0</v>
      </c>
    </row>
    <row r="473" spans="1:4" s="399" customFormat="1" ht="15" customHeight="1" hidden="1">
      <c r="A473" s="187" t="s">
        <v>623</v>
      </c>
      <c r="B473" s="75" t="s">
        <v>999</v>
      </c>
      <c r="C473" s="171"/>
      <c r="D473" s="225">
        <f>SUM(D474)</f>
        <v>0</v>
      </c>
    </row>
    <row r="474" spans="1:4" s="400" customFormat="1" ht="15.75" customHeight="1" hidden="1">
      <c r="A474" s="86" t="s">
        <v>422</v>
      </c>
      <c r="B474" s="75" t="s">
        <v>999</v>
      </c>
      <c r="C474" s="171" t="s">
        <v>423</v>
      </c>
      <c r="D474" s="225">
        <f>SUM(D475)</f>
        <v>0</v>
      </c>
    </row>
    <row r="475" spans="1:4" s="400" customFormat="1" ht="26.25" customHeight="1" hidden="1">
      <c r="A475" s="89" t="s">
        <v>424</v>
      </c>
      <c r="B475" s="77" t="s">
        <v>999</v>
      </c>
      <c r="C475" s="108" t="s">
        <v>425</v>
      </c>
      <c r="D475" s="232">
        <v>0</v>
      </c>
    </row>
    <row r="476" spans="1:4" s="399" customFormat="1" ht="15" customHeight="1" hidden="1">
      <c r="A476" s="127" t="s">
        <v>1000</v>
      </c>
      <c r="B476" s="75" t="s">
        <v>1001</v>
      </c>
      <c r="C476" s="132"/>
      <c r="D476" s="125">
        <f>SUM(D477)</f>
        <v>0</v>
      </c>
    </row>
    <row r="477" spans="1:4" s="400" customFormat="1" ht="15.75" customHeight="1" hidden="1">
      <c r="A477" s="86" t="s">
        <v>422</v>
      </c>
      <c r="B477" s="70" t="s">
        <v>1001</v>
      </c>
      <c r="C477" s="123" t="s">
        <v>423</v>
      </c>
      <c r="D477" s="125">
        <f>SUM(D478)</f>
        <v>0</v>
      </c>
    </row>
    <row r="478" spans="1:4" s="399" customFormat="1" ht="25.5" customHeight="1" hidden="1">
      <c r="A478" s="89" t="s">
        <v>424</v>
      </c>
      <c r="B478" s="77" t="s">
        <v>1001</v>
      </c>
      <c r="C478" s="108" t="s">
        <v>425</v>
      </c>
      <c r="D478" s="109">
        <v>0</v>
      </c>
    </row>
    <row r="479" spans="1:4" s="399" customFormat="1" ht="15" customHeight="1">
      <c r="A479" s="127" t="s">
        <v>762</v>
      </c>
      <c r="B479" s="68" t="s">
        <v>763</v>
      </c>
      <c r="C479" s="132"/>
      <c r="D479" s="125">
        <f>D480+D482+D484</f>
        <v>914.9997599999999</v>
      </c>
    </row>
    <row r="480" spans="1:4" s="400" customFormat="1" ht="15.75" customHeight="1">
      <c r="A480" s="86" t="s">
        <v>422</v>
      </c>
      <c r="B480" s="70" t="s">
        <v>763</v>
      </c>
      <c r="C480" s="123" t="s">
        <v>423</v>
      </c>
      <c r="D480" s="72">
        <f>SUM(D481)</f>
        <v>429.49976</v>
      </c>
    </row>
    <row r="481" spans="1:4" s="399" customFormat="1" ht="25.5" customHeight="1">
      <c r="A481" s="89" t="s">
        <v>424</v>
      </c>
      <c r="B481" s="70" t="s">
        <v>763</v>
      </c>
      <c r="C481" s="129" t="s">
        <v>425</v>
      </c>
      <c r="D481" s="109">
        <v>429.49976</v>
      </c>
    </row>
    <row r="482" spans="1:4" s="399" customFormat="1" ht="24" customHeight="1">
      <c r="A482" s="169" t="s">
        <v>570</v>
      </c>
      <c r="B482" s="70" t="s">
        <v>763</v>
      </c>
      <c r="C482" s="129" t="s">
        <v>571</v>
      </c>
      <c r="D482" s="109">
        <f>SUM(D483)</f>
        <v>400</v>
      </c>
    </row>
    <row r="483" spans="1:4" s="399" customFormat="1" ht="15" customHeight="1">
      <c r="A483" s="86" t="s">
        <v>572</v>
      </c>
      <c r="B483" s="70" t="s">
        <v>763</v>
      </c>
      <c r="C483" s="129" t="s">
        <v>573</v>
      </c>
      <c r="D483" s="109">
        <v>400</v>
      </c>
    </row>
    <row r="484" spans="1:4" s="399" customFormat="1" ht="15" customHeight="1">
      <c r="A484" s="85" t="s">
        <v>428</v>
      </c>
      <c r="B484" s="70" t="s">
        <v>763</v>
      </c>
      <c r="C484" s="108" t="s">
        <v>429</v>
      </c>
      <c r="D484" s="109">
        <f>SUM(D485)</f>
        <v>85.5</v>
      </c>
    </row>
    <row r="485" spans="1:4" s="399" customFormat="1" ht="15" customHeight="1">
      <c r="A485" s="134" t="s">
        <v>430</v>
      </c>
      <c r="B485" s="70" t="s">
        <v>763</v>
      </c>
      <c r="C485" s="108" t="s">
        <v>431</v>
      </c>
      <c r="D485" s="109">
        <v>85.5</v>
      </c>
    </row>
    <row r="486" spans="1:4" s="399" customFormat="1" ht="25.5" customHeight="1">
      <c r="A486" s="420" t="s">
        <v>493</v>
      </c>
      <c r="B486" s="75" t="s">
        <v>494</v>
      </c>
      <c r="C486" s="129"/>
      <c r="D486" s="128">
        <f>D487</f>
        <v>141.588</v>
      </c>
    </row>
    <row r="487" spans="1:4" s="399" customFormat="1" ht="15" customHeight="1">
      <c r="A487" s="89" t="s">
        <v>428</v>
      </c>
      <c r="B487" s="77" t="s">
        <v>494</v>
      </c>
      <c r="C487" s="129" t="s">
        <v>429</v>
      </c>
      <c r="D487" s="78">
        <f>D488</f>
        <v>141.588</v>
      </c>
    </row>
    <row r="488" spans="1:4" s="399" customFormat="1" ht="15" customHeight="1">
      <c r="A488" s="89" t="s">
        <v>495</v>
      </c>
      <c r="B488" s="77" t="s">
        <v>494</v>
      </c>
      <c r="C488" s="129" t="s">
        <v>496</v>
      </c>
      <c r="D488" s="78">
        <v>141.588</v>
      </c>
    </row>
    <row r="489" spans="1:4" s="399" customFormat="1" ht="63.75" customHeight="1">
      <c r="A489" s="435" t="s">
        <v>606</v>
      </c>
      <c r="B489" s="77" t="s">
        <v>607</v>
      </c>
      <c r="C489" s="108"/>
      <c r="D489" s="128">
        <f>D490</f>
        <v>1600</v>
      </c>
    </row>
    <row r="490" spans="1:4" s="399" customFormat="1" ht="15" customHeight="1">
      <c r="A490" s="157" t="s">
        <v>422</v>
      </c>
      <c r="B490" s="77" t="s">
        <v>607</v>
      </c>
      <c r="C490" s="108" t="s">
        <v>443</v>
      </c>
      <c r="D490" s="78">
        <f>D491</f>
        <v>1600</v>
      </c>
    </row>
    <row r="491" spans="1:4" s="399" customFormat="1" ht="25.5" customHeight="1">
      <c r="A491" s="158" t="s">
        <v>424</v>
      </c>
      <c r="B491" s="77" t="s">
        <v>607</v>
      </c>
      <c r="C491" s="108" t="s">
        <v>445</v>
      </c>
      <c r="D491" s="78">
        <v>1600</v>
      </c>
    </row>
    <row r="492" spans="1:4" s="399" customFormat="1" ht="36.75" customHeight="1">
      <c r="A492" s="493" t="s">
        <v>440</v>
      </c>
      <c r="B492" s="68" t="s">
        <v>441</v>
      </c>
      <c r="C492" s="436"/>
      <c r="D492" s="191">
        <f>SUM(D493)</f>
        <v>5032.748</v>
      </c>
    </row>
    <row r="493" spans="1:4" s="399" customFormat="1" ht="15" customHeight="1">
      <c r="A493" s="89" t="s">
        <v>442</v>
      </c>
      <c r="B493" s="77" t="s">
        <v>441</v>
      </c>
      <c r="C493" s="108" t="s">
        <v>443</v>
      </c>
      <c r="D493" s="109">
        <f>SUM(D494)</f>
        <v>5032.748</v>
      </c>
    </row>
    <row r="494" spans="1:4" s="399" customFormat="1" ht="15" customHeight="1">
      <c r="A494" s="89" t="s">
        <v>444</v>
      </c>
      <c r="B494" s="77" t="s">
        <v>441</v>
      </c>
      <c r="C494" s="129" t="s">
        <v>445</v>
      </c>
      <c r="D494" s="283">
        <v>5032.748</v>
      </c>
    </row>
    <row r="495" spans="1:4" s="399" customFormat="1" ht="65.25" customHeight="1">
      <c r="A495" s="437" t="s">
        <v>491</v>
      </c>
      <c r="B495" s="75" t="s">
        <v>492</v>
      </c>
      <c r="C495" s="108"/>
      <c r="D495" s="109">
        <f>SUM(D496)</f>
        <v>448.84</v>
      </c>
    </row>
    <row r="496" spans="1:4" s="399" customFormat="1" ht="15" customHeight="1">
      <c r="A496" s="89" t="s">
        <v>442</v>
      </c>
      <c r="B496" s="77" t="s">
        <v>492</v>
      </c>
      <c r="C496" s="108" t="s">
        <v>443</v>
      </c>
      <c r="D496" s="109">
        <f>SUM(D497)</f>
        <v>448.84</v>
      </c>
    </row>
    <row r="497" spans="1:4" s="399" customFormat="1" ht="15" customHeight="1">
      <c r="A497" s="89" t="s">
        <v>444</v>
      </c>
      <c r="B497" s="77" t="s">
        <v>492</v>
      </c>
      <c r="C497" s="108" t="s">
        <v>445</v>
      </c>
      <c r="D497" s="109">
        <v>448.84</v>
      </c>
    </row>
    <row r="498" spans="1:4" s="399" customFormat="1" ht="15" customHeight="1">
      <c r="A498" s="419" t="s">
        <v>448</v>
      </c>
      <c r="B498" s="77" t="s">
        <v>449</v>
      </c>
      <c r="C498" s="108"/>
      <c r="D498" s="109">
        <f>SUM(D499)</f>
        <v>0</v>
      </c>
    </row>
    <row r="499" spans="1:4" s="399" customFormat="1" ht="15" customHeight="1">
      <c r="A499" s="76" t="s">
        <v>428</v>
      </c>
      <c r="B499" s="77" t="s">
        <v>450</v>
      </c>
      <c r="C499" s="108" t="s">
        <v>429</v>
      </c>
      <c r="D499" s="109">
        <f>SUM(D500)</f>
        <v>0</v>
      </c>
    </row>
    <row r="500" spans="1:4" s="399" customFormat="1" ht="15" customHeight="1">
      <c r="A500" s="434" t="s">
        <v>448</v>
      </c>
      <c r="B500" s="77" t="s">
        <v>450</v>
      </c>
      <c r="C500" s="108" t="s">
        <v>451</v>
      </c>
      <c r="D500" s="109">
        <v>0</v>
      </c>
    </row>
    <row r="501" spans="1:4" s="399" customFormat="1" ht="13.5" customHeight="1">
      <c r="A501" s="89" t="s">
        <v>430</v>
      </c>
      <c r="B501" s="77" t="s">
        <v>676</v>
      </c>
      <c r="C501" s="108"/>
      <c r="D501" s="109">
        <f>SUM(D510+D513)</f>
        <v>1310</v>
      </c>
    </row>
    <row r="502" spans="1:4" s="399" customFormat="1" ht="0.75" customHeight="1" hidden="1">
      <c r="A502" s="85" t="s">
        <v>428</v>
      </c>
      <c r="B502" s="77" t="s">
        <v>676</v>
      </c>
      <c r="C502" s="108" t="s">
        <v>429</v>
      </c>
      <c r="D502" s="109">
        <f>SUM(D503)</f>
        <v>0</v>
      </c>
    </row>
    <row r="503" spans="1:4" s="399" customFormat="1" ht="15" customHeight="1" hidden="1">
      <c r="A503" s="134" t="s">
        <v>430</v>
      </c>
      <c r="B503" s="77" t="s">
        <v>676</v>
      </c>
      <c r="C503" s="108" t="s">
        <v>431</v>
      </c>
      <c r="D503" s="109"/>
    </row>
    <row r="504" spans="1:4" s="399" customFormat="1" ht="15" customHeight="1" hidden="1">
      <c r="A504" s="74" t="s">
        <v>765</v>
      </c>
      <c r="B504" s="68" t="s">
        <v>766</v>
      </c>
      <c r="C504" s="165"/>
      <c r="D504" s="191">
        <f>D505</f>
        <v>0</v>
      </c>
    </row>
    <row r="505" spans="1:4" s="399" customFormat="1" ht="15" customHeight="1" hidden="1">
      <c r="A505" s="148" t="s">
        <v>428</v>
      </c>
      <c r="B505" s="77" t="s">
        <v>766</v>
      </c>
      <c r="C505" s="108" t="s">
        <v>429</v>
      </c>
      <c r="D505" s="109">
        <f>D506</f>
        <v>0</v>
      </c>
    </row>
    <row r="506" spans="1:4" s="399" customFormat="1" ht="15" customHeight="1" hidden="1">
      <c r="A506" s="134" t="s">
        <v>430</v>
      </c>
      <c r="B506" s="77" t="s">
        <v>766</v>
      </c>
      <c r="C506" s="108" t="s">
        <v>431</v>
      </c>
      <c r="D506" s="109"/>
    </row>
    <row r="507" spans="1:4" s="399" customFormat="1" ht="15" customHeight="1" hidden="1">
      <c r="A507" s="74" t="s">
        <v>1002</v>
      </c>
      <c r="B507" s="68" t="s">
        <v>768</v>
      </c>
      <c r="C507" s="165"/>
      <c r="D507" s="191">
        <f>D508</f>
        <v>0</v>
      </c>
    </row>
    <row r="508" spans="1:4" s="399" customFormat="1" ht="15" customHeight="1" hidden="1">
      <c r="A508" s="148" t="s">
        <v>428</v>
      </c>
      <c r="B508" s="77" t="s">
        <v>768</v>
      </c>
      <c r="C508" s="108" t="s">
        <v>429</v>
      </c>
      <c r="D508" s="109">
        <f>D509</f>
        <v>0</v>
      </c>
    </row>
    <row r="509" spans="1:4" s="399" customFormat="1" ht="15">
      <c r="A509" s="134" t="s">
        <v>430</v>
      </c>
      <c r="B509" s="77" t="s">
        <v>768</v>
      </c>
      <c r="C509" s="108" t="s">
        <v>431</v>
      </c>
      <c r="D509" s="109"/>
    </row>
    <row r="510" spans="1:4" s="399" customFormat="1" ht="15" customHeight="1">
      <c r="A510" s="126" t="s">
        <v>769</v>
      </c>
      <c r="B510" s="68" t="s">
        <v>770</v>
      </c>
      <c r="C510" s="165"/>
      <c r="D510" s="125">
        <f>D511</f>
        <v>1300</v>
      </c>
    </row>
    <row r="511" spans="1:4" s="399" customFormat="1" ht="15" customHeight="1">
      <c r="A511" s="85" t="s">
        <v>428</v>
      </c>
      <c r="B511" s="77" t="s">
        <v>770</v>
      </c>
      <c r="C511" s="108" t="s">
        <v>429</v>
      </c>
      <c r="D511" s="109">
        <f>D512</f>
        <v>1300</v>
      </c>
    </row>
    <row r="512" spans="1:4" s="399" customFormat="1" ht="15" customHeight="1">
      <c r="A512" s="134" t="s">
        <v>430</v>
      </c>
      <c r="B512" s="77" t="s">
        <v>770</v>
      </c>
      <c r="C512" s="108" t="s">
        <v>431</v>
      </c>
      <c r="D512" s="109">
        <v>1300</v>
      </c>
    </row>
    <row r="513" spans="1:4" s="399" customFormat="1" ht="15" customHeight="1">
      <c r="A513" s="284" t="s">
        <v>497</v>
      </c>
      <c r="B513" s="77" t="s">
        <v>498</v>
      </c>
      <c r="C513" s="108"/>
      <c r="D513" s="125">
        <f>D514</f>
        <v>10</v>
      </c>
    </row>
    <row r="514" spans="1:4" s="399" customFormat="1" ht="15" customHeight="1">
      <c r="A514" s="85" t="s">
        <v>428</v>
      </c>
      <c r="B514" s="77" t="s">
        <v>498</v>
      </c>
      <c r="C514" s="108" t="s">
        <v>429</v>
      </c>
      <c r="D514" s="109">
        <f>D515</f>
        <v>10</v>
      </c>
    </row>
    <row r="515" spans="1:4" s="399" customFormat="1" ht="15">
      <c r="A515" s="134" t="s">
        <v>430</v>
      </c>
      <c r="B515" s="77" t="s">
        <v>498</v>
      </c>
      <c r="C515" s="108" t="s">
        <v>431</v>
      </c>
      <c r="D515" s="109">
        <v>10</v>
      </c>
    </row>
    <row r="516" spans="1:4" s="399" customFormat="1" ht="63.75">
      <c r="A516" s="435" t="s">
        <v>625</v>
      </c>
      <c r="B516" s="77" t="s">
        <v>626</v>
      </c>
      <c r="C516" s="108"/>
      <c r="D516" s="109">
        <f>SUM(D517)</f>
        <v>500</v>
      </c>
    </row>
    <row r="517" spans="1:4" s="399" customFormat="1" ht="15">
      <c r="A517" s="89" t="s">
        <v>442</v>
      </c>
      <c r="B517" s="77" t="s">
        <v>626</v>
      </c>
      <c r="C517" s="108" t="s">
        <v>443</v>
      </c>
      <c r="D517" s="109">
        <f>SUM(D518)</f>
        <v>500</v>
      </c>
    </row>
    <row r="518" spans="1:4" s="399" customFormat="1" ht="14.25" customHeight="1">
      <c r="A518" s="89" t="s">
        <v>444</v>
      </c>
      <c r="B518" s="77" t="s">
        <v>626</v>
      </c>
      <c r="C518" s="108" t="s">
        <v>445</v>
      </c>
      <c r="D518" s="109">
        <v>500</v>
      </c>
    </row>
    <row r="519" spans="1:4" s="399" customFormat="1" ht="25.5" hidden="1">
      <c r="A519" s="127" t="s">
        <v>1003</v>
      </c>
      <c r="B519" s="68" t="s">
        <v>1004</v>
      </c>
      <c r="C519" s="132"/>
      <c r="D519" s="225">
        <f>SUM(D522+D520)</f>
        <v>0</v>
      </c>
    </row>
    <row r="520" spans="1:4" s="399" customFormat="1" ht="38.25" hidden="1">
      <c r="A520" s="200" t="s">
        <v>863</v>
      </c>
      <c r="B520" s="77" t="s">
        <v>1004</v>
      </c>
      <c r="C520" s="129" t="s">
        <v>406</v>
      </c>
      <c r="D520" s="232">
        <f>SUM(D521)</f>
        <v>0</v>
      </c>
    </row>
    <row r="521" spans="1:4" s="399" customFormat="1" ht="15" hidden="1">
      <c r="A521" s="71" t="s">
        <v>506</v>
      </c>
      <c r="B521" s="77" t="s">
        <v>1004</v>
      </c>
      <c r="C521" s="129" t="s">
        <v>408</v>
      </c>
      <c r="D521" s="232"/>
    </row>
    <row r="522" spans="1:4" s="399" customFormat="1" ht="15" hidden="1">
      <c r="A522" s="76" t="s">
        <v>466</v>
      </c>
      <c r="B522" s="77" t="s">
        <v>1004</v>
      </c>
      <c r="C522" s="129" t="s">
        <v>423</v>
      </c>
      <c r="D522" s="232">
        <f>SUM(D523)</f>
        <v>0</v>
      </c>
    </row>
    <row r="523" spans="1:4" s="399" customFormat="1" ht="25.5" hidden="1">
      <c r="A523" s="89" t="s">
        <v>424</v>
      </c>
      <c r="B523" s="77" t="s">
        <v>1004</v>
      </c>
      <c r="C523" s="129" t="s">
        <v>425</v>
      </c>
      <c r="D523" s="232"/>
    </row>
    <row r="524" spans="1:4" s="399" customFormat="1" ht="15" hidden="1">
      <c r="A524" s="438" t="s">
        <v>389</v>
      </c>
      <c r="B524" s="75"/>
      <c r="C524" s="171"/>
      <c r="D524" s="125"/>
    </row>
    <row r="525" spans="1:4" s="400" customFormat="1" ht="15.75" hidden="1">
      <c r="A525" s="438" t="s">
        <v>775</v>
      </c>
      <c r="B525" s="75" t="s">
        <v>439</v>
      </c>
      <c r="C525" s="171"/>
      <c r="D525" s="125">
        <f>SUM(D526)</f>
        <v>0</v>
      </c>
    </row>
    <row r="526" spans="1:4" s="400" customFormat="1" ht="15.75" hidden="1">
      <c r="A526" s="304" t="s">
        <v>393</v>
      </c>
      <c r="B526" s="77" t="s">
        <v>925</v>
      </c>
      <c r="C526" s="108"/>
      <c r="D526" s="109">
        <f>SUM(D527)</f>
        <v>0</v>
      </c>
    </row>
    <row r="527" spans="1:4" s="399" customFormat="1" ht="15" hidden="1">
      <c r="A527" s="304" t="s">
        <v>926</v>
      </c>
      <c r="B527" s="77" t="s">
        <v>925</v>
      </c>
      <c r="C527" s="108" t="s">
        <v>927</v>
      </c>
      <c r="D527" s="109">
        <f>SUM(D528)</f>
        <v>0</v>
      </c>
    </row>
    <row r="528" spans="1:4" s="399" customFormat="1" ht="15" hidden="1">
      <c r="A528" s="89" t="s">
        <v>928</v>
      </c>
      <c r="B528" s="77" t="s">
        <v>925</v>
      </c>
      <c r="C528" s="108" t="s">
        <v>1005</v>
      </c>
      <c r="D528" s="109">
        <v>0</v>
      </c>
    </row>
    <row r="529" spans="1:4" s="399" customFormat="1" ht="19.5" customHeight="1">
      <c r="A529" s="426" t="s">
        <v>1006</v>
      </c>
      <c r="B529" s="439"/>
      <c r="C529" s="440"/>
      <c r="D529" s="441">
        <f>SUM(D442+D447)</f>
        <v>10490.044890000001</v>
      </c>
    </row>
    <row r="530" spans="1:4" s="399" customFormat="1" ht="19.5" customHeight="1">
      <c r="A530" s="442" t="s">
        <v>1007</v>
      </c>
      <c r="B530" s="443"/>
      <c r="C530" s="444"/>
      <c r="D530" s="387">
        <f>SUM(D25+D33+D233+D440+D529)</f>
        <v>452982.58282999997</v>
      </c>
    </row>
  </sheetData>
  <sheetProtection selectLockedCells="1" selectUnlockedCells="1"/>
  <mergeCells count="10">
    <mergeCell ref="A12:D12"/>
    <mergeCell ref="A13:D13"/>
    <mergeCell ref="A1:D1"/>
    <mergeCell ref="A2:D2"/>
    <mergeCell ref="A5:D5"/>
    <mergeCell ref="A8:D8"/>
    <mergeCell ref="A10:D10"/>
    <mergeCell ref="A11:D11"/>
    <mergeCell ref="C3:D3"/>
    <mergeCell ref="C4:D4"/>
  </mergeCells>
  <printOptions/>
  <pageMargins left="0.34375" right="0.25" top="0.36666666666666664" bottom="0.3076388888888889" header="0.5118055555555555" footer="0.511805555555555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74.7109375" style="1" customWidth="1"/>
    <col min="2" max="2" width="21.57421875" style="445" customWidth="1"/>
    <col min="3" max="4" width="9.140625" style="29" customWidth="1"/>
    <col min="5" max="5" width="15.00390625" style="29" customWidth="1"/>
    <col min="6" max="16384" width="9.140625" style="29" customWidth="1"/>
  </cols>
  <sheetData>
    <row r="1" spans="1:4" ht="12.75" customHeight="1">
      <c r="A1" s="657" t="s">
        <v>1008</v>
      </c>
      <c r="B1" s="657"/>
      <c r="C1" s="15"/>
      <c r="D1" s="15"/>
    </row>
    <row r="2" spans="1:4" ht="12.75" customHeight="1">
      <c r="A2" s="657" t="s">
        <v>1079</v>
      </c>
      <c r="B2" s="657"/>
      <c r="C2" s="15"/>
      <c r="D2" s="15"/>
    </row>
    <row r="3" spans="1:4" ht="12.75" customHeight="1">
      <c r="A3" s="657" t="s">
        <v>1078</v>
      </c>
      <c r="B3" s="657"/>
      <c r="C3" s="15"/>
      <c r="D3" s="15"/>
    </row>
    <row r="4" spans="1:4" ht="12.75" customHeight="1">
      <c r="A4" s="641"/>
      <c r="B4" s="641" t="s">
        <v>1067</v>
      </c>
      <c r="C4" s="15"/>
      <c r="D4" s="15"/>
    </row>
    <row r="5" spans="1:4" ht="12.75" customHeight="1">
      <c r="A5" s="658" t="s">
        <v>1084</v>
      </c>
      <c r="B5" s="658"/>
      <c r="C5" s="17"/>
      <c r="D5" s="17"/>
    </row>
    <row r="6" spans="1:4" ht="12.75" customHeight="1">
      <c r="A6" s="16"/>
      <c r="B6" s="16"/>
      <c r="C6" s="17"/>
      <c r="D6" s="17"/>
    </row>
    <row r="7" spans="1:4" ht="12.75" customHeight="1">
      <c r="A7" s="16"/>
      <c r="B7" s="642" t="s">
        <v>1077</v>
      </c>
      <c r="C7" s="642"/>
      <c r="D7" s="642"/>
    </row>
    <row r="8" spans="1:5" ht="12.75" customHeight="1">
      <c r="A8" s="661" t="s">
        <v>1070</v>
      </c>
      <c r="B8" s="661"/>
      <c r="C8" s="646"/>
      <c r="D8" s="646"/>
      <c r="E8" s="646"/>
    </row>
    <row r="9" spans="1:4" ht="12.75" customHeight="1">
      <c r="A9" s="663" t="s">
        <v>1074</v>
      </c>
      <c r="B9" s="663"/>
      <c r="C9" s="17"/>
      <c r="D9" s="17"/>
    </row>
    <row r="10" spans="1:4" ht="12.75" customHeight="1">
      <c r="A10" s="657" t="s">
        <v>1</v>
      </c>
      <c r="B10" s="657"/>
      <c r="C10" s="15"/>
      <c r="D10" s="15"/>
    </row>
    <row r="11" spans="1:4" ht="12.75" customHeight="1">
      <c r="A11" s="657" t="s">
        <v>2</v>
      </c>
      <c r="B11" s="657"/>
      <c r="C11" s="15"/>
      <c r="D11" s="15"/>
    </row>
    <row r="12" spans="1:2" ht="12.75" customHeight="1">
      <c r="A12" s="446"/>
      <c r="B12" s="447"/>
    </row>
    <row r="13" spans="1:10" ht="56.25" customHeight="1">
      <c r="A13" s="662" t="s">
        <v>1009</v>
      </c>
      <c r="B13" s="662"/>
      <c r="E13" s="19"/>
      <c r="F13" s="19"/>
      <c r="H13" s="15"/>
      <c r="I13" s="15"/>
      <c r="J13" s="15"/>
    </row>
    <row r="14" spans="1:10" ht="12.75" customHeight="1">
      <c r="A14" s="448"/>
      <c r="B14" s="449"/>
      <c r="F14" s="15"/>
      <c r="G14" s="15"/>
      <c r="H14" s="15"/>
      <c r="I14" s="15"/>
      <c r="J14" s="15"/>
    </row>
    <row r="15" spans="1:6" ht="12.75">
      <c r="A15" s="448"/>
      <c r="B15" s="447" t="s">
        <v>1010</v>
      </c>
      <c r="E15" s="19"/>
      <c r="F15" s="19"/>
    </row>
    <row r="16" spans="1:12" ht="12.75">
      <c r="A16" s="450" t="s">
        <v>1011</v>
      </c>
      <c r="B16" s="451" t="s">
        <v>387</v>
      </c>
      <c r="L16" s="29" t="s">
        <v>1012</v>
      </c>
    </row>
    <row r="17" spans="1:2" ht="12.75">
      <c r="A17" s="452">
        <v>1</v>
      </c>
      <c r="B17" s="491">
        <v>2</v>
      </c>
    </row>
    <row r="18" spans="1:2" ht="63.75">
      <c r="A18" s="133" t="s">
        <v>491</v>
      </c>
      <c r="B18" s="453">
        <v>448.84</v>
      </c>
    </row>
    <row r="19" spans="1:2" ht="51">
      <c r="A19" s="221" t="s">
        <v>785</v>
      </c>
      <c r="B19" s="454">
        <v>290</v>
      </c>
    </row>
    <row r="20" spans="1:2" ht="51">
      <c r="A20" s="76" t="s">
        <v>880</v>
      </c>
      <c r="B20" s="454">
        <v>1015</v>
      </c>
    </row>
    <row r="21" spans="1:2" ht="63.75">
      <c r="A21" s="10" t="s">
        <v>625</v>
      </c>
      <c r="B21" s="455">
        <v>75000</v>
      </c>
    </row>
    <row r="22" spans="1:2" ht="63.75">
      <c r="A22" s="10" t="s">
        <v>606</v>
      </c>
      <c r="B22" s="455">
        <v>1600</v>
      </c>
    </row>
    <row r="23" spans="1:2" ht="48" customHeight="1">
      <c r="A23" s="88" t="s">
        <v>440</v>
      </c>
      <c r="B23" s="455">
        <v>5042.748</v>
      </c>
    </row>
    <row r="24" spans="1:2" ht="63.75">
      <c r="A24" s="435" t="s">
        <v>625</v>
      </c>
      <c r="B24" s="455">
        <v>500</v>
      </c>
    </row>
    <row r="25" spans="1:5" ht="12.75">
      <c r="A25" s="456" t="s">
        <v>1013</v>
      </c>
      <c r="B25" s="457">
        <f>SUM(B18:B24)</f>
        <v>83896.58799999999</v>
      </c>
      <c r="E25" s="492"/>
    </row>
  </sheetData>
  <sheetProtection selectLockedCells="1" selectUnlockedCells="1"/>
  <mergeCells count="9">
    <mergeCell ref="A13:B13"/>
    <mergeCell ref="A1:B1"/>
    <mergeCell ref="A2:B2"/>
    <mergeCell ref="A5:B5"/>
    <mergeCell ref="A9:B9"/>
    <mergeCell ref="A10:B10"/>
    <mergeCell ref="A11:B11"/>
    <mergeCell ref="A8:B8"/>
    <mergeCell ref="A3:B3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M13" sqref="M13"/>
    </sheetView>
  </sheetViews>
  <sheetFormatPr defaultColWidth="6.421875" defaultRowHeight="12.75"/>
  <cols>
    <col min="1" max="1" width="4.00390625" style="458" customWidth="1"/>
    <col min="2" max="6" width="3.28125" style="458" customWidth="1"/>
    <col min="7" max="8" width="5.7109375" style="458" customWidth="1"/>
    <col min="9" max="9" width="66.00390625" style="458" customWidth="1"/>
    <col min="10" max="10" width="13.7109375" style="459" customWidth="1"/>
    <col min="11" max="11" width="8.421875" style="458" customWidth="1"/>
    <col min="12" max="12" width="24.28125" style="460" customWidth="1"/>
    <col min="13" max="15" width="6.421875" style="460" customWidth="1"/>
    <col min="16" max="16384" width="6.421875" style="458" customWidth="1"/>
  </cols>
  <sheetData>
    <row r="1" spans="1:10" ht="15" customHeight="1">
      <c r="A1" s="668" t="s">
        <v>1014</v>
      </c>
      <c r="B1" s="668"/>
      <c r="C1" s="668"/>
      <c r="D1" s="668"/>
      <c r="E1" s="668"/>
      <c r="F1" s="668"/>
      <c r="G1" s="668"/>
      <c r="H1" s="668"/>
      <c r="I1" s="668"/>
      <c r="J1" s="668"/>
    </row>
    <row r="2" spans="1:10" ht="13.5" customHeight="1">
      <c r="A2" s="668" t="s">
        <v>1079</v>
      </c>
      <c r="B2" s="668"/>
      <c r="C2" s="668"/>
      <c r="D2" s="668"/>
      <c r="E2" s="668"/>
      <c r="F2" s="668"/>
      <c r="G2" s="668"/>
      <c r="H2" s="668"/>
      <c r="I2" s="668"/>
      <c r="J2" s="668"/>
    </row>
    <row r="3" spans="1:10" ht="13.5" customHeight="1">
      <c r="A3" s="461"/>
      <c r="B3" s="461"/>
      <c r="C3" s="461"/>
      <c r="D3" s="461"/>
      <c r="E3" s="461"/>
      <c r="F3" s="461"/>
      <c r="G3" s="461"/>
      <c r="H3" s="461"/>
      <c r="I3" s="668" t="s">
        <v>1078</v>
      </c>
      <c r="J3" s="668"/>
    </row>
    <row r="4" spans="1:10" ht="13.5" customHeight="1">
      <c r="A4" s="461"/>
      <c r="B4" s="461"/>
      <c r="C4" s="461"/>
      <c r="D4" s="461"/>
      <c r="E4" s="461"/>
      <c r="F4" s="461"/>
      <c r="G4" s="461"/>
      <c r="H4" s="461"/>
      <c r="I4" s="668" t="s">
        <v>1067</v>
      </c>
      <c r="J4" s="668"/>
    </row>
    <row r="5" spans="1:10" ht="15.75" customHeight="1">
      <c r="A5" s="668" t="s">
        <v>1085</v>
      </c>
      <c r="B5" s="668"/>
      <c r="C5" s="668"/>
      <c r="D5" s="668"/>
      <c r="E5" s="668"/>
      <c r="F5" s="668"/>
      <c r="G5" s="668"/>
      <c r="H5" s="668"/>
      <c r="I5" s="668"/>
      <c r="J5" s="668"/>
    </row>
    <row r="6" spans="1:10" ht="15.75" customHeight="1">
      <c r="A6" s="461"/>
      <c r="B6" s="461"/>
      <c r="C6" s="461"/>
      <c r="D6" s="461"/>
      <c r="E6" s="461"/>
      <c r="F6" s="461"/>
      <c r="G6" s="461"/>
      <c r="H6" s="461"/>
      <c r="I6" s="461"/>
      <c r="J6" s="461"/>
    </row>
    <row r="7" spans="1:10" ht="15.75" customHeight="1">
      <c r="A7" s="461"/>
      <c r="B7" s="461"/>
      <c r="C7" s="461"/>
      <c r="D7" s="461"/>
      <c r="E7" s="461"/>
      <c r="F7" s="461"/>
      <c r="G7" s="461"/>
      <c r="H7" s="461"/>
      <c r="I7" s="461"/>
      <c r="J7" s="461" t="s">
        <v>1076</v>
      </c>
    </row>
    <row r="8" spans="1:10" ht="15.75" customHeight="1">
      <c r="A8" s="461"/>
      <c r="B8" s="461"/>
      <c r="C8" s="461"/>
      <c r="D8" s="461"/>
      <c r="E8" s="461"/>
      <c r="F8" s="461"/>
      <c r="G8" s="461"/>
      <c r="H8" s="461"/>
      <c r="I8" s="461"/>
      <c r="J8" s="461" t="s">
        <v>1070</v>
      </c>
    </row>
    <row r="9" spans="1:10" ht="15.75" customHeight="1">
      <c r="A9" s="461"/>
      <c r="B9" s="461"/>
      <c r="C9" s="461"/>
      <c r="D9" s="461"/>
      <c r="E9" s="461"/>
      <c r="F9" s="461"/>
      <c r="G9" s="461"/>
      <c r="H9" s="461"/>
      <c r="I9" s="668" t="s">
        <v>1074</v>
      </c>
      <c r="J9" s="668"/>
    </row>
    <row r="10" spans="1:10" ht="15.75" customHeight="1">
      <c r="A10" s="657" t="s">
        <v>1015</v>
      </c>
      <c r="B10" s="657"/>
      <c r="C10" s="657"/>
      <c r="D10" s="657"/>
      <c r="E10" s="657"/>
      <c r="F10" s="657"/>
      <c r="G10" s="657"/>
      <c r="H10" s="657"/>
      <c r="I10" s="657"/>
      <c r="J10" s="657"/>
    </row>
    <row r="11" spans="1:10" ht="15.75" customHeight="1">
      <c r="A11" s="668" t="s">
        <v>2</v>
      </c>
      <c r="B11" s="668"/>
      <c r="C11" s="668"/>
      <c r="D11" s="668"/>
      <c r="E11" s="668"/>
      <c r="F11" s="668"/>
      <c r="G11" s="668"/>
      <c r="H11" s="668"/>
      <c r="I11" s="668"/>
      <c r="J11" s="668"/>
    </row>
    <row r="12" spans="1:10" ht="27" customHeight="1">
      <c r="A12" s="667"/>
      <c r="B12" s="667"/>
      <c r="C12" s="667"/>
      <c r="D12" s="667"/>
      <c r="E12" s="667"/>
      <c r="F12" s="667"/>
      <c r="G12" s="667"/>
      <c r="H12" s="667"/>
      <c r="I12" s="667"/>
      <c r="J12" s="667"/>
    </row>
    <row r="13" spans="1:10" ht="27" customHeight="1">
      <c r="A13" s="647" t="s">
        <v>1016</v>
      </c>
      <c r="B13" s="647"/>
      <c r="C13" s="647"/>
      <c r="D13" s="647"/>
      <c r="E13" s="647"/>
      <c r="F13" s="647"/>
      <c r="G13" s="647"/>
      <c r="H13" s="647"/>
      <c r="I13" s="647"/>
      <c r="J13" s="647"/>
    </row>
    <row r="14" spans="1:10" ht="41.25" customHeight="1">
      <c r="A14" s="462"/>
      <c r="B14" s="463"/>
      <c r="C14" s="463"/>
      <c r="D14" s="463"/>
      <c r="E14" s="463"/>
      <c r="F14" s="463"/>
      <c r="G14" s="463"/>
      <c r="H14" s="463"/>
      <c r="I14" s="4"/>
      <c r="J14" s="464"/>
    </row>
    <row r="15" spans="1:10" ht="12.75">
      <c r="A15" s="463"/>
      <c r="B15" s="463"/>
      <c r="C15" s="463"/>
      <c r="D15" s="463"/>
      <c r="E15" s="463"/>
      <c r="F15" s="463"/>
      <c r="G15" s="463"/>
      <c r="H15" s="463"/>
      <c r="I15" s="465"/>
      <c r="J15" s="466" t="s">
        <v>1017</v>
      </c>
    </row>
    <row r="16" spans="1:10" ht="34.5" customHeight="1">
      <c r="A16" s="467"/>
      <c r="B16" s="664" t="s">
        <v>1018</v>
      </c>
      <c r="C16" s="664"/>
      <c r="D16" s="664"/>
      <c r="E16" s="664"/>
      <c r="F16" s="664"/>
      <c r="G16" s="664"/>
      <c r="H16" s="664"/>
      <c r="I16" s="665" t="s">
        <v>1019</v>
      </c>
      <c r="J16" s="666" t="s">
        <v>1020</v>
      </c>
    </row>
    <row r="17" spans="1:10" ht="76.5" customHeight="1">
      <c r="A17" s="468" t="s">
        <v>1021</v>
      </c>
      <c r="B17" s="468" t="s">
        <v>1022</v>
      </c>
      <c r="C17" s="468" t="s">
        <v>1023</v>
      </c>
      <c r="D17" s="468" t="s">
        <v>1024</v>
      </c>
      <c r="E17" s="468" t="s">
        <v>1025</v>
      </c>
      <c r="F17" s="468" t="s">
        <v>1026</v>
      </c>
      <c r="G17" s="468" t="s">
        <v>1027</v>
      </c>
      <c r="H17" s="468" t="s">
        <v>1028</v>
      </c>
      <c r="I17" s="665"/>
      <c r="J17" s="666"/>
    </row>
    <row r="18" spans="1:10" ht="12.75">
      <c r="A18" s="469"/>
      <c r="B18" s="469"/>
      <c r="C18" s="469"/>
      <c r="D18" s="469"/>
      <c r="E18" s="469"/>
      <c r="F18" s="469"/>
      <c r="G18" s="469"/>
      <c r="H18" s="470"/>
      <c r="I18" s="471" t="s">
        <v>1029</v>
      </c>
      <c r="J18" s="472">
        <f>-SUM(J51)</f>
        <v>-50121.61306999996</v>
      </c>
    </row>
    <row r="19" spans="1:15" s="476" customFormat="1" ht="39" customHeight="1">
      <c r="A19" s="469"/>
      <c r="B19" s="469"/>
      <c r="C19" s="469"/>
      <c r="D19" s="469"/>
      <c r="E19" s="469"/>
      <c r="F19" s="469"/>
      <c r="G19" s="469"/>
      <c r="H19" s="473"/>
      <c r="I19" s="474" t="s">
        <v>1030</v>
      </c>
      <c r="J19" s="475">
        <v>8.2</v>
      </c>
      <c r="L19" s="477"/>
      <c r="M19" s="477"/>
      <c r="N19" s="477"/>
      <c r="O19" s="477"/>
    </row>
    <row r="20" spans="1:15" s="476" customFormat="1" ht="26.25" customHeight="1" hidden="1">
      <c r="A20" s="478"/>
      <c r="B20" s="478"/>
      <c r="C20" s="478"/>
      <c r="D20" s="478"/>
      <c r="E20" s="478"/>
      <c r="F20" s="478"/>
      <c r="G20" s="478"/>
      <c r="H20" s="479"/>
      <c r="I20" s="471" t="s">
        <v>1031</v>
      </c>
      <c r="J20" s="480"/>
      <c r="L20" s="477"/>
      <c r="M20" s="477"/>
      <c r="N20" s="477"/>
      <c r="O20" s="477"/>
    </row>
    <row r="21" spans="1:10" ht="31.5" customHeight="1" hidden="1">
      <c r="A21" s="481" t="s">
        <v>1032</v>
      </c>
      <c r="B21" s="481"/>
      <c r="C21" s="481"/>
      <c r="D21" s="481"/>
      <c r="E21" s="481"/>
      <c r="F21" s="481"/>
      <c r="G21" s="481"/>
      <c r="H21" s="482" t="s">
        <v>1032</v>
      </c>
      <c r="I21" s="471" t="s">
        <v>1033</v>
      </c>
      <c r="J21" s="483">
        <f>J22</f>
        <v>0</v>
      </c>
    </row>
    <row r="22" spans="1:10" ht="42" customHeight="1" hidden="1">
      <c r="A22" s="484" t="s">
        <v>1032</v>
      </c>
      <c r="B22" s="484"/>
      <c r="C22" s="484"/>
      <c r="D22" s="484"/>
      <c r="E22" s="484"/>
      <c r="F22" s="484"/>
      <c r="G22" s="484"/>
      <c r="H22" s="479" t="s">
        <v>927</v>
      </c>
      <c r="I22" s="485" t="s">
        <v>1034</v>
      </c>
      <c r="J22" s="483">
        <f>J23</f>
        <v>0</v>
      </c>
    </row>
    <row r="23" spans="1:10" ht="42.75" customHeight="1" hidden="1">
      <c r="A23" s="484" t="s">
        <v>1032</v>
      </c>
      <c r="B23" s="484"/>
      <c r="C23" s="484"/>
      <c r="D23" s="484"/>
      <c r="E23" s="484"/>
      <c r="F23" s="484"/>
      <c r="G23" s="484"/>
      <c r="H23" s="479" t="s">
        <v>1035</v>
      </c>
      <c r="I23" s="485" t="s">
        <v>1036</v>
      </c>
      <c r="J23" s="483">
        <f>J24</f>
        <v>0</v>
      </c>
    </row>
    <row r="24" spans="1:10" ht="34.5" customHeight="1" hidden="1">
      <c r="A24" s="484" t="s">
        <v>1032</v>
      </c>
      <c r="B24" s="484"/>
      <c r="C24" s="484"/>
      <c r="D24" s="484"/>
      <c r="E24" s="484"/>
      <c r="F24" s="484"/>
      <c r="G24" s="484"/>
      <c r="H24" s="479" t="s">
        <v>429</v>
      </c>
      <c r="I24" s="485" t="s">
        <v>1037</v>
      </c>
      <c r="J24" s="483">
        <f>J25</f>
        <v>0</v>
      </c>
    </row>
    <row r="25" spans="1:10" ht="41.25" customHeight="1" hidden="1">
      <c r="A25" s="484" t="s">
        <v>1032</v>
      </c>
      <c r="B25" s="484"/>
      <c r="C25" s="484"/>
      <c r="D25" s="484"/>
      <c r="E25" s="484"/>
      <c r="F25" s="484"/>
      <c r="G25" s="484"/>
      <c r="H25" s="479" t="s">
        <v>551</v>
      </c>
      <c r="I25" s="485" t="s">
        <v>1038</v>
      </c>
      <c r="J25" s="483"/>
    </row>
    <row r="26" spans="1:10" ht="26.25" customHeight="1">
      <c r="A26" s="481" t="s">
        <v>1032</v>
      </c>
      <c r="B26" s="481" t="s">
        <v>391</v>
      </c>
      <c r="C26" s="481" t="s">
        <v>398</v>
      </c>
      <c r="D26" s="481" t="s">
        <v>1039</v>
      </c>
      <c r="E26" s="481" t="s">
        <v>1039</v>
      </c>
      <c r="F26" s="481" t="s">
        <v>1039</v>
      </c>
      <c r="G26" s="481" t="s">
        <v>1040</v>
      </c>
      <c r="H26" s="482" t="s">
        <v>1032</v>
      </c>
      <c r="I26" s="471" t="s">
        <v>1041</v>
      </c>
      <c r="J26" s="483">
        <f>J27</f>
        <v>11205</v>
      </c>
    </row>
    <row r="27" spans="1:10" ht="26.25" customHeight="1">
      <c r="A27" s="484" t="s">
        <v>1032</v>
      </c>
      <c r="B27" s="484" t="s">
        <v>391</v>
      </c>
      <c r="C27" s="484" t="s">
        <v>398</v>
      </c>
      <c r="D27" s="484" t="s">
        <v>1039</v>
      </c>
      <c r="E27" s="484" t="s">
        <v>1039</v>
      </c>
      <c r="F27" s="484" t="s">
        <v>1039</v>
      </c>
      <c r="G27" s="484" t="s">
        <v>1040</v>
      </c>
      <c r="H27" s="479" t="s">
        <v>927</v>
      </c>
      <c r="I27" s="486" t="s">
        <v>1042</v>
      </c>
      <c r="J27" s="483">
        <f>J28</f>
        <v>11205</v>
      </c>
    </row>
    <row r="28" spans="1:10" ht="30" customHeight="1">
      <c r="A28" s="484" t="s">
        <v>1032</v>
      </c>
      <c r="B28" s="484" t="s">
        <v>391</v>
      </c>
      <c r="C28" s="484" t="s">
        <v>398</v>
      </c>
      <c r="D28" s="484" t="s">
        <v>1039</v>
      </c>
      <c r="E28" s="484" t="s">
        <v>1039</v>
      </c>
      <c r="F28" s="484" t="s">
        <v>160</v>
      </c>
      <c r="G28" s="484" t="s">
        <v>1040</v>
      </c>
      <c r="H28" s="479" t="s">
        <v>1035</v>
      </c>
      <c r="I28" s="486" t="s">
        <v>1043</v>
      </c>
      <c r="J28" s="487">
        <v>11205</v>
      </c>
    </row>
    <row r="29" spans="1:10" ht="1.5" customHeight="1" hidden="1">
      <c r="A29" s="484" t="s">
        <v>1032</v>
      </c>
      <c r="B29" s="484" t="s">
        <v>391</v>
      </c>
      <c r="C29" s="484" t="s">
        <v>398</v>
      </c>
      <c r="D29" s="484" t="s">
        <v>1039</v>
      </c>
      <c r="E29" s="484" t="s">
        <v>1039</v>
      </c>
      <c r="F29" s="484" t="s">
        <v>1039</v>
      </c>
      <c r="G29" s="484" t="s">
        <v>1040</v>
      </c>
      <c r="H29" s="479" t="s">
        <v>429</v>
      </c>
      <c r="I29" s="486" t="s">
        <v>1044</v>
      </c>
      <c r="J29" s="487">
        <f>J30</f>
        <v>0</v>
      </c>
    </row>
    <row r="30" spans="1:10" ht="26.25" customHeight="1" hidden="1">
      <c r="A30" s="484" t="s">
        <v>1032</v>
      </c>
      <c r="B30" s="484" t="s">
        <v>391</v>
      </c>
      <c r="C30" s="484" t="s">
        <v>398</v>
      </c>
      <c r="D30" s="484" t="s">
        <v>1039</v>
      </c>
      <c r="E30" s="484" t="s">
        <v>1039</v>
      </c>
      <c r="F30" s="484" t="s">
        <v>160</v>
      </c>
      <c r="G30" s="484" t="s">
        <v>1040</v>
      </c>
      <c r="H30" s="479" t="s">
        <v>551</v>
      </c>
      <c r="I30" s="486" t="s">
        <v>1045</v>
      </c>
      <c r="J30" s="487"/>
    </row>
    <row r="31" spans="1:10" ht="26.25" customHeight="1" hidden="1">
      <c r="A31" s="481" t="s">
        <v>1032</v>
      </c>
      <c r="B31" s="481" t="s">
        <v>391</v>
      </c>
      <c r="C31" s="481" t="s">
        <v>501</v>
      </c>
      <c r="D31" s="481" t="s">
        <v>1039</v>
      </c>
      <c r="E31" s="481" t="s">
        <v>1039</v>
      </c>
      <c r="F31" s="481" t="s">
        <v>1039</v>
      </c>
      <c r="G31" s="481" t="s">
        <v>1040</v>
      </c>
      <c r="H31" s="482" t="s">
        <v>1032</v>
      </c>
      <c r="I31" s="471" t="s">
        <v>1046</v>
      </c>
      <c r="J31" s="475">
        <f>J32-J34</f>
        <v>0</v>
      </c>
    </row>
    <row r="32" spans="1:10" ht="26.25" customHeight="1" hidden="1">
      <c r="A32" s="484" t="s">
        <v>1032</v>
      </c>
      <c r="B32" s="484" t="s">
        <v>391</v>
      </c>
      <c r="C32" s="484" t="s">
        <v>501</v>
      </c>
      <c r="D32" s="484" t="s">
        <v>1039</v>
      </c>
      <c r="E32" s="484" t="s">
        <v>1039</v>
      </c>
      <c r="F32" s="484" t="s">
        <v>1039</v>
      </c>
      <c r="G32" s="484" t="s">
        <v>1040</v>
      </c>
      <c r="H32" s="479" t="s">
        <v>927</v>
      </c>
      <c r="I32" s="486" t="s">
        <v>1047</v>
      </c>
      <c r="J32" s="487">
        <f>J33</f>
        <v>0</v>
      </c>
    </row>
    <row r="33" spans="1:10" ht="26.25" customHeight="1" hidden="1">
      <c r="A33" s="484" t="s">
        <v>1032</v>
      </c>
      <c r="B33" s="484" t="s">
        <v>391</v>
      </c>
      <c r="C33" s="484" t="s">
        <v>501</v>
      </c>
      <c r="D33" s="484" t="s">
        <v>1039</v>
      </c>
      <c r="E33" s="484" t="s">
        <v>1039</v>
      </c>
      <c r="F33" s="484" t="s">
        <v>628</v>
      </c>
      <c r="G33" s="484" t="s">
        <v>1040</v>
      </c>
      <c r="H33" s="479" t="s">
        <v>1035</v>
      </c>
      <c r="I33" s="486" t="s">
        <v>1048</v>
      </c>
      <c r="J33" s="487"/>
    </row>
    <row r="34" spans="1:10" ht="26.25" customHeight="1" hidden="1">
      <c r="A34" s="484" t="s">
        <v>1032</v>
      </c>
      <c r="B34" s="484" t="s">
        <v>391</v>
      </c>
      <c r="C34" s="484" t="s">
        <v>501</v>
      </c>
      <c r="D34" s="484" t="s">
        <v>1039</v>
      </c>
      <c r="E34" s="484" t="s">
        <v>1039</v>
      </c>
      <c r="F34" s="484" t="s">
        <v>1039</v>
      </c>
      <c r="G34" s="484" t="s">
        <v>1040</v>
      </c>
      <c r="H34" s="479" t="s">
        <v>429</v>
      </c>
      <c r="I34" s="486" t="s">
        <v>1049</v>
      </c>
      <c r="J34" s="487">
        <f>J35</f>
        <v>0</v>
      </c>
    </row>
    <row r="35" spans="1:10" ht="26.25" customHeight="1" hidden="1">
      <c r="A35" s="484" t="s">
        <v>1032</v>
      </c>
      <c r="B35" s="484" t="s">
        <v>391</v>
      </c>
      <c r="C35" s="484" t="s">
        <v>501</v>
      </c>
      <c r="D35" s="484" t="s">
        <v>1039</v>
      </c>
      <c r="E35" s="484" t="s">
        <v>1039</v>
      </c>
      <c r="F35" s="484" t="s">
        <v>628</v>
      </c>
      <c r="G35" s="484" t="s">
        <v>1040</v>
      </c>
      <c r="H35" s="479" t="s">
        <v>551</v>
      </c>
      <c r="I35" s="486" t="s">
        <v>1050</v>
      </c>
      <c r="J35" s="487"/>
    </row>
    <row r="36" spans="1:10" ht="26.25" customHeight="1">
      <c r="A36" s="481" t="s">
        <v>1032</v>
      </c>
      <c r="B36" s="481" t="s">
        <v>391</v>
      </c>
      <c r="C36" s="481" t="s">
        <v>628</v>
      </c>
      <c r="D36" s="481" t="s">
        <v>1039</v>
      </c>
      <c r="E36" s="481" t="s">
        <v>1039</v>
      </c>
      <c r="F36" s="481" t="s">
        <v>1039</v>
      </c>
      <c r="G36" s="481" t="s">
        <v>1040</v>
      </c>
      <c r="H36" s="482" t="s">
        <v>1032</v>
      </c>
      <c r="I36" s="471" t="s">
        <v>1051</v>
      </c>
      <c r="J36" s="487">
        <f>J37+J38</f>
        <v>38916.61306999996</v>
      </c>
    </row>
    <row r="37" spans="1:10" ht="26.25" customHeight="1">
      <c r="A37" s="484" t="s">
        <v>1032</v>
      </c>
      <c r="B37" s="484" t="s">
        <v>391</v>
      </c>
      <c r="C37" s="484" t="s">
        <v>628</v>
      </c>
      <c r="D37" s="484" t="s">
        <v>398</v>
      </c>
      <c r="E37" s="484" t="s">
        <v>391</v>
      </c>
      <c r="F37" s="484" t="s">
        <v>160</v>
      </c>
      <c r="G37" s="484" t="s">
        <v>1040</v>
      </c>
      <c r="H37" s="479" t="s">
        <v>1052</v>
      </c>
      <c r="I37" s="486" t="s">
        <v>1053</v>
      </c>
      <c r="J37" s="487">
        <f>-SUM(Доходы!C79+'ист деф 2017'!J28)</f>
        <v>-414065.96976</v>
      </c>
    </row>
    <row r="38" spans="1:10" ht="26.25" customHeight="1">
      <c r="A38" s="484" t="s">
        <v>1032</v>
      </c>
      <c r="B38" s="484" t="s">
        <v>391</v>
      </c>
      <c r="C38" s="484" t="s">
        <v>628</v>
      </c>
      <c r="D38" s="484" t="s">
        <v>398</v>
      </c>
      <c r="E38" s="484" t="s">
        <v>391</v>
      </c>
      <c r="F38" s="484" t="s">
        <v>160</v>
      </c>
      <c r="G38" s="484" t="s">
        <v>1040</v>
      </c>
      <c r="H38" s="479" t="s">
        <v>573</v>
      </c>
      <c r="I38" s="486" t="s">
        <v>1054</v>
      </c>
      <c r="J38" s="483">
        <f>SUM(' функц.20017'!F16)</f>
        <v>452982.58282999997</v>
      </c>
    </row>
    <row r="39" spans="1:10" ht="26.25" customHeight="1" hidden="1">
      <c r="A39" s="481" t="s">
        <v>1032</v>
      </c>
      <c r="B39" s="481" t="s">
        <v>391</v>
      </c>
      <c r="C39" s="481" t="s">
        <v>447</v>
      </c>
      <c r="D39" s="481" t="s">
        <v>1039</v>
      </c>
      <c r="E39" s="481" t="s">
        <v>1039</v>
      </c>
      <c r="F39" s="481" t="s">
        <v>1039</v>
      </c>
      <c r="G39" s="481" t="s">
        <v>1040</v>
      </c>
      <c r="H39" s="482" t="s">
        <v>1032</v>
      </c>
      <c r="I39" s="471" t="s">
        <v>1055</v>
      </c>
      <c r="J39" s="483">
        <f>J40+J42+J45</f>
        <v>0</v>
      </c>
    </row>
    <row r="40" spans="1:10" ht="26.25" customHeight="1" hidden="1">
      <c r="A40" s="484"/>
      <c r="B40" s="484"/>
      <c r="C40" s="484"/>
      <c r="D40" s="484"/>
      <c r="E40" s="484"/>
      <c r="F40" s="484"/>
      <c r="G40" s="484"/>
      <c r="H40" s="482" t="s">
        <v>1032</v>
      </c>
      <c r="I40" s="471" t="s">
        <v>1056</v>
      </c>
      <c r="J40" s="483">
        <f>J41</f>
        <v>0</v>
      </c>
    </row>
    <row r="41" spans="1:10" ht="26.25" customHeight="1" hidden="1">
      <c r="A41" s="484"/>
      <c r="B41" s="484"/>
      <c r="C41" s="484"/>
      <c r="D41" s="484"/>
      <c r="E41" s="484"/>
      <c r="F41" s="484"/>
      <c r="G41" s="484"/>
      <c r="H41" s="479" t="s">
        <v>1057</v>
      </c>
      <c r="I41" s="486" t="s">
        <v>1058</v>
      </c>
      <c r="J41" s="483"/>
    </row>
    <row r="42" spans="1:10" ht="26.25" customHeight="1" hidden="1">
      <c r="A42" s="481" t="s">
        <v>1032</v>
      </c>
      <c r="B42" s="481" t="s">
        <v>391</v>
      </c>
      <c r="C42" s="481" t="s">
        <v>447</v>
      </c>
      <c r="D42" s="481" t="s">
        <v>410</v>
      </c>
      <c r="E42" s="481" t="s">
        <v>1039</v>
      </c>
      <c r="F42" s="481" t="s">
        <v>1039</v>
      </c>
      <c r="G42" s="481" t="s">
        <v>1040</v>
      </c>
      <c r="H42" s="482" t="s">
        <v>1032</v>
      </c>
      <c r="I42" s="471" t="s">
        <v>1059</v>
      </c>
      <c r="J42" s="480">
        <f>J43</f>
        <v>0</v>
      </c>
    </row>
    <row r="43" spans="1:10" ht="26.25" customHeight="1" hidden="1">
      <c r="A43" s="484" t="s">
        <v>1032</v>
      </c>
      <c r="B43" s="484" t="s">
        <v>391</v>
      </c>
      <c r="C43" s="484" t="s">
        <v>447</v>
      </c>
      <c r="D43" s="484" t="s">
        <v>410</v>
      </c>
      <c r="E43" s="484" t="s">
        <v>1039</v>
      </c>
      <c r="F43" s="484" t="s">
        <v>1039</v>
      </c>
      <c r="G43" s="484" t="s">
        <v>1040</v>
      </c>
      <c r="H43" s="479" t="s">
        <v>429</v>
      </c>
      <c r="I43" s="486" t="s">
        <v>1060</v>
      </c>
      <c r="J43" s="483">
        <f>J44</f>
        <v>0</v>
      </c>
    </row>
    <row r="44" spans="1:10" ht="26.25" customHeight="1" hidden="1">
      <c r="A44" s="484" t="s">
        <v>1032</v>
      </c>
      <c r="B44" s="484" t="s">
        <v>391</v>
      </c>
      <c r="C44" s="484" t="s">
        <v>447</v>
      </c>
      <c r="D44" s="484" t="s">
        <v>410</v>
      </c>
      <c r="E44" s="484" t="s">
        <v>1039</v>
      </c>
      <c r="F44" s="484" t="s">
        <v>628</v>
      </c>
      <c r="G44" s="484" t="s">
        <v>1040</v>
      </c>
      <c r="H44" s="479" t="s">
        <v>551</v>
      </c>
      <c r="I44" s="486" t="s">
        <v>1061</v>
      </c>
      <c r="J44" s="487"/>
    </row>
    <row r="45" spans="1:10" ht="26.25" customHeight="1" hidden="1">
      <c r="A45" s="484" t="s">
        <v>1032</v>
      </c>
      <c r="B45" s="484" t="s">
        <v>391</v>
      </c>
      <c r="C45" s="484" t="s">
        <v>447</v>
      </c>
      <c r="D45" s="484" t="s">
        <v>628</v>
      </c>
      <c r="E45" s="484" t="s">
        <v>1039</v>
      </c>
      <c r="F45" s="484" t="s">
        <v>1039</v>
      </c>
      <c r="G45" s="484" t="s">
        <v>1040</v>
      </c>
      <c r="H45" s="479" t="s">
        <v>1032</v>
      </c>
      <c r="I45" s="471" t="s">
        <v>1046</v>
      </c>
      <c r="J45" s="483">
        <f>J46-J48</f>
        <v>0</v>
      </c>
    </row>
    <row r="46" spans="1:10" ht="26.25" customHeight="1" hidden="1">
      <c r="A46" s="484" t="s">
        <v>1032</v>
      </c>
      <c r="B46" s="484" t="s">
        <v>391</v>
      </c>
      <c r="C46" s="484" t="s">
        <v>447</v>
      </c>
      <c r="D46" s="484" t="s">
        <v>628</v>
      </c>
      <c r="E46" s="484" t="s">
        <v>1039</v>
      </c>
      <c r="F46" s="484" t="s">
        <v>1039</v>
      </c>
      <c r="G46" s="484" t="s">
        <v>1040</v>
      </c>
      <c r="H46" s="479" t="s">
        <v>571</v>
      </c>
      <c r="I46" s="486" t="s">
        <v>1062</v>
      </c>
      <c r="J46" s="483">
        <f>J47</f>
        <v>0</v>
      </c>
    </row>
    <row r="47" spans="1:10" ht="26.25" customHeight="1" hidden="1">
      <c r="A47" s="488" t="s">
        <v>1032</v>
      </c>
      <c r="B47" s="488" t="s">
        <v>391</v>
      </c>
      <c r="C47" s="488" t="s">
        <v>447</v>
      </c>
      <c r="D47" s="488" t="s">
        <v>628</v>
      </c>
      <c r="E47" s="488" t="s">
        <v>391</v>
      </c>
      <c r="F47" s="488" t="s">
        <v>628</v>
      </c>
      <c r="G47" s="488" t="s">
        <v>1040</v>
      </c>
      <c r="H47" s="489" t="s">
        <v>1063</v>
      </c>
      <c r="I47" s="486" t="s">
        <v>1064</v>
      </c>
      <c r="J47" s="483"/>
    </row>
    <row r="48" spans="1:10" ht="26.25" customHeight="1" hidden="1">
      <c r="A48" s="484" t="s">
        <v>1032</v>
      </c>
      <c r="B48" s="484" t="s">
        <v>391</v>
      </c>
      <c r="C48" s="484" t="s">
        <v>447</v>
      </c>
      <c r="D48" s="484" t="s">
        <v>628</v>
      </c>
      <c r="E48" s="484" t="s">
        <v>1039</v>
      </c>
      <c r="F48" s="484" t="s">
        <v>1039</v>
      </c>
      <c r="G48" s="484" t="s">
        <v>1040</v>
      </c>
      <c r="H48" s="479" t="s">
        <v>443</v>
      </c>
      <c r="I48" s="486" t="s">
        <v>1065</v>
      </c>
      <c r="J48" s="483">
        <f>J49</f>
        <v>0</v>
      </c>
    </row>
    <row r="49" spans="1:10" ht="26.25" customHeight="1" hidden="1">
      <c r="A49" s="484" t="s">
        <v>1032</v>
      </c>
      <c r="B49" s="484" t="s">
        <v>391</v>
      </c>
      <c r="C49" s="484" t="s">
        <v>447</v>
      </c>
      <c r="D49" s="484" t="s">
        <v>628</v>
      </c>
      <c r="E49" s="484" t="s">
        <v>391</v>
      </c>
      <c r="F49" s="484" t="s">
        <v>628</v>
      </c>
      <c r="G49" s="484" t="s">
        <v>1040</v>
      </c>
      <c r="H49" s="479" t="s">
        <v>445</v>
      </c>
      <c r="I49" s="486" t="s">
        <v>1066</v>
      </c>
      <c r="J49" s="483"/>
    </row>
    <row r="50" spans="1:10" ht="26.25" customHeight="1" hidden="1">
      <c r="A50" s="481" t="s">
        <v>1032</v>
      </c>
      <c r="B50" s="481" t="s">
        <v>1039</v>
      </c>
      <c r="C50" s="481" t="s">
        <v>1039</v>
      </c>
      <c r="D50" s="481" t="s">
        <v>1039</v>
      </c>
      <c r="E50" s="481" t="s">
        <v>1039</v>
      </c>
      <c r="F50" s="481" t="s">
        <v>1039</v>
      </c>
      <c r="G50" s="481" t="s">
        <v>1040</v>
      </c>
      <c r="H50" s="482" t="s">
        <v>1032</v>
      </c>
      <c r="I50" s="471"/>
      <c r="J50" s="480"/>
    </row>
    <row r="51" spans="1:10" ht="26.25" customHeight="1">
      <c r="A51" s="481" t="s">
        <v>1032</v>
      </c>
      <c r="B51" s="481" t="s">
        <v>1039</v>
      </c>
      <c r="C51" s="481" t="s">
        <v>1039</v>
      </c>
      <c r="D51" s="481" t="s">
        <v>1039</v>
      </c>
      <c r="E51" s="481" t="s">
        <v>1039</v>
      </c>
      <c r="F51" s="481" t="s">
        <v>1039</v>
      </c>
      <c r="G51" s="481" t="s">
        <v>1040</v>
      </c>
      <c r="H51" s="482" t="s">
        <v>1032</v>
      </c>
      <c r="I51" s="471"/>
      <c r="J51" s="480">
        <f>SUM(J37+J38+J26)</f>
        <v>50121.61306999996</v>
      </c>
    </row>
    <row r="52" ht="26.25" customHeight="1"/>
    <row r="55" ht="12.75">
      <c r="J55" s="490"/>
    </row>
    <row r="56" ht="12.75">
      <c r="J56" s="490"/>
    </row>
    <row r="57" ht="12.75">
      <c r="J57" s="490"/>
    </row>
  </sheetData>
  <sheetProtection selectLockedCells="1" selectUnlockedCells="1"/>
  <mergeCells count="17">
    <mergeCell ref="A1:J1"/>
    <mergeCell ref="A2:J2"/>
    <mergeCell ref="A5:J5"/>
    <mergeCell ref="I9:J9"/>
    <mergeCell ref="A10:J10"/>
    <mergeCell ref="A11:J11"/>
    <mergeCell ref="I3:J3"/>
    <mergeCell ref="I4:J4"/>
    <mergeCell ref="B16:H16"/>
    <mergeCell ref="I16:I17"/>
    <mergeCell ref="J16:J17"/>
    <mergeCell ref="A12:B12"/>
    <mergeCell ref="C12:D12"/>
    <mergeCell ref="E12:F12"/>
    <mergeCell ref="G12:H12"/>
    <mergeCell ref="I12:J12"/>
    <mergeCell ref="A13:J13"/>
  </mergeCells>
  <printOptions/>
  <pageMargins left="0.25" right="0.25" top="0.75" bottom="0.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2017-07-03T07:24:13Z</cp:lastPrinted>
  <dcterms:modified xsi:type="dcterms:W3CDTF">2017-07-03T07:29:40Z</dcterms:modified>
  <cp:category/>
  <cp:version/>
  <cp:contentType/>
  <cp:contentStatus/>
</cp:coreProperties>
</file>