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10" windowWidth="14655" windowHeight="8400" tabRatio="873" activeTab="4"/>
  </bookViews>
  <sheets>
    <sheet name="1_доходы 2016 Г " sheetId="1" r:id="rId1"/>
    <sheet name="2_функц Гот" sheetId="2" r:id="rId2"/>
    <sheet name="3_ведомств Гот" sheetId="3" r:id="rId3"/>
    <sheet name="4_РаздПодр Гот" sheetId="4" r:id="rId4"/>
    <sheet name="5_Программы Гот" sheetId="5" r:id="rId5"/>
    <sheet name="6_пр заимствований 2016 Гот" sheetId="6" state="hidden" r:id="rId6"/>
    <sheet name="6_источники 2016 Гот" sheetId="7" r:id="rId7"/>
    <sheet name="8_гарантии 2016 Гот" sheetId="8" state="hidden" r:id="rId8"/>
    <sheet name="9_план приватизации 2016 ГОТ" sheetId="9" state="hidden" r:id="rId9"/>
    <sheet name="10_Прогр  заим 2017-2018 Гот" sheetId="10" state="hidden" r:id="rId10"/>
    <sheet name="11_источн   2017-2018 Гот" sheetId="11" state="hidden" r:id="rId11"/>
    <sheet name="12_гарантии 2017-2018 гот" sheetId="12" state="hidden" r:id="rId12"/>
    <sheet name="7_межбюджетные Гот" sheetId="13" r:id="rId13"/>
  </sheets>
  <externalReferences>
    <externalReference r:id="rId16"/>
  </externalReferences>
  <definedNames>
    <definedName name="_xlnm.Print_Titles" localSheetId="0">'1_доходы 2016 Г '!$15:$16</definedName>
    <definedName name="_xlnm.Print_Titles" localSheetId="10">'11_источн   2017-2018 Гот'!$16:$16</definedName>
    <definedName name="_xlnm.Print_Titles" localSheetId="1">'2_функц Гот'!$17:$20</definedName>
    <definedName name="_xlnm.Print_Titles" localSheetId="2">'3_ведомств Гот'!$16:$19</definedName>
    <definedName name="_xlnm.Print_Titles" localSheetId="4">'5_Программы Гот'!$18:$20</definedName>
    <definedName name="_xlnm.Print_Titles" localSheetId="6">'6_источники 2016 Гот'!$16:$17</definedName>
    <definedName name="_xlnm.Print_Area" localSheetId="0">'1_доходы 2016 Г '!$A$1:$C$102</definedName>
    <definedName name="_xlnm.Print_Area" localSheetId="1">'2_функц Гот'!$A$1:$F$1201</definedName>
    <definedName name="_xlnm.Print_Area" localSheetId="2">'3_ведомств Гот'!$A$1:$J$1299</definedName>
    <definedName name="_xlnm.Print_Area" localSheetId="3">'4_РаздПодр Гот'!$A$1:$D$69</definedName>
    <definedName name="_xlnm.Print_Area" localSheetId="4">'5_Программы Гот'!$A$1:$D$950</definedName>
    <definedName name="_xlnm.Print_Area" localSheetId="5">'6_пр заимствований 2016 Гот'!$A$1:$C$31</definedName>
  </definedNames>
  <calcPr fullCalcOnLoad="1"/>
</workbook>
</file>

<file path=xl/sharedStrings.xml><?xml version="1.0" encoding="utf-8"?>
<sst xmlns="http://schemas.openxmlformats.org/spreadsheetml/2006/main" count="11966" uniqueCount="1176">
  <si>
    <t>000 1 01 02000 01 0000 110</t>
  </si>
  <si>
    <t>Налог на доходы физических лиц</t>
  </si>
  <si>
    <t>000 1 14 00000 00 0000 000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</si>
  <si>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земельного, лесного законодательства</t>
  </si>
  <si>
    <t>000 2 02 03029 05 0000 151</t>
  </si>
  <si>
    <t>000 1 16 25000 01 0000 140</t>
  </si>
  <si>
    <t>ВСЕГО ДОХОДОВ</t>
  </si>
  <si>
    <t>к решению Совета депутатов</t>
  </si>
  <si>
    <t>Рузского муниципального района</t>
  </si>
  <si>
    <t>Код по бюджетной классификации</t>
  </si>
  <si>
    <t>Наименование группы, подгруппы, статьи</t>
  </si>
  <si>
    <t>Сумма</t>
  </si>
  <si>
    <t>000 1 00 00000 00 0000 000</t>
  </si>
  <si>
    <t xml:space="preserve"> Д О Х О Д Ы</t>
  </si>
  <si>
    <t>000 1 01 00000 00 0000 000</t>
  </si>
  <si>
    <t>НАЛОГИ НА ПРИБЫЛЬ, ДОХОДЫ</t>
  </si>
  <si>
    <t>ДОХОДЫ ОТ ИСПОЛЬЗОВАНИЯ ИМУЩЕСТВА, НАХОДЯЩЕГОСЯ В ГОСУДАРСТВЕННОЙ И МУНИЦИПАЛЬНОЙ СОБСТВЕННОСТИ</t>
  </si>
  <si>
    <t>000 1 11 05035 05 0000 120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</si>
  <si>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</si>
  <si>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</si>
  <si>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</si>
  <si>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</si>
  <si>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</si>
  <si>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000 2 02 03999 05 0000 151</t>
  </si>
  <si>
    <t>БЕЗВОЗМЕЗДНЫЕ ПОСТУПЛЕНИЯ ОТ ДРУГИХ БЮДЖЕТОВ БЮДЖЕТНОЙ СИСТЕМЫ РФ</t>
  </si>
  <si>
    <t>000 2 02 01000 00 0000 151</t>
  </si>
  <si>
    <t>000 1 16 00000 00 0000 000</t>
  </si>
  <si>
    <t>ШТРАФЫ, САНКЦИИ, ВОЗМЕЩЕНИЕ УЩЕРБА</t>
  </si>
  <si>
    <t>000 1 16 03010 01 0000 140</t>
  </si>
  <si>
    <t>000 1 16 06000 01 0000 140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</si>
  <si>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</si>
  <si>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000 1 16 90050 05 0000 140</t>
  </si>
  <si>
    <t>Дотации бюджетам субъектов Российской Федерации и муниципальных образований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</si>
  <si>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</si>
  <si>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</si>
  <si>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</si>
  <si>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</si>
  <si>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</si>
  <si>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</si>
  <si>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</si>
  <si>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</si>
  <si>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</si>
  <si>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</si>
  <si>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</si>
  <si>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</si>
  <si>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</si>
  <si>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</si>
  <si>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Прочие поступления от денежных взысканий (штрафов) и иных сумм в возмещение ущерба</t>
  </si>
  <si>
    <t>000 1 17 00000 00 0000 000</t>
  </si>
  <si>
    <t>ПРОЧИЕ НЕНАЛОГОВЫЕ ДОХОДЫ</t>
  </si>
  <si>
    <t>000 1 17 05050 05 0000 180</t>
  </si>
  <si>
    <t>Прочие неналоговые доходы муниципальных районов</t>
  </si>
  <si>
    <t>000 2 00 00000 00 0000 000</t>
  </si>
  <si>
    <t>БЕЗВОЗМЕЗДНЫЕ ПОСТУПЛЕНИЯ</t>
  </si>
  <si>
    <t>000 2 02 00000 00 0000 000</t>
  </si>
  <si>
    <t>000 1 11 00000 00 0000 000</t>
  </si>
  <si>
    <t>000 2 02 04000 00 0000 151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</si>
  <si>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</si>
  <si>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 по решению вопросов  местного значения в соответствии с заключенными соглашениями</t>
  </si>
  <si>
    <t>ИТОГО ДОХОДОВ С УЧЕТОМ БЕЗВОЗМЕЗДНЫХ ПОСТУПЛЕНИЙ</t>
  </si>
  <si>
    <t>Иные межбюджетные трансферты</t>
  </si>
  <si>
    <t>000 2 02 02999 05 0000 151</t>
  </si>
  <si>
    <t>Прочие субсидии бюджетам муниципальных районов</t>
  </si>
  <si>
    <t>000 2 02 03000 00 0000 151</t>
  </si>
  <si>
    <t>Субвенции бюджетам субъектов Российской Федерации и муниципальных образований</t>
  </si>
  <si>
    <t>000 2 02 03022 05 0000 151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</si>
  <si>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</si>
  <si>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</si>
  <si>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000 1 05 01000 01 0000 110</t>
  </si>
  <si>
    <t>Налог, взимаемый в связи с применением упрощенной системы налогообложения</t>
  </si>
  <si>
    <t>000 1 08 07150 01 0000 110</t>
  </si>
  <si>
    <t>000 1 14 02053 05 0000 410</t>
  </si>
  <si>
    <t>Доходы в виде прибыли, приходящейся на доли в уставных (складочных) капиталах хозяйственных товариществ  и обществ, или дивидендов по акциям, принадлежащим муниципальным районам</t>
  </si>
  <si>
    <t>000 1 11 09045 05 0000 120</t>
  </si>
  <si>
    <t>000 1 11 01050 05 0000 120</t>
  </si>
  <si>
    <t>000 2 02 03021 05 0000 151</t>
  </si>
  <si>
    <t>000 1 05 04000 02 0000 110</t>
  </si>
  <si>
    <t xml:space="preserve">Налог, взимаемый в связи с применением патентной системы налогообложения               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</si>
  <si>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</si>
  <si>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</t>
  </si>
  <si>
    <t>000 1 16 30000 01 0000 140</t>
  </si>
  <si>
    <t>Денежные взыскания (штрафы) за правонарушения в области дорожного движения</t>
  </si>
  <si>
    <t>000 2 02 03119 05 0000 151</t>
  </si>
  <si>
    <t>Налоги на товары (работы, услуги), реализуемые на территории Российской Федерации</t>
  </si>
  <si>
    <t>000 1 03 00000 00 0000 000</t>
  </si>
  <si>
    <t>000 1 11 05075 05 0000 120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</si>
  <si>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</si>
  <si>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за выдачу разрешения на установку рекламной конструкции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</si>
  <si>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</si>
  <si>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</si>
  <si>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</si>
  <si>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Наименование</t>
  </si>
  <si>
    <r>
  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132, 133, 134, 135, 135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Налогового кодекса Российской Федерации</t>
    </r>
    <r>
      <rPr>
        <vertAlign val="superscript"/>
        <sz val="10"/>
        <rFont val="Times New Roman"/>
        <family val="1"/>
      </rPr>
      <t xml:space="preserve"> </t>
    </r>
  </si>
  <si>
    <t>Прочие субвенции бюджетам муниципальных образований</t>
  </si>
  <si>
    <t xml:space="preserve"> - на обеспечение переданных муниципальным районам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</si>
  <si>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Ед. измерения: тыс. рублей</t>
  </si>
  <si>
    <t>01</t>
  </si>
  <si>
    <t>00</t>
  </si>
  <si>
    <t>06</t>
  </si>
  <si>
    <t>800</t>
  </si>
  <si>
    <t>05</t>
  </si>
  <si>
    <t>600</t>
  </si>
  <si>
    <t>610</t>
  </si>
  <si>
    <t>02</t>
  </si>
  <si>
    <t>04</t>
  </si>
  <si>
    <t>03</t>
  </si>
  <si>
    <t>630</t>
  </si>
  <si>
    <t>700</t>
  </si>
  <si>
    <t>810</t>
  </si>
  <si>
    <t xml:space="preserve">к решению Совета депутатов </t>
  </si>
  <si>
    <t>Предоставление бюджетных кредитов юридическим лицам из бюджетов муниципальных районов в валюте Российской Федерации</t>
  </si>
  <si>
    <t>вид источников финансирования дефицитов бюджета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</si>
  <si>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</si>
  <si>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</si>
  <si>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</si>
  <si>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</si>
  <si>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</si>
  <si>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</si>
  <si>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</si>
  <si>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</si>
  <si>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000</t>
  </si>
  <si>
    <t>710</t>
  </si>
  <si>
    <t>0000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</si>
  <si>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</si>
  <si>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</si>
  <si>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 xml:space="preserve">     Получение кредитов от кредитных организаций бюджетами муниципальных районов в валюте Российской Федерации</t>
  </si>
  <si>
    <t xml:space="preserve">     Погашение кредитов, предоставленных кредитными организациями в валюте Российской Федерации </t>
  </si>
  <si>
    <t xml:space="preserve">     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</si>
  <si>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</si>
  <si>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</si>
  <si>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   Получение бюджетных  кредитов от других бюджетов бюджетной системы Российской Федерации в валюте Российской Федерации</t>
  </si>
  <si>
    <t xml:space="preserve">     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</si>
  <si>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 xml:space="preserve">   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</si>
  <si>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    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</si>
  <si>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</si>
  <si>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510</t>
  </si>
  <si>
    <t xml:space="preserve">     Увеличение прочих остатков денежных средств бюджета муниципального района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</si>
  <si>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</si>
  <si>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</si>
  <si>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</si>
  <si>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</si>
  <si>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</t>
  </si>
  <si>
    <t xml:space="preserve">     Исполнение государственных и муниципальных гарантий в валюте Российской Федерации, в случае если исполнение гарантом государственных и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</si>
  <si>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Исполнение муниципальных гарантий муниципальных районов в валюте Российской Федерации, в случае если исполнение гарантом муниципальных  гарантий ведет к возникновению права регрессного требования гаранта к принципалу, либо обусловлено уступкой гаранту прав требования бенефициара к принципалу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</si>
  <si>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</si>
  <si>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 внутри страны 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</si>
  <si>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</si>
  <si>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</si>
  <si>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</si>
  <si>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500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</si>
  <si>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</si>
  <si>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в валюте Российской Федерации</t>
  </si>
  <si>
    <t>540</t>
  </si>
  <si>
    <t xml:space="preserve">"О бюджете Рузского муниципального района </t>
  </si>
  <si>
    <r>
      <t xml:space="preserve">     Уменьшение прочих остатков денежных средств бюджета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муниципального района</t>
    </r>
  </si>
  <si>
    <t>Х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</si>
  <si>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сельской местности, в соответствии с государственной программой Московской области "Образование Подмосковья" на 2014-2016 годы</t>
  </si>
  <si>
    <t>000 2 02 03070 05 0000 151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</si>
  <si>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12.01.1995 года № 5-ФЗ "О ветеранах" и  от 24.11.1995 года № 181-ФЗ "О социальной защите инвалидов в Российской Федерации"</t>
  </si>
  <si>
    <t>13</t>
  </si>
  <si>
    <t>12</t>
  </si>
  <si>
    <t>10</t>
  </si>
  <si>
    <t>14</t>
  </si>
  <si>
    <t>11</t>
  </si>
  <si>
    <t>Администрация Рузского муниципального района</t>
  </si>
  <si>
    <t>к Решению Совета депутатов</t>
  </si>
  <si>
    <t>000 2 02 04012 05 0000 151</t>
  </si>
  <si>
    <t>Межбюджетные трансферты, переданные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</si>
  <si>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</t>
  </si>
  <si>
    <t>3</t>
  </si>
  <si>
    <t>Субсидии бюджетам муниципальных районов на реализацию федеральных целевых программ</t>
  </si>
  <si>
    <t>Приложение № 8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</si>
  <si>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</si>
  <si>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</si>
  <si>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Приложение № 10</t>
  </si>
  <si>
    <t>Итого: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</si>
  <si>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</si>
  <si>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</si>
  <si>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</si>
  <si>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</si>
  <si>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240</t>
  </si>
  <si>
    <t>200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</si>
  <si>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</si>
  <si>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Подпрограмма "Дошкольное образование"</t>
  </si>
  <si>
    <t>Муниципальная программа "Развитие образования и воспитание в Рузском муниципальном районе" на 2015-2019 годы</t>
  </si>
  <si>
    <t>Охрана семьи и детства</t>
  </si>
  <si>
    <t>СОЦИАЛЬНАЯ ПОЛИТИКА</t>
  </si>
  <si>
    <t>09</t>
  </si>
  <si>
    <t>07</t>
  </si>
  <si>
    <t>Субсидии бюджетным учреждениям</t>
  </si>
  <si>
    <t>Предоставление субсидий бюджетным, автономным учреждениям и иным некоммерческим организациям</t>
  </si>
  <si>
    <t>850</t>
  </si>
  <si>
    <t>Уплата налогов, сборов и иных платежей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</si>
  <si>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</si>
  <si>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</si>
  <si>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</si>
  <si>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</si>
  <si>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</si>
  <si>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подведомственных учреждений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</si>
  <si>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</si>
  <si>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</si>
  <si>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</si>
  <si>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 за счет средств местного бюджета</t>
  </si>
  <si>
    <t>620</t>
  </si>
  <si>
    <t>Субсидии автономным учреждениям</t>
  </si>
  <si>
    <t>Подпрограмма "Дополнительное образование, воспитание и психолого-социальное сопровождение детей"</t>
  </si>
  <si>
    <t>Другие вопросы в области образования</t>
  </si>
  <si>
    <t>Муниципальная программа "Социальная поддержка граждан Рузского муниципального района на 2015-2019 годы"</t>
  </si>
  <si>
    <t>Молодежная политика и оздоровление детей</t>
  </si>
  <si>
    <t>Подпрограмма "Развитие муниципальной службы Рузского муниципального района на 2015-2019 годы"</t>
  </si>
  <si>
    <t>Муниципальная программа "Муниципальное управление" на 2015-2019 годы</t>
  </si>
  <si>
    <t>Профессиональная подготовка, переподготовка и повышение квалификации работников муниципальных учреждений</t>
  </si>
  <si>
    <t>Подпрограмма "Обеспечивающая подпрограмма"</t>
  </si>
  <si>
    <t>Подпрограмма "Общее образование"</t>
  </si>
  <si>
    <t>Профессиональная подготовка, переподготовка и повышение квалификации</t>
  </si>
  <si>
    <t>Подпрограмма "Профилактика наркомании"</t>
  </si>
  <si>
    <t>Укрепление антитеррористической защищенности объектов социальной сферы</t>
  </si>
  <si>
    <t>Подпрограмма "Профилактика терроризма и экстремизма"</t>
  </si>
  <si>
    <t>Установка систем видеонаблюдения на подведомственных объектах социальной сферы</t>
  </si>
  <si>
    <t>Проведение мероприятий подведомственными учреждениями</t>
  </si>
  <si>
    <t>Подпрограмма "Обеспечение правопорядка и безопасности"</t>
  </si>
  <si>
    <t>Муниципальная программа "Безопасность Рузского муниципального района на 2015-2019 годы"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</si>
  <si>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</si>
  <si>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Выплаты детям-сиротам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</si>
  <si>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</si>
  <si>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Оплата расходов, связанных с компенсацией проезда к месту учебы и обратно,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</si>
  <si>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</si>
  <si>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</si>
  <si>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Капитальный ремонт учреждений социально-культурной сферы</t>
  </si>
  <si>
    <t>Подпрограмма "Доступная среда"</t>
  </si>
  <si>
    <t>Подпрограмма "Безопасность дорожного движения"</t>
  </si>
  <si>
    <t>Муниципальная программа "Развитие транспортной системы Рузского муниципального района на 2015-2019 годы"</t>
  </si>
  <si>
    <t>Общее образование</t>
  </si>
  <si>
    <t>Социальная услуга по организации питания детей в дошкольных образовательных учреждениях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</si>
  <si>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</si>
  <si>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Дошкольное образование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</si>
  <si>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бизнеса"</t>
  </si>
  <si>
    <t>Связь и информатика</t>
  </si>
  <si>
    <t>НАЦИОНАЛЬНАЯ ЭКОНОМИКА</t>
  </si>
  <si>
    <t>ОБРАЗОВАНИЕ</t>
  </si>
  <si>
    <t>Центральный аппарат за счет средств местного бюджета</t>
  </si>
  <si>
    <t>Председатель Контрольно-счетной палаты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</si>
  <si>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</si>
  <si>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</si>
  <si>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</si>
  <si>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</si>
  <si>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</si>
  <si>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</si>
  <si>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</si>
  <si>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</si>
  <si>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</si>
  <si>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Непрограммные расходы бюджета Рузского муниципального района</t>
  </si>
  <si>
    <t>870</t>
  </si>
  <si>
    <t>Резервные средства</t>
  </si>
  <si>
    <t>Другие общегосударственные вопросы</t>
  </si>
  <si>
    <t>Коды классификации расходов бюджета</t>
  </si>
  <si>
    <t>Ведомственная структура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</si>
  <si>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</si>
  <si>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Мероприятия в области развития информационно-коммуникационных технологий в органах местного самоуправления</t>
  </si>
  <si>
    <t>Муниципальная программа "Развитие культуры Рузского муниципального района на 2015-2019 годы"</t>
  </si>
  <si>
    <t>Другие вопросы в области национальной экономики</t>
  </si>
  <si>
    <t>Подпрограмма "Укрепление материально-технической базы муниципальных учреждений Рузского муниципального района"</t>
  </si>
  <si>
    <t>08</t>
  </si>
  <si>
    <t>КУЛЬТУРА И КИНЕМАТОГРАФИЯ</t>
  </si>
  <si>
    <t>Культура</t>
  </si>
  <si>
    <t>Повышение доступности и качества реабилитационных услуг</t>
  </si>
  <si>
    <t>Подпрограмма "Библиотечное обслуживание населения на территории Рузского муниципального района"</t>
  </si>
  <si>
    <t>Подпрограмма "Организация досуга и предоставление услуг организаций культуры доступа к музейным фондам"</t>
  </si>
  <si>
    <t>Обеспечение деятельности подведомственных распорядителей</t>
  </si>
  <si>
    <t>Другие вопросы в области культуры, кинематографии</t>
  </si>
  <si>
    <t>Проведение мероприятий подведомственными распорядителями</t>
  </si>
  <si>
    <t>Подпрограмма "Оказание поддержки отдельным категориям граждан. Предоставление субсидий по оплате жилищно-коммунальных услуг"</t>
  </si>
  <si>
    <t>Обеспечение предоставления гражданам субсидий на оплату жилого помещения и коммунальных услуг</t>
  </si>
  <si>
    <t>Транспорт</t>
  </si>
  <si>
    <t>Подпрограмма "Организация транспортного обслуживания населения"</t>
  </si>
  <si>
    <t>Дорожное хозяйство (дорожные фонды)</t>
  </si>
  <si>
    <t>Подпрограмма "Содержание и ремонт дорог"</t>
  </si>
  <si>
    <t>Содержание дорог и объектов дорожного хозяйства</t>
  </si>
  <si>
    <t>Подпрограмма "Развитие транспортной инфраструктуры"</t>
  </si>
  <si>
    <t>ЖИЛИЩНО-КОММУНАЛЬНОЕ ХОЗЯЙСТВО</t>
  </si>
  <si>
    <t>Жилищное хозяйство</t>
  </si>
  <si>
    <t>Муниципальная программа "Содержание и развитие жилищно-коммунального хозяйства Рузского муниципального района на 2015-2019 годы"</t>
  </si>
  <si>
    <t>Подпрограмма "Содержание и ремонт жилищного фонда"</t>
  </si>
  <si>
    <t>Капитальный ремонт многоквартирных домов</t>
  </si>
  <si>
    <t>Коммунальное хозяйство</t>
  </si>
  <si>
    <t>Подпрограмма "Содержание и развитие коммунального комплекса"</t>
  </si>
  <si>
    <t>Мероприятия в области газификации населенных пунктов</t>
  </si>
  <si>
    <t>Благоустройство</t>
  </si>
  <si>
    <t>ОХРАНА ОКРУЖАЮЩЕЙ СРЕДЫ</t>
  </si>
  <si>
    <t>Сбор, удаление отходов и очистка сточных вод</t>
  </si>
  <si>
    <t>Муниципальная программа "Охрана окружающей среды в Рузском муниципальном районе на 2015-2019 годы"</t>
  </si>
  <si>
    <t>Ликвидация несанкционированных свалок, очагов навалов бытовых отходов и мусора</t>
  </si>
  <si>
    <t>Другие вопросы в области охраны окружающей среды</t>
  </si>
  <si>
    <t>Санитарно-химические исследования атмосферного воздуха</t>
  </si>
  <si>
    <t>Санитарно-бактериологические химические исследования воды</t>
  </si>
  <si>
    <t>Организация и проведение мероприятий в рамках Дней защиты от экологической опасности</t>
  </si>
  <si>
    <t>Очистка дна и укрепление берегов водных объектов</t>
  </si>
  <si>
    <t>Социальное обеспечение населения</t>
  </si>
  <si>
    <t>Предоставление льгот на проезд многодетным матерям, проживающим на территории Рузского муниципального района</t>
  </si>
  <si>
    <t>Публичные нормативные социальные выплаты гражданам</t>
  </si>
  <si>
    <t>310</t>
  </si>
  <si>
    <t>Компенсация оплаты жилья и коммунальных услуг инвалидам и ветеранам Великой Отечественной войны</t>
  </si>
  <si>
    <t>Предоставление гражданам субсидий на оплату жилого помещения и коммунальных услуг</t>
  </si>
  <si>
    <t>Мероприятия в области развития информационно-коммуникационных технологий распорядителей бюджетных средств</t>
  </si>
  <si>
    <t>Информационно-методическое и кадровое обеспечение системы реабилитации и социальной интеграции инвалидов а Рузском муниципальном районе</t>
  </si>
  <si>
    <t>Подпрограмма "Обеспечение жильем молодых семей"</t>
  </si>
  <si>
    <t>ФИЗИЧЕСКАЯ КУЛЬТУРА И СПОРТ</t>
  </si>
  <si>
    <t>Массовый спорт</t>
  </si>
  <si>
    <t>Подпрограмма "Создание условий для развития физической культуры и спорта"</t>
  </si>
  <si>
    <t>Подпрограмма "Управление муниципальным имуществом и земельными ресурсами Рузского муниципального района"</t>
  </si>
  <si>
    <t>Оценка недвижимости, признание прав и регулирование отношений по муниципальной собственности</t>
  </si>
  <si>
    <t>Расходы на содержание муниципального имущества</t>
  </si>
  <si>
    <t>Подпрограмма "Обеспечение жильем детей-сирот и детей, оставшихся без попечения родителей, а также лиц из их числа"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</si>
  <si>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</si>
  <si>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Муниципальная программа "Развитие сельского хозяйства Рузского муниципального района на 2015-2019 годы"</t>
  </si>
  <si>
    <t>Подпрограмма "Развитие отраслей сельского хозяйства и перерабатывающей промышленности"</t>
  </si>
  <si>
    <t>Подпрограмма "Развитие архивного дела в Рузском муниципальном районе на 2015-2019 годы"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</si>
  <si>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</si>
  <si>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Резервные фонды</t>
  </si>
  <si>
    <t>Резервный фонд Администрации Рузского муниципального района на предупреждение и ликвидацию чрезвычайных ситуаций и последствий стихийных бедствий</t>
  </si>
  <si>
    <t>Оплата членских взносов в Совет муниципальных образований</t>
  </si>
  <si>
    <t>НАЦИОНАЛЬНАЯ ОБОРОНА</t>
  </si>
  <si>
    <t>Мобилизационная подготовка экономики</t>
  </si>
  <si>
    <t>Подпрограмма "Развитие и совершенствование систем оповещения и информирования населения Рузского муниципального района"</t>
  </si>
  <si>
    <t>Развитие муниципальной системы оповещения населения Рузского муниципального района</t>
  </si>
  <si>
    <t>Подпрограмма "Обеспечение мобилизационной подготовки экономики Рузского муниципального района"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</si>
  <si>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</si>
  <si>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</si>
  <si>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Подготовка и выпуск печатной продукции антинаркотического содержания</t>
  </si>
  <si>
    <t>Муниципальная программа "Предпринимательство Рузского муниципального района"</t>
  </si>
  <si>
    <t>Подпрограмма "Развитие потребительского рынка и услуг Рузского муниципального района на 2015-2019 годы"</t>
  </si>
  <si>
    <t>Подпрограмма "Развитие малого и среднего предпринимательства в Рузском муниципальном районе"</t>
  </si>
  <si>
    <t>Регистрация прав собственности муниципального образования "Рузский муниципальный район" на земельные участи</t>
  </si>
  <si>
    <t>Пенсионное обеспечение</t>
  </si>
  <si>
    <t>Пенсии, выплачиваемые организациями сектора муниципального управления</t>
  </si>
  <si>
    <t>Выплаты почетным гражданам Рузского муниципального района</t>
  </si>
  <si>
    <t>СРЕДСТВА МАССОВОЙ ИНФОРМАЦИИ</t>
  </si>
  <si>
    <t>Подпрограмма "Информирование населения о деятельности органов местного самоуправления Рузского муниципального района"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</si>
  <si>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</si>
  <si>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</si>
  <si>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</si>
  <si>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муниципальными финансами Рузского муниципального района"</t>
  </si>
  <si>
    <t>Обеспечение своевременности и полноты исполнения долговых обязательств Рузского муниципального района</t>
  </si>
  <si>
    <t>Обслуживание государственного (муниципального) долга</t>
  </si>
  <si>
    <t>Обслуживание муниципального долга</t>
  </si>
  <si>
    <t>730</t>
  </si>
  <si>
    <t xml:space="preserve">по разделам, подразделам, целевым статьям (муниципальным программам Рузского муниципального района и непрограммным </t>
  </si>
  <si>
    <t>направлениям деятельности), группам и подгруппам видов расходов классификации расходов бюджетов</t>
  </si>
  <si>
    <t>раздел</t>
  </si>
  <si>
    <t xml:space="preserve">подраздел </t>
  </si>
  <si>
    <t>Код классификации расходов бюджета</t>
  </si>
  <si>
    <t xml:space="preserve">(муниципальным  программам Рузского муниципального района и непрограммным направлениям деятельности), </t>
  </si>
  <si>
    <t>группам и подгруппам видов расходов классификации расходов бюджетов</t>
  </si>
  <si>
    <t>Классификация расходов бюджета</t>
  </si>
  <si>
    <t xml:space="preserve">Целевая статья </t>
  </si>
  <si>
    <t>Вид расхода</t>
  </si>
  <si>
    <t>Муниципальная программа "Газификация Рузского муниципального района на 2015-2019 год"</t>
  </si>
  <si>
    <t>Раздел</t>
  </si>
  <si>
    <t>Совершенствование профессионального развития подведомственных распорядителей</t>
  </si>
  <si>
    <t>Приобретение объектов, относящихся к основным средствам, для работников органов местного самоуправления</t>
  </si>
  <si>
    <t>Приобретение объектов, относящимся к основным средствам, подведомственными учреждениями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</si>
  <si>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</si>
  <si>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</si>
  <si>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- на обеспечение полноценным питанием беременных женщин, кормящих матерей, а также детей в возрасте до трех лет в Московской области</t>
  </si>
  <si>
    <t xml:space="preserve"> - на 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</si>
  <si>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</si>
  <si>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Проведение мероприятий органами местного самоуправления</t>
  </si>
  <si>
    <t xml:space="preserve">Код </t>
  </si>
  <si>
    <t xml:space="preserve">Подраздел </t>
  </si>
  <si>
    <t>Целевая
статья</t>
  </si>
  <si>
    <t>Вид
расхода</t>
  </si>
  <si>
    <t>Содержание, благоустройство кладбищ в Рузском муниципальном районе</t>
  </si>
  <si>
    <t>Проведение технической инвентаризации мест захоронения</t>
  </si>
  <si>
    <t>Проведение работ по оформлению права собственности на земельные участки под кладбищами</t>
  </si>
  <si>
    <t>Взносы на капитальный ремонт общего имущества многоквартирных домов</t>
  </si>
  <si>
    <t>Социальная поддержка беременных женщин, кормящих матерей, детей в возрасте до трех лет</t>
  </si>
  <si>
    <t>Подпрограмма "Система развития отдыха и оздоровления детей в Рузском муниципальном районе на 2015-2019 годы"</t>
  </si>
  <si>
    <t>Организация работы по прохождению диспансеризации муниципальными служащими</t>
  </si>
  <si>
    <t>Приложение № 6</t>
  </si>
  <si>
    <t>Приложение № 7</t>
  </si>
  <si>
    <t>"О бюджете Рузского муниципального района на 2016 год</t>
  </si>
  <si>
    <t xml:space="preserve"> и на плановый период 2017 и 2018 годов"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</si>
  <si>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</si>
  <si>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</si>
  <si>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</si>
  <si>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- на 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</si>
  <si>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Субвенции бюджетам муниципальных образований Московской области на выплату вознаграждения за выполнение функций классного руководителя педагогическим работникам муниципальных общеобразовательных организаций в Московской области</t>
  </si>
  <si>
    <t>Субвенции бюджетам муниципальных районов Московской области на организацию предоставления гражданам Российской Федерации, имеющим место жительства в Московской области, субсидий на оплату жилого помещения и коммунальных услуг</t>
  </si>
  <si>
    <t xml:space="preserve"> -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</t>
  </si>
  <si>
    <t xml:space="preserve"> - на частичную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</t>
  </si>
  <si>
    <t xml:space="preserve"> - на  оплату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</si>
  <si>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 xml:space="preserve"> - на реализацию мер социальной поддержки и социального обеспечения детей-сирот и детей, оставшихся без попечения родителей, а также лиц из их числа в муниципальных и частных организациях в Московской области для детей-сирот и детей, оставшихся без попечения родителей</t>
  </si>
  <si>
    <t>Субвенции бюджетам муниципальных районов на выплату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</si>
  <si>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Субвенции бюджетам муниципальных образований Московской области на 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</si>
  <si>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-  на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</si>
  <si>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 xml:space="preserve"> - на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</t>
  </si>
  <si>
    <t>Поступление доходов в бюджет Рузского муниципального  района на 2016 год</t>
  </si>
  <si>
    <t>на 2016 год и на плановый период 2017 и 2018 годов"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</si>
  <si>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Рузском муниципальном районе"</t>
  </si>
  <si>
    <t>Основное мероприятие "Исполнение полномочий по предоставлению дополнительных мер социальной поддержки обратившимся инвалидам и участникам Великой Отечественной войны, постоянно проживающим в Рузском муниципальном районе и имеющим право на получение указанных выплат"</t>
  </si>
  <si>
    <t>Основное мероприятие "Реализация механизмов, обеспечивающих равный доступ к качественному общему образованию"</t>
  </si>
  <si>
    <t>Основное мероприятие "Повышение мотивации муниципальных служащих"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</si>
  <si>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документов"</t>
  </si>
  <si>
    <t>Муниципальная программа "Энергосбережение и повышение энергетической эффективности на территории Рузского муниципального района на 2015-2019 годы"</t>
  </si>
  <si>
    <t>Основное мероприятие "Обеспечение деятельности Финансового управления администрации Рузского муниципального района"</t>
  </si>
  <si>
    <t>Основное мероприятие "Пополнение фонда резерва материальных ресурсов для ликвидации ЧС"</t>
  </si>
  <si>
    <t>Создание безбарьерной среды</t>
  </si>
  <si>
    <t>Подпрограмма "Развитие конкуренции"</t>
  </si>
  <si>
    <t>Основное мероприятие "Создание и развитие в Рузском муниципальном районе Московской области системы предоставления государственных и муниципальных услуг по принципу "одного окна", в том числе на базе многофункционального центра предоставления государственных и муниципальных услуг"</t>
  </si>
  <si>
    <t>Основное мероприятие "Регистрация права собственности муниципального образования Рузский муниципальный район на земельные участки"</t>
  </si>
  <si>
    <t>Основное мероприятие "Поддержка и развитие инфраструктуры и эффективное развитие имущественного комплекса администрации Рузского муниципального района"</t>
  </si>
  <si>
    <t>Основное мероприятие "Развитие муниципальной системы оповещения населения Рузского муниципального района МСО на базе аппаратуры П-164"</t>
  </si>
  <si>
    <t>Основное мероприятие "Повышение уровня мобилизационной подготовки и мобилизации в Рузском муниципальном районе"</t>
  </si>
  <si>
    <t>Обучение мобилизационных работников и военно-учетных работников органов управления администрации Рузского муниципального района</t>
  </si>
  <si>
    <t>Основное мероприятие "Обеспечение установленного в администрации Рузского муниципального района режима секретности"</t>
  </si>
  <si>
    <t>Основное мероприятие "Организация и ведение секретного делопроизводства в администрации Рузского муниципального района"</t>
  </si>
  <si>
    <t>Изготовление бланков, журналов, форм документов, мастичных печатей, штампов, рабочих портфелей по мобилизационной подготовке</t>
  </si>
  <si>
    <t>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</t>
  </si>
  <si>
    <t>Основное мероприятие "Развитие инфраструктуры потребительского рынка и услуг"</t>
  </si>
  <si>
    <t>Основное мероприятие "Совершенствование дорожных условий и внедрение технических средств организации дорожного движения"</t>
  </si>
  <si>
    <t>Ремонт дорог общего пользования местного значения</t>
  </si>
  <si>
    <t>Основное мероприятие "Повышение уровня безопасности на территории района, повышение качества и технической оснащённости выполняемых работ по содержанию и ремонту объектов дорожного хозяйства"</t>
  </si>
  <si>
    <t>Основное мероприятие "Координация и эффективное регулирование деятельности по организации движения"</t>
  </si>
  <si>
    <t>Проведение экспертизы технического состояния подвесных мостов</t>
  </si>
  <si>
    <t>Основное мероприятие "Увеличение уровня преступлений, раскрытых с применением технических средств, за счет внедрения современных средств наблюдения и оповещения о правонарушениях, обеспечение оперативного принятия решений в целях обеспечения правопорядка и безопасности граждан"</t>
  </si>
  <si>
    <t xml:space="preserve"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Рузского муниципального района" </t>
  </si>
  <si>
    <t>Основное мероприятие "Создание, развитие и техническое обслуживание единой информационно-технологической и телекоммуникационной инфраструктуры органов местного самоуправления "</t>
  </si>
  <si>
    <t>Основное мероприятие "Подключение органов местного самоуправления Рузского муниципального района к инфраструктуре электронного правительства Московской области"</t>
  </si>
  <si>
    <t>Основное мероприятие "Внедрение отраслевых сегментов географической информационной системы Московской области в органах местного самоуправления Рузского муниципального района"</t>
  </si>
  <si>
    <t>Основное мероприятие "Создание благоприятной среды для предпринимательства"</t>
  </si>
  <si>
    <t>Мероприятия направленные на создание благоприятной среды для предпринимательства</t>
  </si>
  <si>
    <t>Основное мероприятие "Развитие инфраструктуры поддержки субъектов малого и среднего предпринимательства"</t>
  </si>
  <si>
    <t>Основное мероприятие "Увеличение вклада субъектов малого и среднего предпринимательства в экономику Рузского муниципального района"</t>
  </si>
  <si>
    <t>Частичная компенсация субъектам малого и среднего предпринимательства затрат, связанных с приобретением оборудования</t>
  </si>
  <si>
    <t>Муниципальный земельный контроль</t>
  </si>
  <si>
    <t>Основное мероприятие "Обеспечение деятельности МКУ "Отдел статистического и налогового мониторинга"</t>
  </si>
  <si>
    <t>Проведение строительно-технической экспертизы</t>
  </si>
  <si>
    <t>Основное мероприятие "Предоставление коммунальных услуг надлежащего качества"</t>
  </si>
  <si>
    <t>Подготовка объектов жилищно-коммунального комплекса к осенне-зимнему периоду, обеспечение бесперебойной и безаварийной работы объектов коммунального хозяйства</t>
  </si>
  <si>
    <t>Реконструкция очистных сооружений города Руза</t>
  </si>
  <si>
    <t>Основное мероприятие "Улучшение социально-экономических условий жизни населения Рузского муниципального района Московской области, содействие проведению реформы жилищно-коммунального хозяйства"</t>
  </si>
  <si>
    <t>Основное мероприятие "Повышение энергетической эффективности в жилищном фонде Рузского муниципального района"</t>
  </si>
  <si>
    <t>Установка индивидуальных приборов учета потребления коммунальных ресурсов в муниципальных квартирах</t>
  </si>
  <si>
    <t>Основное мероприятие "Совершенствование системы сбора и вывоза ТБО, устранение предпосылок для организации несанкционированных свалок в населенных пунктах"</t>
  </si>
  <si>
    <t>Организация обслуживания контейнерных площадок на территории сельских поселений</t>
  </si>
  <si>
    <t>Проведение мероприятий по ликвидации несанкционированных свалок на территории населенных пунктов сельских поселений</t>
  </si>
  <si>
    <t>Основное мероприятие "Развитие похоронного дела в Рузском муниципальном районе"</t>
  </si>
  <si>
    <t>Изготовление и установка информационных щитов на кладбищах, приобретение печатной продукции (книги регистрации, удостоверения)</t>
  </si>
  <si>
    <t>Основное мероприятие "Снижение и предотвращение загрязнений окружающей среды при образовании и размещении отходов"</t>
  </si>
  <si>
    <t>Основное  мероприятие "Организация и проведение экологического мониторинга на территории Рузского муниципального района"</t>
  </si>
  <si>
    <t>Основное  мероприятие "Экологическое образование, воспитание и информирование населения"</t>
  </si>
  <si>
    <t>Основное мероприятие "Охрана водных объектов на территории Рузского муниципального района"</t>
  </si>
  <si>
    <t>Основное мероприятие "Развитие сети дошкольных образовательных организаций и внедрение новых финансово-экономических механизмов, обеспечивающих равный доступ населения к услугам дошкольного образования"</t>
  </si>
  <si>
    <t>Основное мероприятие "Повышение степени защищенности социально-значимых объектов мест с массовым пребыванием людей"</t>
  </si>
  <si>
    <t>Мероприятия направленные на обучение детей поведению на дорогах и улицах</t>
  </si>
  <si>
    <t>Основное мероприятие "Совершенствование контрольно-надзорной деятельности в области безопасности дорожного движения, проведение комплекса мероприятий по предупреждению ДТП"</t>
  </si>
  <si>
    <t>Проведение комплекса мероприятий по предупреждению ДТП</t>
  </si>
  <si>
    <t>Основное мероприятие "Совершенствование системы социальной интеграции инвалидов в обществе"</t>
  </si>
  <si>
    <t>Основное мероприятие "Укрепление и модернизация материально-технической базы муниципальных учреждений культуры Рузского муниципального района"</t>
  </si>
  <si>
    <t>Мероприятия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</si>
  <si>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Софинансирование мероприятий по проведению капитального ремонта и технического переоснащения муниципальных организаций дополнительного образования детей в Московской области, осуществляющих деятельность в сфере культуры</t>
  </si>
  <si>
    <t>Подготовка и проведение единого государственного экзамена</t>
  </si>
  <si>
    <t>Основное мероприятие "Повышение эффективности деятельности по устройству детей-сирот и детей, оставшихся без попечения родителей"</t>
  </si>
  <si>
    <t>Основное мероприятие "Повышение качества эффективности муниципальных услуг в системе образования Рузского муниципального района"</t>
  </si>
  <si>
    <t>Основное мероприятие "Снижение уровня подростковой (молодежной) преступности"</t>
  </si>
  <si>
    <t>Основное мероприятие "Профилактика и предупреждение проявлений экстремизма, расовой и национальной неприязни в целях снижения уровня преступлений экстремистской направленности"</t>
  </si>
  <si>
    <t>Основное мероприятие "Повышение эффективности управления муниципальными финансами использования муниципального имущества при реализации муниципальной программы"</t>
  </si>
  <si>
    <t>Основное мероприятие "Организация осуществления функций и полномочий по управлению и обслуживанию учреждений в сфере культуры"</t>
  </si>
  <si>
    <t>Основное мероприятие "Совершенствование профессионального развития муниципальных служащих"</t>
  </si>
  <si>
    <t>Организация работы по повышению квалификации муниципальных служащих</t>
  </si>
  <si>
    <t>Основное мероприятие "Реализация системы методического, информационного сопровождения и мониторинга реализации программ, распространение её результатов"</t>
  </si>
  <si>
    <t>Основное мероприятие "Повышение эффективности проведения профилактических мероприятий по выявлению наркопотребителей и снижению уровня наркотизации общества"</t>
  </si>
  <si>
    <t>Основное мероприятие "Обеспечение полноценным питанием беременных женщин, кормящих матерей, а также детей в возрасте до трех лет"</t>
  </si>
  <si>
    <t>Основное мероприятие "Координация финансовых и организационных вопросов по предоставлению молодым семьям социальных выплат на приобретение жилого помещения или строительство индивидуального жилого дома"</t>
  </si>
  <si>
    <t>Основное мероприятие "Исполнение полномочий по предоставлению льгот на проезд обратившимся многодетным матерям, постоянно проживающим в Рузском муниципальном районе и имеющим право на получение указанных льгот"</t>
  </si>
  <si>
    <t>Основное мероприятие "Вовлечение жителей Рузского муниципального района, в систематические занятия физической культурой и спортом"</t>
  </si>
  <si>
    <t>Укрепление материально-технической базы центра тестирования</t>
  </si>
  <si>
    <t>Основное мероприятие " Освещение деятельности органов местного самоуправления Рузского муниципального района в печатных средствах массовой информации муниципального образования"</t>
  </si>
  <si>
    <t>Информирование населения о деятельности органов местного самоуправления Рузского муниципального района, опубликование  муниципальных правовых актов, обсуждение проектов муниципальных правовых актов  по вопросам местного значения</t>
  </si>
  <si>
    <t>Основное мероприятие " Освещение деятельности органов местного самоуправления Рузского муниципального района в электронных средствах массовой информации"</t>
  </si>
  <si>
    <t>Организация взаимодействия с региональными электронными СМИ путем размещения информации о деятельности органов местного самоуправления</t>
  </si>
  <si>
    <t>Распределение бюджетных ассигнований на 2016 год</t>
  </si>
  <si>
    <t>Создание безбарьерной среды в  подведомственных учреждениях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</si>
  <si>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</t>
  </si>
  <si>
    <t>и на плановый период 2017 и 2018 годов"</t>
  </si>
  <si>
    <t>расходов  бюджета Рузского муниципального района на 2016 год</t>
  </si>
  <si>
    <t>Другие вопросы в области средств массовой информации</t>
  </si>
  <si>
    <t>Распределение ассигнований на 2016 год</t>
  </si>
  <si>
    <t>Основное мероприятие "Создание системы обучения детей поведению на дорогах и улицах"</t>
  </si>
  <si>
    <t>Основное мероприятие "Организация досуга и предоставление услуг организаций культуры доступа к музейным фондам"</t>
  </si>
  <si>
    <t>Обеспечение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</si>
  <si>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"Обеспечение экстренной связи с диспетчерскими службами. Совершенствование работы службы "112""</t>
  </si>
  <si>
    <t xml:space="preserve">Расходы бюджета Рузского муниципального района на 2016 год по целевым статьям </t>
  </si>
  <si>
    <t>Источники внутреннего  финансирования дефицитов бюджета</t>
  </si>
  <si>
    <t>Дефицит бюджета Рузского муниципального района</t>
  </si>
  <si>
    <t>в процентах к общей сумме доходов без учета безвозмездных поступлений</t>
  </si>
  <si>
    <t xml:space="preserve">Расходы на выплаты персоналу подведомственных учреждений </t>
  </si>
  <si>
    <t>Расходы на выплаты персоналу подведомственных учреждений</t>
  </si>
  <si>
    <t>Источники  внутреннего финансирования дефицита бюджета Рузского муниципального района на 2016 год</t>
  </si>
  <si>
    <t>Частичная компенсация затрат субъектам малого и среднего предпринимательства, связанных с созданием и (или) развитием центров времяпрепровождения детей - групп дневного времяпровождения детей дошкольного возраста и иных подобных им видам деятельности по уходу и присмотру за детьми</t>
  </si>
  <si>
    <t>Субсидии некоммерческим организациям (за исключением государственных (муниципальных) учреждений)</t>
  </si>
  <si>
    <t>330</t>
  </si>
  <si>
    <t>Публичные нормативные выплаты гражданам несоциального характера</t>
  </si>
  <si>
    <t>и  на плановый период 2017 и 2018 годов"</t>
  </si>
  <si>
    <t>и на плановый период  2017  и 2018 годов"</t>
  </si>
  <si>
    <t>Основное мероприятие "Создание условий для всестороннего развития детей в период пребывания в учреждениях отдыха и оздоровления"</t>
  </si>
  <si>
    <t>Основное мероприятие "Исполнение государственных полномочий по принятию решений о предоставлении субсидий на оплату жилого помещения и коммунальных услуг обратившимся гражданам Российской Федерации  постоянно проживающим в Рузском муниципальном районе и имеющим право на получение указанных субсидий"</t>
  </si>
  <si>
    <t xml:space="preserve">от   "23" декабря  2015 года №239/35  </t>
  </si>
  <si>
    <t>от   "23" декабря  2015 года №239/35</t>
  </si>
  <si>
    <t>Приложение №1</t>
  </si>
  <si>
    <t>"Приложение № 1</t>
  </si>
  <si>
    <t xml:space="preserve"> - на капитальный ремонт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</si>
  <si>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000 2 02 03121 05 0000 151</t>
  </si>
  <si>
    <t>Субвенции бюджетам муниципальных районов Московской области на проведение Всероссийской сельскохозяйственной переписи 2016 года</t>
  </si>
  <si>
    <t xml:space="preserve"> - на осуществление государственных полномочий в соответствии с Законом Московской области №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 </t>
  </si>
  <si>
    <t xml:space="preserve"> - на приобретение оборудования для оснащения плоскостных спортивных сооружений в муниципальных образованиях Московской области в соответствии с государственной программой Московской области "Спорт Подмосковья"</t>
  </si>
  <si>
    <t>Основное мероприятие "Исполнение переданных государственных полномочий в сфере землепользования"</t>
  </si>
  <si>
    <t>Основное мероприятие "Исполнение переданных государственных полномочий в сфере градостроительства"</t>
  </si>
  <si>
    <t>Основное мероприятие "Увеличение индекса производства продукции сельского хозяйства в хозяйствах всех категорий"</t>
  </si>
  <si>
    <t>Другие вопросы в области национальной безопасности и правоохранительной деятельности</t>
  </si>
  <si>
    <t>Ремонт и восстановление памятника</t>
  </si>
  <si>
    <t>Подпрограмма "Территориальное развитие (градостроительство и землеустройство) в Рузском муниципальном районе на 2015-2019 годы"</t>
  </si>
  <si>
    <t>Обеспечение деятельности органов местного самоуправления за счет средств бюджета городского поселения Тучково</t>
  </si>
  <si>
    <t>Выполнение других обязательств муниципального образования</t>
  </si>
  <si>
    <t>Установка систем видеонаблюдения на дорогах</t>
  </si>
  <si>
    <t>Обслуживание систем видеонаблюдения на дорогах</t>
  </si>
  <si>
    <t>Ремонт дорог общего пользования местного значения за счет средств бюджета городского поселения Руза</t>
  </si>
  <si>
    <t>Ремонт дорог общего пользования местного значения за счет средств бюджета городского поселения Тучково</t>
  </si>
  <si>
    <t>Содержание дорог и объектов дорожного хозяйства за счет средств бюджета городского поселения Руза</t>
  </si>
  <si>
    <t>Содержание дорог и объектов дорожного хозяйства за счет средств бюджета городского поселения Тучково</t>
  </si>
  <si>
    <t>Разработка комплексной схемы организации дорожного движения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</si>
  <si>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</si>
  <si>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Проведение Всероссийской сельскохозяйственной переписи 2016 года</t>
  </si>
  <si>
    <t>"Приложение № 5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</si>
  <si>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</si>
  <si>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</si>
  <si>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</si>
  <si>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</si>
  <si>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</si>
  <si>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Приложение №6</t>
  </si>
  <si>
    <t>Центральный аппарат за счет средств бюджета городского поселения Руза</t>
  </si>
  <si>
    <t>Центральный аппарат за счет средств бюджета городского поселения Тучково</t>
  </si>
  <si>
    <t>Центральный аппарат за счет средств бюджета сельского поселения Дороховское</t>
  </si>
  <si>
    <t>Центральный аппарат за счет средств бюджета сельского поселения Ивановское</t>
  </si>
  <si>
    <t>Центральный аппарат за счет средств бюджета сельского поселения Старорузское</t>
  </si>
  <si>
    <t>Обеспечение жильем молодых семей за счет средств бюджета городского поселения Тучково</t>
  </si>
  <si>
    <t>000 2 02 02051 05 0000 151</t>
  </si>
  <si>
    <t>000 2 02 02008 05 0000 151</t>
  </si>
  <si>
    <t>Субсидии бюджетам муниципальных районов на обеспечение жильем молодых семей (на реализацию подпрограммы "Обеспечение жильем молодых семей" государственной программы Московской области "Жилище")</t>
  </si>
  <si>
    <t>000 2 02 02216 05 0000 151</t>
  </si>
  <si>
    <t xml:space="preserve">000 2 02 02088 05 0000 151 
</t>
  </si>
  <si>
    <t xml:space="preserve"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 </t>
  </si>
  <si>
    <t xml:space="preserve"> 000 2 02 02089 05 0000 151 
</t>
  </si>
  <si>
    <t xml:space="preserve"> 000 2 02 04999 05 0000 151</t>
  </si>
  <si>
    <t xml:space="preserve">Прочие межбюджетные трансферты, передаваемые бюджетам муниципальных районов  </t>
  </si>
  <si>
    <t>Закупка товаров, работ и услуг для обеспечения государственных (муниципальных) нужд</t>
  </si>
  <si>
    <t>Основное мероприятие "обеспечение деятельности администрации Рузского муниципального района"</t>
  </si>
  <si>
    <t>Резервный фонд администрации Рузского муниципального района</t>
  </si>
  <si>
    <t>Основное мероприятие "Обеспечение защиты информации, безопасности информационных систем и баз данных, содержащих конфиденциальную информацию, в том числе персональные данные населения муниципального образования"</t>
  </si>
  <si>
    <t>Обслуживание внутреннего государственного и муниципального долга</t>
  </si>
  <si>
    <t>Основное мероприятие "Совершенствование системы управления муниципальным долгом Рузского муниципального района"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</si>
  <si>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</si>
  <si>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Создание дополнительных мест за счет рационального использования помещений действующих учреждений дошкольного образования</t>
  </si>
  <si>
    <t>Обеспечение дошкольных организаций, находящихся в ведении муниципальных образований Московской области, доступом в сеть интернет</t>
  </si>
  <si>
    <t>Дополнительные мероприятия по развитию жилищно-коммунального хозяйства и социально-культурной сферы</t>
  </si>
  <si>
    <t>Создание условий для обеспечения учащихся общеобразовательных организаций качественным горячим питанием</t>
  </si>
  <si>
    <t>Капитальный ремонт учреждений социально-культурной сферы за счет средств бюджета городского поселения Тучково</t>
  </si>
  <si>
    <t>Капитальный ремонт учреждений социально-культурной сферы за счет средств бюджета сельского поселения Старорузское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</si>
  <si>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</si>
  <si>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Софинансирование мероприятий по обеспечению подвоза обучающихся к месту обучения в муниципальные общеобразовательные организации, расположенные в сельской местности</t>
  </si>
  <si>
    <t>Основное мероприятие "Развитие инфраструктуры, кадрового потенциала, интеграции деятельности образовательных организаций сферы образования, культуры, физической культуры и спорта, обеспечивающих равную доступность и повышение охвата детей услугами дополнительного образования"</t>
  </si>
  <si>
    <t>Компенсация учащимся в учреждениях дополнительного образования детей за проезд к месту обучения и обратно</t>
  </si>
  <si>
    <t>Мероприятия по организации отдыха детей в каникулярное время</t>
  </si>
  <si>
    <t>Софинансирование мероприятий по организации отдыха детей в каникулярное время</t>
  </si>
  <si>
    <t>Центральный аппарат за счет средств сельского поселения Волковское</t>
  </si>
  <si>
    <t>Центральный аппарат за счет средств бюджета сельское поселения Колюбакинское</t>
  </si>
  <si>
    <t>Осуществление государственных полномочий в соответствии с Законом Московской области № 191/2015-ОЗ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отношений»</t>
  </si>
  <si>
    <t>Осуществление государственных полномочий в соответствии с Законом Московской области № 107/2014-ОЗ «О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области»</t>
  </si>
  <si>
    <t>Расходы на выплаты персоналу подведомственных учреждений за счет средств бюджета городского поселения Руза</t>
  </si>
  <si>
    <t>Расходы на выплаты персоналу подведомственных учреждений за счет средств бюджета городского поселения Тучково</t>
  </si>
  <si>
    <t>Расходы на выплаты персоналу подведомственных учреждений за счет средств бюджета сельского поселения Волковское</t>
  </si>
  <si>
    <t>Расходы на выплаты персоналу подведомственных учреждений за счет средств бюджета сельского поселения Дороховское</t>
  </si>
  <si>
    <t>Расходы на выплаты персоналу подведомственных учреждений за счет средств бюджета сельского поселения Ивановское</t>
  </si>
  <si>
    <t>Расходы на выплаты персоналу подведомственных учреждений за счет средств бюджета сельского поселения Колюбакинское</t>
  </si>
  <si>
    <t>Расходы на выплаты персоналу подведомственных учреждений за счет средств бюджета сельского поселения Старорузское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</si>
  <si>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</t>
  </si>
  <si>
    <t>Оснащение помещений территориальных обособленных структурных подразделений (офисов) МФЦ (УРМ МФЦ) муниципальных образований предметами мебели и иными предметами бытового назначения</t>
  </si>
  <si>
    <t>Ремонт зданий, предназначенных для размещения многофункциональных центров предоставления государственных и муниципальных услуг</t>
  </si>
  <si>
    <t>Исполнение судебных актов</t>
  </si>
  <si>
    <t>830</t>
  </si>
  <si>
    <t>Ежегодный контроль соблюдения правил эксплуатации аттестованного объекта и эффективности реализованных мер защиты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</si>
  <si>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</si>
  <si>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Дорожное хозяйство(дорожные фонды)</t>
  </si>
  <si>
    <t>Выполнение работ по устройству подъездов с щебеночным покрытием переходного типа к земельным участкам, выделенным многодетным семьям Рузского муниципального района</t>
  </si>
  <si>
    <t>Закупка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</si>
  <si>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</si>
  <si>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Подпрограмма "Создание условий для развития туризма в Рузском муниципальном районе"</t>
  </si>
  <si>
    <t>Частичная компенсация затрат субъектам малого и среднего предпринимательства, осуществляющим деятельность в области ремесел, народных художественных промыслов, сельского и экологического туризма, на цели, определяемые Правительством Московской области</t>
  </si>
  <si>
    <t>Субсидии на переселение граждан из аварийного жилищного фонда, в том числе с учетом необходимости развития малоэтажного жилищного строительства</t>
  </si>
  <si>
    <t>Софинансирование мероприятий по переселению граждан из аварийного жилищного фонда</t>
  </si>
  <si>
    <t>Основное мероприятие "Организация обеспечения своевременного проведения капитального ремонта общего имущества в многоквартирных домах за счет взносов собственников помещений в таких домах на капитальный ремонт общего имущества в многоквартирных домах, бюджетных средств и иных не запрещенных законом источников финансирования"</t>
  </si>
  <si>
    <t>Основное мероприятие "Техническое обслуживание и содержание жилищного фонда"</t>
  </si>
  <si>
    <t>Проведение аварийных работ на бесхозяйных объектах коммунального хозяйства</t>
  </si>
  <si>
    <t>Подпрограмма "Санитарная очистка территорий населенных пунктов Рузского муниципального района"</t>
  </si>
  <si>
    <t>Подпрограмма "Создание условий для оказания медицинской помощи населению на территории Рузского муниципального района на 2015-2019 годы"</t>
  </si>
  <si>
    <t>Субсидии на мероприятия подпрограммы "Обеспечение жильем молодых семей"</t>
  </si>
  <si>
    <t>Другие вопросы в области социальной политики</t>
  </si>
  <si>
    <t>Софинансирование мероприятий по установке площадки ГТО</t>
  </si>
  <si>
    <t>Телевидение и радиовещание</t>
  </si>
  <si>
    <t>Основное мероприятие "Информационная поддержка органов местного самоуправления Рузского муниципального района по социально значимым вопросам"</t>
  </si>
  <si>
    <t>Информирование населения о деятельности органов местного самоуправления Рузского муниципального района посредством наружной рекламы</t>
  </si>
  <si>
    <t>Основное мероприятие "Оформление наружного информационного пространства Рузского муниципального района"</t>
  </si>
  <si>
    <t>Основное мероприятие "Демонтаж незаконно установленных рекламных конструкций, не соответствующих утвержденной схеме размещения рекламных конструкций на территории Рузского муниципального района и внесение изменений в схему размещения рекламных конструкций на территории Рузского муниципального района при обстоятельствах инфраструктурного и имущественного характера"</t>
  </si>
  <si>
    <t>Периодическая печать и издательства</t>
  </si>
  <si>
    <t>Муниципальная программа "Развитие физической культуры и спорта, формирование здорового образа жизни населения в Рузском муниципальном районе" на 2015-2019 годы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</si>
  <si>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</si>
  <si>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Приложение № 9</t>
  </si>
  <si>
    <t xml:space="preserve">"О бюджете Рузского муниципального </t>
  </si>
  <si>
    <t>района на 2016 год и на плановый период</t>
  </si>
  <si>
    <t>2017 и 2018 годов"</t>
  </si>
  <si>
    <t>Программа муниципальных внутренних заимствований Рузского муниципального района на 2016 год</t>
  </si>
  <si>
    <t>I. Привлечение заимствований</t>
  </si>
  <si>
    <t>№ п/п</t>
  </si>
  <si>
    <t>Виды заимствований</t>
  </si>
  <si>
    <t xml:space="preserve">Объем привлечения средств в 2016 году </t>
  </si>
  <si>
    <t>Кредитные договоры и соглашения, заключенные от имени Рузского муниципального района</t>
  </si>
  <si>
    <t>Бюджетные кредиты, полученные от других бюджетов бюджетной системы</t>
  </si>
  <si>
    <t xml:space="preserve">Итого: </t>
  </si>
  <si>
    <t>II. Погашение заимствований</t>
  </si>
  <si>
    <t xml:space="preserve">Объем средств, направляемых на погашение основной суммы долга в 2016 году </t>
  </si>
  <si>
    <t>Итого</t>
  </si>
  <si>
    <t>Приложение № 18</t>
  </si>
  <si>
    <t>на 2016 год  и на плановый период  2017  и 2018 годов"</t>
  </si>
  <si>
    <t>Источники внутреннего финансирования дефицита бюджета Рузского муниципального района на плановый период 2017 и 2018 годов</t>
  </si>
  <si>
    <t>Ед. измерения: тыс.рублей</t>
  </si>
  <si>
    <t xml:space="preserve">Сумма, тыс. рублей </t>
  </si>
  <si>
    <t>2017 год</t>
  </si>
  <si>
    <t>2018 год</t>
  </si>
  <si>
    <t>Дефицит (профицит) бюджета Рузского муниципального района</t>
  </si>
  <si>
    <t>Приложение № 17</t>
  </si>
  <si>
    <t>от   "23" декабря  2015 года №  239/35</t>
  </si>
  <si>
    <t>района на 2016 год и на плановый период 2017 и 2018 годов"</t>
  </si>
  <si>
    <t>Программа муниципальных внутренних заимствований Рузского муниципального района на 2017-2018 годы</t>
  </si>
  <si>
    <t xml:space="preserve">Объем привлечения средств </t>
  </si>
  <si>
    <t xml:space="preserve">Объем средств, направляемых на погашение основной суммы долга </t>
  </si>
  <si>
    <t>Приложение №8</t>
  </si>
  <si>
    <t>Приложение №9</t>
  </si>
  <si>
    <t>- на мероприятия по организации отдыха детей в каникулярное время в соответствии с государственной программой Московской области «Социальная защита населения Московской области» на 2014-2018 годы»</t>
  </si>
  <si>
    <t>- на обеспечение общеобразовательных организаций, находящихся в их ведении, доступом в сеть Интернет в соответствии с требованиями в соответствии с государственной программой Московской области «Эффективная власть» на 2014-2018 годы</t>
  </si>
  <si>
    <t>-на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</si>
  <si>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-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</si>
  <si>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- на оснащение помещений территориальных обособленных структурных подразделений (офисов) МФЦ (удаленных рабочих мест МФЦ) муниципальных образований предметами мебели и иными предметами бытового назначения</t>
  </si>
  <si>
    <t>- на софинансирование расходов на организацию деятельности многофункциональных центров предоставления государственных и муниципальных услуг в соответствии с государственной программой Московской области "Эффективная власть" на 2014-2018 годы</t>
  </si>
  <si>
    <t>000 2 02 03007 05 0000 151</t>
  </si>
  <si>
    <t>Субвенции бюджетам муниципальных образований Московской области на финансовое обеспечение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Российской Федерации за счет средств, перечисляемых из федерального бюджета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</si>
  <si>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</si>
  <si>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</si>
  <si>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Основное мероприятие "Развитие рынка туристских услуг на территории Рузского муниципального района и создание благоприятных условий для развития внутреннего и въездного туризма"</t>
  </si>
  <si>
    <t>Основное мероприятие "Ведение учета земельных участков"</t>
  </si>
  <si>
    <t>Основное мероприятие "Организация библиотечного обслуживания населения на территории Рузского муниципального района"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</si>
  <si>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</si>
  <si>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Финансовое управление Администрации Рузского муниципального района</t>
  </si>
  <si>
    <t>Муниципальное казенное учреждение Управление образования Администрации Рузского муниципального района</t>
  </si>
  <si>
    <t>Орган местного самоуправления-муниципальное казенное учреждение "Совет депутатов Рузского муниципального района"</t>
  </si>
  <si>
    <t>Орган местного самоуправления - Муниципальное казенное учреждение Контрольно-счетная палата Рузского муниципального района</t>
  </si>
  <si>
    <t>Основное мероприятие "Содержание муниципальной казны Рузского муниципального района"</t>
  </si>
  <si>
    <t>по разделам и подразделам  классификации расходов бюджетов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</si>
  <si>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</si>
  <si>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Основное мероприятие "Защита прав граждан на жилище"</t>
  </si>
  <si>
    <t>Основное мероприятие "Обеспечение детей-сирот и детей, оставшихся без попечения родителей, а также лиц из их числа, специализированными жилыми помещениями, по договорам найма. Обеспечение сохранности жилых помещений муниципального жилищного фонда, закрепленных за детьми данной категории."</t>
  </si>
  <si>
    <t>Приложение №10</t>
  </si>
  <si>
    <t>Приложение № 20</t>
  </si>
  <si>
    <t>"О бюджете Рузского муниципального района</t>
  </si>
  <si>
    <t>на 2016 год и плановый период 2017 и 2018 годов"</t>
  </si>
  <si>
    <t xml:space="preserve">Распределение иных межбюджетных трансфертов, предоставляемых из бюджета Рузского муниципального района бюджетам поселений, входящим в состав района, на 2016 год
</t>
  </si>
  <si>
    <t>Наименование передаваемых межбюджетных трансфертов</t>
  </si>
  <si>
    <t>2016 год</t>
  </si>
  <si>
    <t>ИТОГО:</t>
  </si>
  <si>
    <t>Программа  муниципальных гарантий Рузского муниципального района в плановом периоде 2017 и 2018 годов</t>
  </si>
  <si>
    <t xml:space="preserve">I. Перечень муниципальных гарантий Рузского муниципального района, </t>
  </si>
  <si>
    <t>подлежащих предоставлению в 2017-2018 годах</t>
  </si>
  <si>
    <t>Цели предоставления муниципальных гарантий</t>
  </si>
  <si>
    <t>Предельный объем гарантий (тыс. руб.)</t>
  </si>
  <si>
    <t>Основной долг</t>
  </si>
  <si>
    <t>Проценты и другие расходы по обслуживанию  долга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</si>
  <si>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2017-2018 годах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</si>
  <si>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</si>
  <si>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тыс. рублей</t>
  </si>
  <si>
    <t>За счет источников внутреннего финансирования дефицита бюджета Рузского муниципального района</t>
  </si>
  <si>
    <t>За счет расходов бюджета Рузского муниципального района</t>
  </si>
  <si>
    <t>и на плановый период 2017 и 2018 годов""</t>
  </si>
  <si>
    <t>Программа  муниципальных гарантий Рузского муниципального района в 2016  году</t>
  </si>
  <si>
    <t>подлежащих предоставлению в 2016 году</t>
  </si>
  <si>
    <t>На обеспечение надлежащего исполнения ООО "РТК" обязательств  по кредиту на погашение задолженности за энергоносители с правом регрессного требования гаранта к принципалу</t>
  </si>
  <si>
    <t>II. Общий объем бюджетных ассигнований, предусмотренных на исполнение муниципальных гарантий Рузского муниципального района по возможным гарантийным случаям, в 2016 году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</si>
  <si>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</si>
  <si>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"Снижение доли обучающихся муниципальных общеобразовательных организаций (учреждений) занимающихся во вторую смену"</t>
  </si>
  <si>
    <t>Создание и развитие в общеобразовательных организациях (учреждениях) Рузского муниципального района условий для ликвидации второй смены</t>
  </si>
  <si>
    <t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бюджета Московской области</t>
  </si>
  <si>
    <t xml:space="preserve">Расходы на повышение заработной платы работникам муниципальных учреждений Московской области в сферах образования, культуры, физической культуры и спорта  за счет средств местного бюджета </t>
  </si>
  <si>
    <t>Софинансирование субсидии на проведение работ по созданию системы защиты персональных данных территориальных обособленных структурных подразделений (офисов) МФЦ муниципальных образований</t>
  </si>
  <si>
    <t>Софинансирование субсидии на оснащение помещений территориальных обособленных структурных подразделений (офисов) МФЦ муниципальных образований предметами мебели и иными предметами бытового назначения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</si>
  <si>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 за счет средств местного бюджета</t>
  </si>
  <si>
    <t>Предоставление межбюджетных трансфертов из бюджета Рузского муниципального района бюджету городского поселения Руза на проведение ремонта площадки и пешеходной дорожки общеобразовательной школы</t>
  </si>
  <si>
    <t>Межбюджетные трансферты</t>
  </si>
  <si>
    <t>Субсидии на мероприятия государственной программы Российской Федерации "Доступная среда" на 2011 - 2015 годы</t>
  </si>
  <si>
    <t>Софинансирование к субсидии на мероприятия государственной программы Российской Федерации "Доступная среда" на 2011 - 2015 годы</t>
  </si>
  <si>
    <t>Расходы на повышение заработной платы работникам муниципальных учреждений в сфере культуры  за счет средств бюджета Московской области.</t>
  </si>
  <si>
    <t>Расходы на повышение заработной платы работникам муниципальных учреждений в сфере культуры  за счет средств местного бюджета.</t>
  </si>
  <si>
    <t>Обеспечение выплаты ежемесячной компенсации врачам государственных учреждений здравоохранения Московской области, расположенных на территории Рузского муниципального района за наем (поднаем) жилых помещений</t>
  </si>
  <si>
    <t>Софинансирование к субсидии на мероприятия подпрограммы "Обеспечение жильем молодых семей"</t>
  </si>
  <si>
    <t>Приобретение и установка площадок для сдачи нормативов комплекса "Готов к труду и обороне" в соответствии с государственной программой Московской области "Спорт Подмосковья"</t>
  </si>
  <si>
    <t>Субсидии на обеспечение современными аппаратно-программными комплексами общеобразовательных организаций в Московской области</t>
  </si>
  <si>
    <t>Софинансирование субсидии на закупку компьютерного, серверного оборудования, программного обеспечения, оргтехники для территориальных обособленных структурных подразделений (офисов) МФЦ муниципальных образований</t>
  </si>
  <si>
    <t>Софинансирование субсидии на финансирование расходов на организацию деятельности многофункциональных центров предоставления государственных услуг</t>
  </si>
  <si>
    <r>
      <t xml:space="preserve">Иные межбюджетные трансферты бюджету </t>
    </r>
    <r>
      <rPr>
        <b/>
        <sz val="11"/>
        <rFont val="Times New Roman"/>
        <family val="1"/>
      </rPr>
      <t xml:space="preserve">городского поселения Руза </t>
    </r>
    <r>
      <rPr>
        <sz val="11"/>
        <rFont val="Times New Roman"/>
        <family val="1"/>
      </rPr>
      <t>на осуществление части полномочий органов местного самоуправления Рузского муниципального района в части организации и проведения ремонта площадки и пешеходной дорожки к центральному входу МБОУ "СОШ №2 г.Рузы"</t>
    </r>
  </si>
  <si>
    <t>Субсидии бюджетам муниципальных районов на осуществление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</si>
  <si>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</t>
  </si>
  <si>
    <t>- на приобретение и установку площадок для сдачи нормативов комплекса «Готов к труду и обороне» в соответствии с государственной программой Московской области «Спорт Подмосковья»</t>
  </si>
  <si>
    <t xml:space="preserve"> - на повышение заработной платы в муниципальных учреждениях в сферах образования, культуры, физкультуры и спорта с 1 мая 2014 года и с 1 сентября 2014 года</t>
  </si>
  <si>
    <t>- на обеспечение современными аппаратно-программными комплексами общеобразовательных организаций в Московской области в соответствии с государственной программой Московской области «Эффективная власть» на 2014-2018 годы</t>
  </si>
  <si>
    <t>000 2 02 04025 05 0000 151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</si>
  <si>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</si>
  <si>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Софинансирование к субсидии на 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</si>
  <si>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Приложение № 12</t>
  </si>
  <si>
    <t>Перечень объектов собственности Рузского муниципального района, подлежащих приватизации в 2016 году</t>
  </si>
  <si>
    <t>Наименование, местонахождение имущества</t>
  </si>
  <si>
    <t>Характеристика</t>
  </si>
  <si>
    <t>Предполагаемая выгода, тыс. руб.</t>
  </si>
  <si>
    <t>Форма торгов</t>
  </si>
  <si>
    <t>Срок реализации</t>
  </si>
  <si>
    <t>Всего*</t>
  </si>
  <si>
    <t>Из нее</t>
  </si>
  <si>
    <t>Московская область, ГП Руза, улица Революционная, дом 21, пом. 1,2,4 часть 5,44,48,49</t>
  </si>
  <si>
    <t>Нежилое помещение – в подвале жилого дома, общая площадь 77,9 кв.м.</t>
  </si>
  <si>
    <t>2 805,0 (предположительно в рассрочку на 5 года)</t>
  </si>
  <si>
    <t>-</t>
  </si>
  <si>
    <t>Преимущественное право выкупа арендатора</t>
  </si>
  <si>
    <t>1 квартал</t>
  </si>
  <si>
    <t>Московская область, ГП Тучково, ВМР, д. 19, пом.1</t>
  </si>
  <si>
    <t>Нежилое помещение, общей площадью 12,9 кв. м</t>
  </si>
  <si>
    <t>460,0 (предположительно единовременно)</t>
  </si>
  <si>
    <t>Московская область, ГП Руза, город Руза, улица Революционная, дом 21, помещения №7-11, 41, 42</t>
  </si>
  <si>
    <t>Нежилое помещение, общей площадью 62,1 кв.м.</t>
  </si>
  <si>
    <t>1 763,0 (предположительно в рассрочку на 5 лет)</t>
  </si>
  <si>
    <t>Московская область, ГП Руза, город Руза, улица Солнцева, дом 5, помещения №5,6,7</t>
  </si>
  <si>
    <t>Нежилое помещение в здании гражданского назначения, общей площадью 54,1 кв.м.</t>
  </si>
  <si>
    <t>2 238,0 (предположительно рассрочка на 5 лет)</t>
  </si>
  <si>
    <t>Московская область, ГП Руза, город Руза, улица Гладышева, дом 1, помещения №13-17,19,31</t>
  </si>
  <si>
    <t>Нежилое помещение в здании гражданского назначения на 1 этаже, общей площадью 89,4 кв.м.</t>
  </si>
  <si>
    <t>3 698,0 (предположительно рассрочка на 5 лет)</t>
  </si>
  <si>
    <t>Московская область, ГП Руза, город Руза, Микрорайон, дом 17, помещения №11-19,22-27,42,46</t>
  </si>
  <si>
    <t>Нежилое помещение в здании гражданского назначения, подвал, общей площадью 289,2 кв.м.</t>
  </si>
  <si>
    <t>10 400,0 (предположительно в рассрочку на 5 лет)</t>
  </si>
  <si>
    <t>Московская область, ГП Руза, город Руза, улица Федеративная, дом 11, пом. 52</t>
  </si>
  <si>
    <t>Нежилое помещение в подвале жилого дома, общей площадью 7,6 кв.м.</t>
  </si>
  <si>
    <t>273,0 (предположительно единовременно)</t>
  </si>
  <si>
    <t>2 квартал</t>
  </si>
  <si>
    <t>Московская область, ГП Руза, город Руза, улица Солнцева, д. 5, пом. 36-43</t>
  </si>
  <si>
    <t>Нежилое помещение, общей площадью 96,3 кв.м.</t>
  </si>
  <si>
    <t>2 241,0 (предположительно в рассрочку на 5 лет)</t>
  </si>
  <si>
    <t>Московская область, ГП Руза, город Руза, улица Солнцева, дом 9, помещения №27-31,34,34а,43а</t>
  </si>
  <si>
    <t>Нежилое помещение в здании гражданского назначения на 2 этаже, общей площадью 120,8 кв.м.</t>
  </si>
  <si>
    <t>2 814,0 (предположительно в рассрочку на 5 лет)</t>
  </si>
  <si>
    <t>Московская область, ГП Руза, город Руза, улица Солнцева, дом 5, помещения №9-14,16,22-28</t>
  </si>
  <si>
    <t>Нежилое помещение в здании гражданского назначения, общей площадью 160,4 кв.м.</t>
  </si>
  <si>
    <t>3 736,0 (предположительно рассрочка на 5 лет)</t>
  </si>
  <si>
    <t>ВСЕГО:</t>
  </si>
  <si>
    <t>Приложение № 11</t>
  </si>
  <si>
    <t>Приложение №11</t>
  </si>
  <si>
    <t>Приложение №12</t>
  </si>
  <si>
    <t>Приложение № 19</t>
  </si>
  <si>
    <t>Разработка и утверждение схем теплоснабжения, водоснабжения и водоотведения за счет средств сп Старорузское</t>
  </si>
  <si>
    <t>Софинансирование к субсидии на сбеспечение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</si>
  <si>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Подпрограмма "Снижение рисков и смягчение последствий чрезвычайных ситуаций природного и техногенного характера на территории Рузского муниципальнго района"</t>
  </si>
  <si>
    <t>Ед  измерения: тыс  рублей</t>
  </si>
  <si>
    <t>Основное мероприятие "Обеспечение деятельности МКУ "Центр закупок Рузского муниципального района""</t>
  </si>
  <si>
    <t>Основное мероприятие "Модернизация системы коммунальной инфраструктуры Рузского муниципального района и повышение эффективности работы коммунального комплекса"</t>
  </si>
  <si>
    <t>Основное мероприятие "Организация транспортного обслуживания населения на маршрутах регулярных перевозок по регулируемым тарифам, на которых отдельным категориям граждан предоставляются меры социальной поддержки"</t>
  </si>
  <si>
    <t>от  "01" декабря  2016 года № 337/46</t>
  </si>
  <si>
    <t>Резервный фонд правительства Московской области на предупреждение и ликвидацию чрезвычайных ситуаций и последствий стихийных бедствий</t>
  </si>
  <si>
    <t>Муниципальная программа Рузского муниципального района "Жилище" на 2016-2020 годы</t>
  </si>
  <si>
    <t>Обеспечение мероприятий по модернизации систем коммунальной инфраструктуры за счет субсидии из бюджета МО</t>
  </si>
  <si>
    <t>Обеспечение мероприятий по модернизации систем коммунальной инфраструктуры за счет межбюджетных трансфертов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</si>
  <si>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</t>
  </si>
  <si>
    <t>Иные межбюджетные трансферты на государственную поддержку муниципальных учреждений культуры</t>
  </si>
  <si>
    <t>Основное мероприятие "Социальная поддержка медицинских работников, повышение престижа профессии врача и среднего медицинского работника"</t>
  </si>
  <si>
    <t>Субсидии бюджетам муниципальных районов на обеспечение мероприятий по модернизации систем коммунальной инфраструктуры за счет средств, поступивших от государственной корпорации – Фонда содействия реформированию жилищно-коммунального хозяйства</t>
  </si>
  <si>
    <t>12 0 00 00000</t>
  </si>
  <si>
    <t>12 9 00 00000</t>
  </si>
  <si>
    <t>12 9 02 00000</t>
  </si>
  <si>
    <t>12 9 02 11970</t>
  </si>
  <si>
    <t>12 9 02 11990</t>
  </si>
  <si>
    <t>12 9 01 00000</t>
  </si>
  <si>
    <t>12 9 01 23000</t>
  </si>
  <si>
    <t>16 0 00 00000</t>
  </si>
  <si>
    <t>16 1 00 00000</t>
  </si>
  <si>
    <t>16 1 04 00000</t>
  </si>
  <si>
    <t>16 1 04 24000</t>
  </si>
  <si>
    <t>12 2 00 00000</t>
  </si>
  <si>
    <t>12 2 01 00000</t>
  </si>
  <si>
    <t>12 2 01 10390</t>
  </si>
  <si>
    <t>12 2 02 00000</t>
  </si>
  <si>
    <t>12 2 02 10390</t>
  </si>
  <si>
    <t>12 2 03 00000</t>
  </si>
  <si>
    <t>12 2 03 10390</t>
  </si>
  <si>
    <t>12 3 00 00000</t>
  </si>
  <si>
    <t>12 3 05 00000</t>
  </si>
  <si>
    <t>12 3 05 10500</t>
  </si>
  <si>
    <t>12 2 07 00000</t>
  </si>
  <si>
    <t>12 2 07 62490</t>
  </si>
  <si>
    <t>03 0 00 00000</t>
  </si>
  <si>
    <t>03 2 00 00000</t>
  </si>
  <si>
    <t>03 2 02 00000</t>
  </si>
  <si>
    <t>03 2 02 27990</t>
  </si>
  <si>
    <t>03 2 03 00000</t>
  </si>
  <si>
    <t>03 2 03 27950</t>
  </si>
  <si>
    <t>07 0 00 00000</t>
  </si>
  <si>
    <t>07 1 00 00000</t>
  </si>
  <si>
    <t>07 1 01 00000</t>
  </si>
  <si>
    <t>07 1 01 40005</t>
  </si>
  <si>
    <t>07 1 02 00000</t>
  </si>
  <si>
    <t>07 1 02 40043</t>
  </si>
  <si>
    <t>07 1 02 40101</t>
  </si>
  <si>
    <t>07 1 02 40102</t>
  </si>
  <si>
    <t>07 1 02 40870</t>
  </si>
  <si>
    <t>07 1 02 60600</t>
  </si>
  <si>
    <t>07 1 02 62110</t>
  </si>
  <si>
    <t>07 1 02 70450</t>
  </si>
  <si>
    <t>07 1 02 S0600</t>
  </si>
  <si>
    <t>16 6 00 00000</t>
  </si>
  <si>
    <t>16 6 01 00000</t>
  </si>
  <si>
    <t>16 6 01 40350</t>
  </si>
  <si>
    <t>16 7 00 00000</t>
  </si>
  <si>
    <t>16 7 01 00000</t>
  </si>
  <si>
    <t>16 7 01 40331</t>
  </si>
  <si>
    <t>99 0 00 00000</t>
  </si>
  <si>
    <t>99 0 00 04400</t>
  </si>
  <si>
    <t>04 0 00 00000</t>
  </si>
  <si>
    <t>04 1 00 00000</t>
  </si>
  <si>
    <t>04 1 02 00000</t>
  </si>
  <si>
    <t>04 1 02 40470</t>
  </si>
  <si>
    <t>07 2 00 00000</t>
  </si>
  <si>
    <t>07 2 01 00000</t>
  </si>
  <si>
    <t>07 2 01 40230</t>
  </si>
  <si>
    <t>07 2 02 00000</t>
  </si>
  <si>
    <t>07 2 02 07720</t>
  </si>
  <si>
    <t>07 2 02 40043</t>
  </si>
  <si>
    <t>07 2 02 40101</t>
  </si>
  <si>
    <t>07 2 02 40102</t>
  </si>
  <si>
    <t>07 2 02 40820</t>
  </si>
  <si>
    <t>07 2 02 40870</t>
  </si>
  <si>
    <t>07 2 02 45102</t>
  </si>
  <si>
    <t>07 2 02 60600</t>
  </si>
  <si>
    <t>07 2 02 62200</t>
  </si>
  <si>
    <t>07 2 02 62220</t>
  </si>
  <si>
    <t>07 2 02 62230</t>
  </si>
  <si>
    <t>07 2 02 62250</t>
  </si>
  <si>
    <t>07 2 02 62270</t>
  </si>
  <si>
    <t>07 2 02 S0600</t>
  </si>
  <si>
    <t>07 2 02 S2270</t>
  </si>
  <si>
    <t>07 2 09 00000</t>
  </si>
  <si>
    <t>07 2 09 40050</t>
  </si>
  <si>
    <t>07 3 00 00000</t>
  </si>
  <si>
    <t>07 3 02 00000</t>
  </si>
  <si>
    <t>07 3 02 40101</t>
  </si>
  <si>
    <t>07 3 02 40102</t>
  </si>
  <si>
    <t>07 3 02 40220</t>
  </si>
  <si>
    <t>07 3 02 60440</t>
  </si>
  <si>
    <t>07 3 02 S0440</t>
  </si>
  <si>
    <t>07 3 05 00000</t>
  </si>
  <si>
    <t>07 3 05 40043</t>
  </si>
  <si>
    <t>07 3 05 40101</t>
  </si>
  <si>
    <t>07 3 05 40102</t>
  </si>
  <si>
    <t>07 3 05 40120</t>
  </si>
  <si>
    <t>07 3 05 62240</t>
  </si>
  <si>
    <t>07 4 00 00000</t>
  </si>
  <si>
    <t>07 4 01 00000</t>
  </si>
  <si>
    <t>07 4 01 10300</t>
  </si>
  <si>
    <t>16 6 02 00000</t>
  </si>
  <si>
    <t>16 6 02 40300</t>
  </si>
  <si>
    <t>04 2 00 00000</t>
  </si>
  <si>
    <t>04 2 02 00000</t>
  </si>
  <si>
    <t>04 2 02 62190</t>
  </si>
  <si>
    <t>04 2 02 S2190</t>
  </si>
  <si>
    <t>07 1 02 62140</t>
  </si>
  <si>
    <t>07 4 01 11970</t>
  </si>
  <si>
    <t>07 4 02 00000</t>
  </si>
  <si>
    <t>07 4 02 40101</t>
  </si>
  <si>
    <t>07 4 02 40102</t>
  </si>
  <si>
    <t>70 0 00 00000</t>
  </si>
  <si>
    <t>70 0 00 11970</t>
  </si>
  <si>
    <t>70 0 00 11300</t>
  </si>
  <si>
    <t>70 0 00 11810</t>
  </si>
  <si>
    <t>70 0 00 11820</t>
  </si>
  <si>
    <t>70 0 00 11830</t>
  </si>
  <si>
    <t>70 0 00 11840</t>
  </si>
  <si>
    <t>70 0 00 11850</t>
  </si>
  <si>
    <t>70 0 00 11860</t>
  </si>
  <si>
    <t>70 0 00 11870</t>
  </si>
  <si>
    <t>04 4 00 00000</t>
  </si>
  <si>
    <t>04 4 01 00000</t>
  </si>
  <si>
    <t>04 4 01 61420</t>
  </si>
  <si>
    <t>07 2 02 60680</t>
  </si>
  <si>
    <t>09 0 00 00000</t>
  </si>
  <si>
    <t>09 1 00 00000</t>
  </si>
  <si>
    <t>09 1 02 00000</t>
  </si>
  <si>
    <t>09 1 02 10300</t>
  </si>
  <si>
    <t>12 3 04 00000</t>
  </si>
  <si>
    <t>12 3 04 10590</t>
  </si>
  <si>
    <t>12 5 00 00000</t>
  </si>
  <si>
    <t>12 5 01 00000</t>
  </si>
  <si>
    <t>12 5 01 11970</t>
  </si>
  <si>
    <t>12 5 01 60690</t>
  </si>
  <si>
    <t>12 7 00 00000</t>
  </si>
  <si>
    <t>12 7 05 00000</t>
  </si>
  <si>
    <t>12 7 05 60740</t>
  </si>
  <si>
    <t>12 8 00 00000</t>
  </si>
  <si>
    <t>12 8 03 00000</t>
  </si>
  <si>
    <t>12 8 03 60700</t>
  </si>
  <si>
    <t>12 9 01 11820</t>
  </si>
  <si>
    <t>12 9 01 11970</t>
  </si>
  <si>
    <t>12 9 01 11990</t>
  </si>
  <si>
    <t>12 9 01 51200</t>
  </si>
  <si>
    <t>99 0 00 29000</t>
  </si>
  <si>
    <t>04 1 02 00470</t>
  </si>
  <si>
    <t>08 0 00 00000</t>
  </si>
  <si>
    <t>08 2 00 00000</t>
  </si>
  <si>
    <t>08 2 01 00000</t>
  </si>
  <si>
    <t>08 2 01 40101</t>
  </si>
  <si>
    <t>08 2 01 40102</t>
  </si>
  <si>
    <t>08 2 01 40810</t>
  </si>
  <si>
    <t>08 2 01 40820</t>
  </si>
  <si>
    <t>08 2 01 40830</t>
  </si>
  <si>
    <t>08 2 01 40840</t>
  </si>
  <si>
    <t>08 2 01 40850</t>
  </si>
  <si>
    <t>08 2 01 40860</t>
  </si>
  <si>
    <t>08 2 01 40870</t>
  </si>
  <si>
    <t>09 1 02 53910</t>
  </si>
  <si>
    <t>12 1 00 00000</t>
  </si>
  <si>
    <t>12 1 02 00000</t>
  </si>
  <si>
    <t>12 1 02 40101</t>
  </si>
  <si>
    <t>12 1 02 40102</t>
  </si>
  <si>
    <t>12 1 02 40990</t>
  </si>
  <si>
    <t>12 1 02 60640</t>
  </si>
  <si>
    <t>12 1 02 60650</t>
  </si>
  <si>
    <t>12 1 02 60660</t>
  </si>
  <si>
    <t>12 1 02 S0620</t>
  </si>
  <si>
    <t>12 1 02 S0630</t>
  </si>
  <si>
    <t>12 1 02 S0640</t>
  </si>
  <si>
    <t>12 1 02 S0650</t>
  </si>
  <si>
    <t>12 7 04 00000</t>
  </si>
  <si>
    <t>12 7 04 25100</t>
  </si>
  <si>
    <t>12 7 04 29010</t>
  </si>
  <si>
    <t>12 9 01 10300</t>
  </si>
  <si>
    <t>12 9 01 10400</t>
  </si>
  <si>
    <t>12 9 01 29000</t>
  </si>
  <si>
    <t>12 9 06 00000</t>
  </si>
  <si>
    <t>12 9 06 40101</t>
  </si>
  <si>
    <t>12 9 06 40102</t>
  </si>
  <si>
    <t>12 9 06 40990</t>
  </si>
  <si>
    <t>14 0 00 00000</t>
  </si>
  <si>
    <t>14 0 01 00000</t>
  </si>
  <si>
    <t>14 0 01 25530</t>
  </si>
  <si>
    <t>16 2 00 00000</t>
  </si>
  <si>
    <t>16 2 01 00000</t>
  </si>
  <si>
    <t>16 2 01 00410</t>
  </si>
  <si>
    <t>16 5 00 00000</t>
  </si>
  <si>
    <t>16 5 01 00000</t>
  </si>
  <si>
    <t>16 5 01 26010</t>
  </si>
  <si>
    <t>16 5 02 00000</t>
  </si>
  <si>
    <t>16 5 02 26020</t>
  </si>
  <si>
    <t>16 5 03 00000</t>
  </si>
  <si>
    <t>16 5 03 26030</t>
  </si>
  <si>
    <t>16 2 03 00000</t>
  </si>
  <si>
    <t>16 2 03 40101</t>
  </si>
  <si>
    <t>16 2 03 40102</t>
  </si>
  <si>
    <t>16 6 03 00000</t>
  </si>
  <si>
    <t>16 6 03 00360</t>
  </si>
  <si>
    <t>16 6 03 00420</t>
  </si>
  <si>
    <t>03 1 00 00000</t>
  </si>
  <si>
    <t>03 1 01 00000</t>
  </si>
  <si>
    <t>03 1 01 27970</t>
  </si>
  <si>
    <t>08 4 00 00000</t>
  </si>
  <si>
    <t>08 4 01 00000</t>
  </si>
  <si>
    <t>08 4 01 11980</t>
  </si>
  <si>
    <t>03 3 00 00000</t>
  </si>
  <si>
    <t>03 3 01 00000</t>
  </si>
  <si>
    <t>03 3 01 27810</t>
  </si>
  <si>
    <t>03 3 01 27820</t>
  </si>
  <si>
    <t>03 3 01 27910</t>
  </si>
  <si>
    <t>03 3 01 60240</t>
  </si>
  <si>
    <t>03 3 01 S0240</t>
  </si>
  <si>
    <t>03 3 02 00000</t>
  </si>
  <si>
    <t>03 3 02 27810</t>
  </si>
  <si>
    <t>03 3 02 27820</t>
  </si>
  <si>
    <t>03 3 02 27920</t>
  </si>
  <si>
    <t>03 3 02 27921</t>
  </si>
  <si>
    <t>03 4 00 00000</t>
  </si>
  <si>
    <t>03 4 01 00000</t>
  </si>
  <si>
    <t>03 4 01 27930</t>
  </si>
  <si>
    <t>03 4 01 27940</t>
  </si>
  <si>
    <t>12 1 02 60620</t>
  </si>
  <si>
    <t>12 1 02 60630</t>
  </si>
  <si>
    <t>12 2 06 00000</t>
  </si>
  <si>
    <t>12 2 06 10390</t>
  </si>
  <si>
    <t>05 0 00 00000</t>
  </si>
  <si>
    <t>05 5 00 00000</t>
  </si>
  <si>
    <t>05 5 01 00000</t>
  </si>
  <si>
    <t>05 5 01 40101</t>
  </si>
  <si>
    <t>05 5 01 40102</t>
  </si>
  <si>
    <t>08 3 00 00000</t>
  </si>
  <si>
    <t>08 3 01 00000</t>
  </si>
  <si>
    <t>08 3 01 40580</t>
  </si>
  <si>
    <t>08 3 02 00000</t>
  </si>
  <si>
    <t>08 3 02 40101</t>
  </si>
  <si>
    <t>08 3 02 40102</t>
  </si>
  <si>
    <t>08 3 03 00000</t>
  </si>
  <si>
    <t>08 3 03 11610</t>
  </si>
  <si>
    <t>08 3 03 11612</t>
  </si>
  <si>
    <t>12 7 02 00000</t>
  </si>
  <si>
    <t>12 7 02 25500</t>
  </si>
  <si>
    <t>12 7 03 00000</t>
  </si>
  <si>
    <t>12 7 03 25200</t>
  </si>
  <si>
    <t>12 9 05 00000</t>
  </si>
  <si>
    <t>12 9 05 40101</t>
  </si>
  <si>
    <t>12 9 05 40102</t>
  </si>
  <si>
    <t>02 0 00 00000</t>
  </si>
  <si>
    <t>02 3 00 00000</t>
  </si>
  <si>
    <t>02 3 02 00000</t>
  </si>
  <si>
    <t>02 3 02 09602</t>
  </si>
  <si>
    <t>02 3 02 S9602</t>
  </si>
  <si>
    <t>06 0 00 00000</t>
  </si>
  <si>
    <t>06 3 00 00000</t>
  </si>
  <si>
    <t>06 3 02 00000</t>
  </si>
  <si>
    <t>06 3 02 25540</t>
  </si>
  <si>
    <t>06 3 02 25570</t>
  </si>
  <si>
    <t>06 3 03 00000</t>
  </si>
  <si>
    <t>06 3 03 25580</t>
  </si>
  <si>
    <t>06 1 00 00000</t>
  </si>
  <si>
    <t>06 1 01 00000</t>
  </si>
  <si>
    <t>06 1 01 09505</t>
  </si>
  <si>
    <t>06 1 01 09605</t>
  </si>
  <si>
    <t>06 1 01 10870</t>
  </si>
  <si>
    <t>06 1 01 25550</t>
  </si>
  <si>
    <t>06 1 01 S9605</t>
  </si>
  <si>
    <t>06 1 02 00000</t>
  </si>
  <si>
    <t>06 1 02 25551</t>
  </si>
  <si>
    <t>17 0 00 00000</t>
  </si>
  <si>
    <t>17 0 02 00000</t>
  </si>
  <si>
    <t>17 0 02 25600</t>
  </si>
  <si>
    <t>06 4 00 00000</t>
  </si>
  <si>
    <t>06 4 02 00000</t>
  </si>
  <si>
    <t>06 4 02 25560</t>
  </si>
  <si>
    <t>06 4 02 25590</t>
  </si>
  <si>
    <t>07 2 02 81043</t>
  </si>
  <si>
    <t>08 4 02 00000</t>
  </si>
  <si>
    <t>08 4 02 11620</t>
  </si>
  <si>
    <t>08 4 02 11640</t>
  </si>
  <si>
    <t>08 4 02 11650</t>
  </si>
  <si>
    <t>08 4 02 11680</t>
  </si>
  <si>
    <t>08 4 02 40101</t>
  </si>
  <si>
    <t>08 4 02 40102</t>
  </si>
  <si>
    <t>99 9 00 00000</t>
  </si>
  <si>
    <t>99 9 00 11660</t>
  </si>
  <si>
    <t>15 0 00 00000</t>
  </si>
  <si>
    <t>15 0 03 00000</t>
  </si>
  <si>
    <t>15 0 03 28040</t>
  </si>
  <si>
    <t>15 0 01 00000</t>
  </si>
  <si>
    <t>15 0 01 28010</t>
  </si>
  <si>
    <t>15 0 01 28020</t>
  </si>
  <si>
    <t>15 0 02 00000</t>
  </si>
  <si>
    <t>15 0 02 28030</t>
  </si>
  <si>
    <t>15 0 04 00000</t>
  </si>
  <si>
    <t>15 0 04 28050</t>
  </si>
  <si>
    <t>08 3 03 11611</t>
  </si>
  <si>
    <t>04 1 03 00000</t>
  </si>
  <si>
    <t>04 1 03 40031</t>
  </si>
  <si>
    <t>04 1 03 40040</t>
  </si>
  <si>
    <t>05 6 00 00000</t>
  </si>
  <si>
    <t>05 6 01 00000</t>
  </si>
  <si>
    <t>05 6 01 07720</t>
  </si>
  <si>
    <t>05 6 01 40043</t>
  </si>
  <si>
    <t>05 6 01 40300</t>
  </si>
  <si>
    <t>05 6 01 62360</t>
  </si>
  <si>
    <t>05 6 01 S2360</t>
  </si>
  <si>
    <t>01 0 00 00000</t>
  </si>
  <si>
    <t>01 4 00 00000</t>
  </si>
  <si>
    <t>01 4 01 00000</t>
  </si>
  <si>
    <t>01 4 01 20500</t>
  </si>
  <si>
    <t>05 7 00 00000</t>
  </si>
  <si>
    <t>05 7 01 00000</t>
  </si>
  <si>
    <t>05 7 01 21970</t>
  </si>
  <si>
    <t>12 9 05 40500</t>
  </si>
  <si>
    <t>01 4 01 20390</t>
  </si>
  <si>
    <t>01 4 01 21970</t>
  </si>
  <si>
    <t>04 1 03 20300</t>
  </si>
  <si>
    <t>16 6 02 20300</t>
  </si>
  <si>
    <t>99 0 00 40101</t>
  </si>
  <si>
    <t>99 0 00 40102</t>
  </si>
  <si>
    <t>04 1 02 50270</t>
  </si>
  <si>
    <t>04 1 02 L0270</t>
  </si>
  <si>
    <t>04 1 03 40300</t>
  </si>
  <si>
    <t>05 1 00 00000</t>
  </si>
  <si>
    <t>05 1 01 00000</t>
  </si>
  <si>
    <t>05 1 01 40101</t>
  </si>
  <si>
    <t>05 1 01 40102</t>
  </si>
  <si>
    <t>05 1 01 51440</t>
  </si>
  <si>
    <t>05 1 01 60440</t>
  </si>
  <si>
    <t>05 1 01 S0440</t>
  </si>
  <si>
    <t>05 2 00 00000</t>
  </si>
  <si>
    <t>05 2 01 00000</t>
  </si>
  <si>
    <t>05 2 01 40101</t>
  </si>
  <si>
    <t>05 2 01 40102</t>
  </si>
  <si>
    <t>05 2 01 51480</t>
  </si>
  <si>
    <t>05 2 01 60440</t>
  </si>
  <si>
    <t>05 2 01 S0440</t>
  </si>
  <si>
    <t>05 6 01 10300</t>
  </si>
  <si>
    <t>05 6 01 40102</t>
  </si>
  <si>
    <t>05 6 01 51470</t>
  </si>
  <si>
    <t>05 7 01 20390</t>
  </si>
  <si>
    <t>16 8 00 00000</t>
  </si>
  <si>
    <t>16 8 01 00000</t>
  </si>
  <si>
    <t>16 8 01 20300</t>
  </si>
  <si>
    <t>12 3 04 11700</t>
  </si>
  <si>
    <t>01 3 00 00000</t>
  </si>
  <si>
    <t>01 3 02 00000</t>
  </si>
  <si>
    <t>01 3 02 00280</t>
  </si>
  <si>
    <t>01 3 04 00000</t>
  </si>
  <si>
    <t>01 3 04 62080</t>
  </si>
  <si>
    <t>02 2 00 00000</t>
  </si>
  <si>
    <t>02 2 01 00000</t>
  </si>
  <si>
    <t>02 2 01 25820</t>
  </si>
  <si>
    <t>02 2 01 50200</t>
  </si>
  <si>
    <t>02 2 01 L0200</t>
  </si>
  <si>
    <t>02 2 01 R0200</t>
  </si>
  <si>
    <t>04 4 01 61410</t>
  </si>
  <si>
    <t>04 4 02 00000</t>
  </si>
  <si>
    <t>04 4 02 00180</t>
  </si>
  <si>
    <t>04 4 03 00000</t>
  </si>
  <si>
    <t>04 4 03 00210</t>
  </si>
  <si>
    <t>99 0 00 00017</t>
  </si>
  <si>
    <t>02 4 00 00000</t>
  </si>
  <si>
    <t>02 4 01 00000</t>
  </si>
  <si>
    <t>02 4 01 R0820</t>
  </si>
  <si>
    <t>01 1 00 00000</t>
  </si>
  <si>
    <t>01 1 01 00000</t>
  </si>
  <si>
    <t>01 1 01 20300</t>
  </si>
  <si>
    <t>01 1 01 20330</t>
  </si>
  <si>
    <t>01 1 01 62540</t>
  </si>
  <si>
    <t>01 1 01 S2540</t>
  </si>
  <si>
    <t>12 6 00 00000</t>
  </si>
  <si>
    <t>12 6 02 00000</t>
  </si>
  <si>
    <t>12 6 02 40101</t>
  </si>
  <si>
    <t>12 6 02 40102</t>
  </si>
  <si>
    <t>12 6 04 00000</t>
  </si>
  <si>
    <t>12 6 04 40105</t>
  </si>
  <si>
    <t>12 6 05 00000</t>
  </si>
  <si>
    <t>12 6 05 40105</t>
  </si>
  <si>
    <t>12 6 06 00000</t>
  </si>
  <si>
    <t>12 6 06 40101</t>
  </si>
  <si>
    <t>12 6 06 40105</t>
  </si>
  <si>
    <t>12 6 02 00400</t>
  </si>
  <si>
    <t>12 6 03 00000</t>
  </si>
  <si>
    <t>12 6 03 00411</t>
  </si>
  <si>
    <t>16 8 01 40300</t>
  </si>
  <si>
    <t>16 8 01 40360</t>
  </si>
  <si>
    <t>12 4 00 00000</t>
  </si>
  <si>
    <t>12 4 03 00000</t>
  </si>
  <si>
    <t>12 4 03 00440</t>
  </si>
  <si>
    <t xml:space="preserve"> </t>
  </si>
  <si>
    <t>X</t>
  </si>
  <si>
    <t>от  " 20  " декабря  2016 года № 346/47</t>
  </si>
  <si>
    <t>от  " 20  " декабря  2016 года №346/47</t>
  </si>
  <si>
    <t>от  "  20 " декабря  2016 года № 346/47</t>
  </si>
  <si>
    <t>от  " 20 " декабря  2016 года № 346/47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</si>
</sst>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%"/>
    <numFmt numFmtId="179" formatCode="00"/>
    <numFmt numFmtId="180" formatCode="000"/>
    <numFmt numFmtId="181" formatCode="_-* #,##0.000_р_._-;\-* #,##0.000_р_._-;_-* &quot;-&quot;??_р_._-;_-@_-"/>
    <numFmt numFmtId="182" formatCode="_-* #,##0.0000_р_._-;\-* #,##0.0000_р_._-;_-* &quot;-&quot;??_р_._-;_-@_-"/>
    <numFmt numFmtId="183" formatCode="0.000000"/>
    <numFmt numFmtId="184" formatCode="0.00000"/>
    <numFmt numFmtId="185" formatCode="0.0000"/>
    <numFmt numFmtId="186" formatCode="0.000"/>
    <numFmt numFmtId="187" formatCode="#,##0.0"/>
    <numFmt numFmtId="188" formatCode="0.000000000"/>
    <numFmt numFmtId="189" formatCode="0.00000000"/>
    <numFmt numFmtId="190" formatCode="0.0000000"/>
    <numFmt numFmtId="191" formatCode="0_ ;[Red]\-0\ "/>
    <numFmt numFmtId="192" formatCode="#,##0_р_."/>
    <numFmt numFmtId="193" formatCode="#,##0.0;\-#,##0.0;#,##0.0"/>
    <numFmt numFmtId="194" formatCode="#,##0.000"/>
    <numFmt numFmtId="195" formatCode="#,##0.0000"/>
    <numFmt numFmtId="196" formatCode="0.000%"/>
    <numFmt numFmtId="197" formatCode="#,##0.0&quot;р.&quot;"/>
    <numFmt numFmtId="198" formatCode="000000"/>
    <numFmt numFmtId="199" formatCode="0000"/>
    <numFmt numFmtId="200" formatCode="0000000"/>
    <numFmt numFmtId="201" formatCode="#,##0.0;[Red]\-#,##0.0;0.0"/>
    <numFmt numFmtId="202" formatCode="00\.0\.00\.00000"/>
    <numFmt numFmtId="203" formatCode="#,##0.0_ ;[Red]\-#,##0.0\ "/>
    <numFmt numFmtId="204" formatCode="#,##0.00;[Red]\-#,##0.00;0.00"/>
    <numFmt numFmtId="205" formatCode="#,##0.00000"/>
    <numFmt numFmtId="206" formatCode="#,##0.000000"/>
    <numFmt numFmtId="207" formatCode="000\.00\.00\.00"/>
    <numFmt numFmtId="208" formatCode="#,##0.00_ ;[Red]\-#,##0.00\ 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color theme="1"/>
      <name val="Calibri"/>
      <family val="2"/>
    </font>
    <font>
      <sz val="10"/>
      <color theme="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0000CC"/>
      <name val="Times New Roman"/>
      <family val="1"/>
    </font>
    <font>
      <sz val="11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CC"/>
      <name val="Times New Roman"/>
      <family val="1"/>
    </font>
    <font>
      <sz val="10"/>
      <color rgb="FFFF0000"/>
      <name val="Times New Roman"/>
      <family val="1"/>
    </font>
    <font>
      <sz val="10"/>
      <color rgb="FF0000F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32" fillId="0" borderId="0">
      <alignment horizontal="righ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2" fillId="22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42" fillId="0" borderId="0">
      <alignment/>
      <protection/>
    </xf>
    <xf numFmtId="0" fontId="42" fillId="0" borderId="0">
      <alignment/>
      <protection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0" fillId="0" borderId="0" applyProtection="0">
      <alignment/>
    </xf>
    <xf numFmtId="0" fontId="21" fillId="0" borderId="0">
      <alignment/>
      <protection/>
    </xf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left" wrapText="1"/>
      <protection hidden="1" locked="0"/>
    </xf>
    <xf numFmtId="0" fontId="20" fillId="0" borderId="0">
      <alignment horizontal="right" vertical="top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21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0" fontId="20" fillId="0" borderId="0">
      <alignment horizontal="left" vertical="top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0" fontId="20" fillId="0" borderId="9">
      <alignment horizontal="left" wrapText="1"/>
      <protection hidden="1" locked="0"/>
    </xf>
    <xf numFmtId="49" fontId="33" fillId="0" borderId="0">
      <alignment horizontal="center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21" borderId="0">
      <alignment horizontal="left" vertical="top" wrapText="1"/>
      <protection hidden="1" locked="0"/>
    </xf>
    <xf numFmtId="49" fontId="20" fillId="0" borderId="0">
      <alignment horizontal="left" vertical="top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171" fontId="0" fillId="0" borderId="0" applyFont="0" applyFill="0" applyBorder="0" applyAlignment="0" applyProtection="0"/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49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0" borderId="11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0" fontId="20" fillId="0" borderId="0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20" fillId="0" borderId="0">
      <alignment horizontal="left" wrapText="1"/>
      <protection hidden="1" locked="0"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49" fontId="20" fillId="21" borderId="11">
      <alignment horizontal="center" vertical="center" wrapText="1"/>
      <protection hidden="1" locked="0"/>
    </xf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444">
    <xf numFmtId="0" fontId="0" fillId="0" borderId="0" xfId="0" applyAlignment="1">
      <alignment/>
    </xf>
    <xf numFmtId="0" fontId="25" fillId="0" borderId="0" xfId="0" applyFont="1" applyAlignment="1">
      <alignment/>
    </xf>
    <xf numFmtId="49" fontId="22" fillId="25" borderId="0" xfId="0" applyNumberFormat="1" applyFont="1" applyFill="1" applyAlignment="1">
      <alignment horizontal="right" vertical="top" wrapText="1"/>
    </xf>
    <xf numFmtId="0" fontId="22" fillId="25" borderId="0" xfId="0" applyFont="1" applyFill="1" applyAlignment="1">
      <alignment/>
    </xf>
    <xf numFmtId="0" fontId="23" fillId="25" borderId="0" xfId="0" applyFont="1" applyFill="1" applyAlignment="1">
      <alignment horizontal="center" vertical="top"/>
    </xf>
    <xf numFmtId="0" fontId="23" fillId="26" borderId="12" xfId="0" applyFont="1" applyFill="1" applyBorder="1" applyAlignment="1">
      <alignment horizontal="left" vertical="top" wrapText="1"/>
    </xf>
    <xf numFmtId="0" fontId="22" fillId="25" borderId="0" xfId="0" applyFont="1" applyFill="1" applyAlignment="1">
      <alignment vertical="center"/>
    </xf>
    <xf numFmtId="0" fontId="22" fillId="27" borderId="13" xfId="0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horizontal="left" vertical="top" wrapText="1"/>
    </xf>
    <xf numFmtId="0" fontId="22" fillId="25" borderId="13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171" fontId="22" fillId="27" borderId="13" xfId="770" applyFont="1" applyFill="1" applyBorder="1" applyAlignment="1">
      <alignment horizontal="left" vertical="top" wrapText="1"/>
    </xf>
    <xf numFmtId="0" fontId="22" fillId="27" borderId="14" xfId="0" applyFont="1" applyFill="1" applyBorder="1" applyAlignment="1">
      <alignment wrapText="1"/>
    </xf>
    <xf numFmtId="0" fontId="22" fillId="0" borderId="13" xfId="0" applyFont="1" applyFill="1" applyBorder="1" applyAlignment="1">
      <alignment horizontal="left" vertical="top" wrapText="1"/>
    </xf>
    <xf numFmtId="49" fontId="22" fillId="27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top" wrapText="1"/>
    </xf>
    <xf numFmtId="0" fontId="22" fillId="25" borderId="13" xfId="0" applyNumberFormat="1" applyFont="1" applyFill="1" applyBorder="1" applyAlignment="1">
      <alignment horizontal="left" vertical="top" wrapText="1"/>
    </xf>
    <xf numFmtId="49" fontId="22" fillId="0" borderId="13" xfId="0" applyNumberFormat="1" applyFont="1" applyFill="1" applyBorder="1" applyAlignment="1">
      <alignment horizontal="left" vertical="top" wrapText="1"/>
    </xf>
    <xf numFmtId="0" fontId="22" fillId="25" borderId="14" xfId="0" applyFont="1" applyFill="1" applyBorder="1" applyAlignment="1">
      <alignment wrapText="1"/>
    </xf>
    <xf numFmtId="0" fontId="22" fillId="25" borderId="13" xfId="0" applyFont="1" applyFill="1" applyBorder="1" applyAlignment="1">
      <alignment wrapText="1"/>
    </xf>
    <xf numFmtId="0" fontId="22" fillId="25" borderId="14" xfId="0" applyFont="1" applyFill="1" applyBorder="1" applyAlignment="1">
      <alignment/>
    </xf>
    <xf numFmtId="49" fontId="23" fillId="26" borderId="14" xfId="0" applyNumberFormat="1" applyFont="1" applyFill="1" applyBorder="1" applyAlignment="1">
      <alignment horizontal="left" vertical="center" wrapText="1"/>
    </xf>
    <xf numFmtId="49" fontId="23" fillId="26" borderId="14" xfId="0" applyNumberFormat="1" applyFont="1" applyFill="1" applyBorder="1" applyAlignment="1">
      <alignment vertical="center"/>
    </xf>
    <xf numFmtId="49" fontId="22" fillId="27" borderId="14" xfId="0" applyNumberFormat="1" applyFont="1" applyFill="1" applyBorder="1" applyAlignment="1">
      <alignment horizontal="left" vertical="center" wrapText="1"/>
    </xf>
    <xf numFmtId="49" fontId="22" fillId="27" borderId="14" xfId="0" applyNumberFormat="1" applyFont="1" applyFill="1" applyBorder="1" applyAlignment="1">
      <alignment vertical="center" wrapText="1"/>
    </xf>
    <xf numFmtId="0" fontId="22" fillId="25" borderId="14" xfId="0" applyFont="1" applyFill="1" applyBorder="1" applyAlignment="1">
      <alignment horizontal="justify" vertical="top" wrapText="1"/>
    </xf>
    <xf numFmtId="0" fontId="22" fillId="7" borderId="13" xfId="0" applyNumberFormat="1" applyFont="1" applyFill="1" applyBorder="1" applyAlignment="1">
      <alignment horizontal="left" vertical="top" wrapText="1"/>
    </xf>
    <xf numFmtId="49" fontId="22" fillId="26" borderId="14" xfId="0" applyNumberFormat="1" applyFont="1" applyFill="1" applyBorder="1" applyAlignment="1">
      <alignment horizontal="left" vertical="center" wrapText="1"/>
    </xf>
    <xf numFmtId="49" fontId="28" fillId="26" borderId="13" xfId="0" applyNumberFormat="1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vertical="top"/>
    </xf>
    <xf numFmtId="0" fontId="23" fillId="25" borderId="0" xfId="0" applyFont="1" applyFill="1" applyAlignment="1">
      <alignment/>
    </xf>
    <xf numFmtId="49" fontId="22" fillId="25" borderId="0" xfId="0" applyNumberFormat="1" applyFont="1" applyFill="1" applyAlignment="1">
      <alignment vertical="top"/>
    </xf>
    <xf numFmtId="0" fontId="22" fillId="27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top" wrapText="1"/>
    </xf>
    <xf numFmtId="49" fontId="23" fillId="26" borderId="12" xfId="0" applyNumberFormat="1" applyFont="1" applyFill="1" applyBorder="1" applyAlignment="1">
      <alignment horizontal="left" vertical="center" wrapText="1"/>
    </xf>
    <xf numFmtId="49" fontId="22" fillId="25" borderId="14" xfId="0" applyNumberFormat="1" applyFont="1" applyFill="1" applyBorder="1" applyAlignment="1">
      <alignment horizontal="left" vertical="center" wrapText="1"/>
    </xf>
    <xf numFmtId="49" fontId="22" fillId="0" borderId="14" xfId="0" applyNumberFormat="1" applyFont="1" applyFill="1" applyBorder="1" applyAlignment="1">
      <alignment horizontal="left" vertical="center" wrapText="1"/>
    </xf>
    <xf numFmtId="49" fontId="22" fillId="25" borderId="12" xfId="0" applyNumberFormat="1" applyFont="1" applyFill="1" applyBorder="1" applyAlignment="1">
      <alignment horizontal="left" vertical="center" wrapText="1"/>
    </xf>
    <xf numFmtId="49" fontId="22" fillId="27" borderId="12" xfId="0" applyNumberFormat="1" applyFont="1" applyFill="1" applyBorder="1" applyAlignment="1">
      <alignment horizontal="left" vertical="center" wrapText="1"/>
    </xf>
    <xf numFmtId="0" fontId="22" fillId="27" borderId="14" xfId="0" applyFont="1" applyFill="1" applyBorder="1" applyAlignment="1">
      <alignment horizontal="left" vertical="center" wrapText="1"/>
    </xf>
    <xf numFmtId="0" fontId="22" fillId="25" borderId="14" xfId="0" applyFont="1" applyFill="1" applyBorder="1" applyAlignment="1">
      <alignment vertical="center"/>
    </xf>
    <xf numFmtId="0" fontId="23" fillId="28" borderId="15" xfId="0" applyFont="1" applyFill="1" applyBorder="1" applyAlignment="1">
      <alignment horizontal="center" vertical="top" wrapText="1"/>
    </xf>
    <xf numFmtId="187" fontId="22" fillId="0" borderId="0" xfId="0" applyNumberFormat="1" applyFont="1" applyBorder="1" applyAlignment="1">
      <alignment wrapText="1"/>
    </xf>
    <xf numFmtId="187" fontId="43" fillId="0" borderId="0" xfId="0" applyNumberFormat="1" applyFont="1" applyBorder="1" applyAlignment="1">
      <alignment wrapText="1"/>
    </xf>
    <xf numFmtId="171" fontId="22" fillId="0" borderId="0" xfId="770" applyFont="1" applyBorder="1" applyAlignment="1">
      <alignment/>
    </xf>
    <xf numFmtId="187" fontId="22" fillId="0" borderId="0" xfId="0" applyNumberFormat="1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/>
    </xf>
    <xf numFmtId="187" fontId="22" fillId="0" borderId="0" xfId="0" applyNumberFormat="1" applyFont="1" applyBorder="1" applyAlignment="1">
      <alignment horizontal="right" wrapText="1"/>
    </xf>
    <xf numFmtId="187" fontId="23" fillId="0" borderId="0" xfId="0" applyNumberFormat="1" applyFont="1" applyBorder="1" applyAlignment="1">
      <alignment wrapText="1"/>
    </xf>
    <xf numFmtId="49" fontId="23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left" vertical="top" wrapText="1"/>
    </xf>
    <xf numFmtId="187" fontId="23" fillId="0" borderId="0" xfId="0" applyNumberFormat="1" applyFont="1" applyBorder="1" applyAlignment="1">
      <alignment vertical="top" wrapText="1"/>
    </xf>
    <xf numFmtId="187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vertical="top" wrapText="1"/>
    </xf>
    <xf numFmtId="49" fontId="30" fillId="0" borderId="0" xfId="0" applyNumberFormat="1" applyFont="1" applyBorder="1" applyAlignment="1">
      <alignment horizontal="center" vertical="top" wrapText="1"/>
    </xf>
    <xf numFmtId="187" fontId="22" fillId="0" borderId="0" xfId="0" applyNumberFormat="1" applyFont="1" applyBorder="1" applyAlignment="1">
      <alignment/>
    </xf>
    <xf numFmtId="0" fontId="22" fillId="0" borderId="0" xfId="0" applyNumberFormat="1" applyFont="1" applyBorder="1" applyAlignment="1">
      <alignment/>
    </xf>
    <xf numFmtId="49" fontId="26" fillId="0" borderId="14" xfId="0" applyNumberFormat="1" applyFont="1" applyBorder="1" applyAlignment="1">
      <alignment horizontal="center" vertical="center" textRotation="90" wrapText="1"/>
    </xf>
    <xf numFmtId="187" fontId="26" fillId="0" borderId="14" xfId="0" applyNumberFormat="1" applyFont="1" applyBorder="1" applyAlignment="1">
      <alignment vertical="top" wrapText="1"/>
    </xf>
    <xf numFmtId="187" fontId="26" fillId="0" borderId="14" xfId="0" applyNumberFormat="1" applyFont="1" applyBorder="1" applyAlignment="1">
      <alignment horizontal="right" wrapText="1"/>
    </xf>
    <xf numFmtId="187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vertical="top" wrapText="1"/>
    </xf>
    <xf numFmtId="49" fontId="26" fillId="0" borderId="14" xfId="0" applyNumberFormat="1" applyFont="1" applyBorder="1" applyAlignment="1">
      <alignment horizontal="right" vertical="top" wrapText="1"/>
    </xf>
    <xf numFmtId="49" fontId="26" fillId="0" borderId="14" xfId="0" applyNumberFormat="1" applyFont="1" applyBorder="1" applyAlignment="1">
      <alignment horizontal="left" vertical="top" wrapText="1"/>
    </xf>
    <xf numFmtId="49" fontId="25" fillId="0" borderId="14" xfId="0" applyNumberFormat="1" applyFont="1" applyBorder="1" applyAlignment="1">
      <alignment horizontal="right" vertical="top" wrapText="1"/>
    </xf>
    <xf numFmtId="187" fontId="25" fillId="0" borderId="14" xfId="0" applyNumberFormat="1" applyFont="1" applyBorder="1" applyAlignment="1">
      <alignment vertical="top" wrapText="1"/>
    </xf>
    <xf numFmtId="49" fontId="44" fillId="0" borderId="14" xfId="0" applyNumberFormat="1" applyFont="1" applyBorder="1" applyAlignment="1">
      <alignment horizontal="right" vertical="top" wrapText="1"/>
    </xf>
    <xf numFmtId="49" fontId="45" fillId="0" borderId="14" xfId="0" applyNumberFormat="1" applyFont="1" applyBorder="1" applyAlignment="1">
      <alignment horizontal="left" vertical="top" wrapText="1"/>
    </xf>
    <xf numFmtId="187" fontId="45" fillId="0" borderId="14" xfId="0" applyNumberFormat="1" applyFont="1" applyBorder="1" applyAlignment="1">
      <alignment vertical="top" wrapText="1"/>
    </xf>
    <xf numFmtId="49" fontId="44" fillId="0" borderId="14" xfId="0" applyNumberFormat="1" applyFont="1" applyBorder="1" applyAlignment="1">
      <alignment horizontal="left" vertical="top" wrapText="1"/>
    </xf>
    <xf numFmtId="187" fontId="44" fillId="0" borderId="14" xfId="0" applyNumberFormat="1" applyFont="1" applyBorder="1" applyAlignment="1">
      <alignment vertical="top" wrapText="1"/>
    </xf>
    <xf numFmtId="49" fontId="25" fillId="0" borderId="14" xfId="0" applyNumberFormat="1" applyFont="1" applyBorder="1" applyAlignment="1">
      <alignment horizontal="right" wrapText="1"/>
    </xf>
    <xf numFmtId="49" fontId="25" fillId="0" borderId="14" xfId="0" applyNumberFormat="1" applyFont="1" applyBorder="1" applyAlignment="1">
      <alignment horizontal="left" wrapText="1"/>
    </xf>
    <xf numFmtId="0" fontId="25" fillId="0" borderId="0" xfId="0" applyFont="1" applyAlignment="1">
      <alignment horizontal="center" vertical="center" wrapText="1"/>
    </xf>
    <xf numFmtId="0" fontId="22" fillId="0" borderId="14" xfId="0" applyFont="1" applyBorder="1" applyAlignment="1">
      <alignment wrapText="1"/>
    </xf>
    <xf numFmtId="0" fontId="22" fillId="0" borderId="14" xfId="0" applyFont="1" applyBorder="1" applyAlignment="1">
      <alignment horizontal="justify" vertical="top" wrapText="1"/>
    </xf>
    <xf numFmtId="49" fontId="22" fillId="7" borderId="14" xfId="0" applyNumberFormat="1" applyFont="1" applyFill="1" applyBorder="1" applyAlignment="1">
      <alignment horizontal="left" vertical="center" wrapText="1"/>
    </xf>
    <xf numFmtId="49" fontId="22" fillId="7" borderId="14" xfId="0" applyNumberFormat="1" applyFont="1" applyFill="1" applyBorder="1" applyAlignment="1">
      <alignment vertical="top" wrapText="1"/>
    </xf>
    <xf numFmtId="49" fontId="22" fillId="25" borderId="14" xfId="0" applyNumberFormat="1" applyFont="1" applyFill="1" applyBorder="1" applyAlignment="1">
      <alignment vertical="top" wrapText="1"/>
    </xf>
    <xf numFmtId="0" fontId="22" fillId="7" borderId="14" xfId="0" applyFont="1" applyFill="1" applyBorder="1" applyAlignment="1">
      <alignment horizontal="left" vertical="center" wrapText="1"/>
    </xf>
    <xf numFmtId="198" fontId="22" fillId="7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wrapText="1"/>
    </xf>
    <xf numFmtId="198" fontId="22" fillId="25" borderId="14" xfId="0" applyNumberFormat="1" applyFont="1" applyFill="1" applyBorder="1" applyAlignment="1">
      <alignment horizontal="justify" vertical="top" wrapText="1"/>
    </xf>
    <xf numFmtId="0" fontId="22" fillId="29" borderId="14" xfId="0" applyFont="1" applyFill="1" applyBorder="1" applyAlignment="1">
      <alignment horizontal="left" vertical="center" wrapText="1"/>
    </xf>
    <xf numFmtId="198" fontId="22" fillId="29" borderId="13" xfId="0" applyNumberFormat="1" applyFont="1" applyFill="1" applyBorder="1" applyAlignment="1">
      <alignment horizontal="left" vertical="top" wrapText="1"/>
    </xf>
    <xf numFmtId="198" fontId="22" fillId="25" borderId="13" xfId="0" applyNumberFormat="1" applyFont="1" applyFill="1" applyBorder="1" applyAlignment="1">
      <alignment horizontal="left" wrapText="1"/>
    </xf>
    <xf numFmtId="198" fontId="22" fillId="25" borderId="13" xfId="0" applyNumberFormat="1" applyFont="1" applyFill="1" applyBorder="1" applyAlignment="1">
      <alignment horizontal="left" vertical="top" wrapText="1"/>
    </xf>
    <xf numFmtId="198" fontId="22" fillId="0" borderId="13" xfId="0" applyNumberFormat="1" applyFont="1" applyFill="1" applyBorder="1" applyAlignment="1">
      <alignment horizontal="left" vertical="top" wrapText="1"/>
    </xf>
    <xf numFmtId="49" fontId="22" fillId="25" borderId="13" xfId="0" applyNumberFormat="1" applyFont="1" applyFill="1" applyBorder="1" applyAlignment="1">
      <alignment horizontal="left" vertical="center" wrapText="1"/>
    </xf>
    <xf numFmtId="198" fontId="22" fillId="25" borderId="13" xfId="0" applyNumberFormat="1" applyFont="1" applyFill="1" applyBorder="1" applyAlignment="1">
      <alignment horizontal="left" vertical="center" wrapText="1"/>
    </xf>
    <xf numFmtId="0" fontId="22" fillId="0" borderId="13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/>
    </xf>
    <xf numFmtId="187" fontId="23" fillId="26" borderId="14" xfId="0" applyNumberFormat="1" applyFont="1" applyFill="1" applyBorder="1" applyAlignment="1">
      <alignment horizontal="right" vertical="center"/>
    </xf>
    <xf numFmtId="187" fontId="22" fillId="27" borderId="14" xfId="0" applyNumberFormat="1" applyFont="1" applyFill="1" applyBorder="1" applyAlignment="1">
      <alignment horizontal="right" vertical="center"/>
    </xf>
    <xf numFmtId="4" fontId="22" fillId="25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4" fontId="22" fillId="0" borderId="0" xfId="0" applyNumberFormat="1" applyFont="1" applyFill="1" applyBorder="1" applyAlignment="1">
      <alignment/>
    </xf>
    <xf numFmtId="4" fontId="23" fillId="0" borderId="0" xfId="0" applyNumberFormat="1" applyFont="1" applyFill="1" applyAlignment="1">
      <alignment/>
    </xf>
    <xf numFmtId="49" fontId="22" fillId="29" borderId="14" xfId="0" applyNumberFormat="1" applyFont="1" applyFill="1" applyBorder="1" applyAlignment="1">
      <alignment horizontal="left" vertical="top" wrapText="1"/>
    </xf>
    <xf numFmtId="49" fontId="22" fillId="29" borderId="13" xfId="0" applyNumberFormat="1" applyFont="1" applyFill="1" applyBorder="1" applyAlignment="1">
      <alignment horizontal="left" vertical="top" wrapText="1"/>
    </xf>
    <xf numFmtId="49" fontId="22" fillId="30" borderId="16" xfId="0" applyNumberFormat="1" applyFont="1" applyFill="1" applyBorder="1" applyAlignment="1">
      <alignment horizontal="center" vertical="center" wrapText="1"/>
    </xf>
    <xf numFmtId="0" fontId="22" fillId="30" borderId="17" xfId="0" applyFont="1" applyFill="1" applyBorder="1" applyAlignment="1">
      <alignment horizontal="center" vertical="center" wrapText="1"/>
    </xf>
    <xf numFmtId="0" fontId="22" fillId="30" borderId="18" xfId="0" applyFont="1" applyFill="1" applyBorder="1" applyAlignment="1">
      <alignment horizontal="center" vertical="center"/>
    </xf>
    <xf numFmtId="0" fontId="25" fillId="0" borderId="0" xfId="464" applyFont="1">
      <alignment/>
      <protection/>
    </xf>
    <xf numFmtId="0" fontId="25" fillId="31" borderId="0" xfId="464" applyFont="1" applyFill="1">
      <alignment/>
      <protection/>
    </xf>
    <xf numFmtId="3" fontId="25" fillId="0" borderId="0" xfId="464" applyNumberFormat="1" applyFont="1">
      <alignment/>
      <protection/>
    </xf>
    <xf numFmtId="187" fontId="25" fillId="0" borderId="0" xfId="464" applyNumberFormat="1" applyFont="1" applyAlignment="1">
      <alignment horizontal="right" vertical="center"/>
      <protection/>
    </xf>
    <xf numFmtId="0" fontId="25" fillId="0" borderId="0" xfId="464" applyNumberFormat="1" applyFont="1" applyAlignment="1">
      <alignment horizontal="left" vertical="center" wrapText="1"/>
      <protection/>
    </xf>
    <xf numFmtId="0" fontId="25" fillId="0" borderId="0" xfId="464" applyNumberFormat="1" applyFont="1" applyAlignment="1">
      <alignment vertical="center" wrapText="1"/>
      <protection/>
    </xf>
    <xf numFmtId="0" fontId="25" fillId="0" borderId="0" xfId="0" applyFont="1" applyAlignment="1">
      <alignment vertical="center" wrapText="1"/>
    </xf>
    <xf numFmtId="49" fontId="25" fillId="0" borderId="0" xfId="0" applyNumberFormat="1" applyFont="1" applyAlignment="1">
      <alignment horizontal="center" vertical="center"/>
    </xf>
    <xf numFmtId="187" fontId="25" fillId="0" borderId="0" xfId="0" applyNumberFormat="1" applyFont="1" applyAlignment="1">
      <alignment horizontal="right" vertical="center"/>
    </xf>
    <xf numFmtId="3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87" fontId="25" fillId="0" borderId="0" xfId="0" applyNumberFormat="1" applyFont="1" applyAlignment="1">
      <alignment/>
    </xf>
    <xf numFmtId="0" fontId="25" fillId="31" borderId="0" xfId="0" applyFont="1" applyFill="1" applyAlignment="1">
      <alignment/>
    </xf>
    <xf numFmtId="187" fontId="44" fillId="0" borderId="0" xfId="0" applyNumberFormat="1" applyFont="1" applyAlignment="1">
      <alignment horizontal="right" vertical="center"/>
    </xf>
    <xf numFmtId="49" fontId="25" fillId="0" borderId="0" xfId="0" applyNumberFormat="1" applyFont="1" applyAlignment="1">
      <alignment horizontal="left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0" xfId="0" applyNumberFormat="1" applyFont="1" applyAlignment="1">
      <alignment horizontal="left" vertical="center" wrapText="1"/>
    </xf>
    <xf numFmtId="0" fontId="25" fillId="33" borderId="14" xfId="0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vertical="center"/>
    </xf>
    <xf numFmtId="0" fontId="25" fillId="31" borderId="14" xfId="0" applyNumberFormat="1" applyFont="1" applyFill="1" applyBorder="1" applyAlignment="1">
      <alignment vertical="center" wrapText="1"/>
    </xf>
    <xf numFmtId="49" fontId="25" fillId="31" borderId="14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0" fontId="26" fillId="34" borderId="14" xfId="0" applyNumberFormat="1" applyFont="1" applyFill="1" applyBorder="1" applyAlignment="1">
      <alignment vertical="center" wrapText="1"/>
    </xf>
    <xf numFmtId="49" fontId="26" fillId="34" borderId="14" xfId="0" applyNumberFormat="1" applyFont="1" applyFill="1" applyBorder="1" applyAlignment="1">
      <alignment horizontal="center" vertical="center" wrapText="1"/>
    </xf>
    <xf numFmtId="187" fontId="22" fillId="0" borderId="0" xfId="0" applyNumberFormat="1" applyFont="1" applyBorder="1" applyAlignment="1">
      <alignment horizontal="left" vertical="center" wrapText="1"/>
    </xf>
    <xf numFmtId="187" fontId="22" fillId="0" borderId="0" xfId="0" applyNumberFormat="1" applyFont="1" applyBorder="1" applyAlignment="1">
      <alignment vertical="center" wrapText="1"/>
    </xf>
    <xf numFmtId="187" fontId="22" fillId="0" borderId="0" xfId="0" applyNumberFormat="1" applyFont="1" applyBorder="1" applyAlignment="1">
      <alignment horizontal="right" vertical="center" wrapText="1"/>
    </xf>
    <xf numFmtId="187" fontId="26" fillId="0" borderId="14" xfId="0" applyNumberFormat="1" applyFont="1" applyFill="1" applyBorder="1" applyAlignment="1">
      <alignment horizontal="right" vertical="center" wrapText="1"/>
    </xf>
    <xf numFmtId="187" fontId="25" fillId="0" borderId="14" xfId="0" applyNumberFormat="1" applyFont="1" applyFill="1" applyBorder="1" applyAlignment="1">
      <alignment horizontal="right" vertical="center" wrapText="1"/>
    </xf>
    <xf numFmtId="187" fontId="25" fillId="25" borderId="14" xfId="0" applyNumberFormat="1" applyFont="1" applyFill="1" applyBorder="1" applyAlignment="1">
      <alignment horizontal="right" vertical="center" wrapText="1"/>
    </xf>
    <xf numFmtId="187" fontId="26" fillId="25" borderId="14" xfId="0" applyNumberFormat="1" applyFont="1" applyFill="1" applyBorder="1" applyAlignment="1">
      <alignment horizontal="right" vertical="center" wrapText="1"/>
    </xf>
    <xf numFmtId="187" fontId="26" fillId="0" borderId="14" xfId="0" applyNumberFormat="1" applyFont="1" applyBorder="1" applyAlignment="1">
      <alignment horizontal="right" vertical="center" wrapText="1"/>
    </xf>
    <xf numFmtId="187" fontId="25" fillId="0" borderId="14" xfId="0" applyNumberFormat="1" applyFont="1" applyBorder="1" applyAlignment="1">
      <alignment horizontal="right" vertical="center" wrapText="1"/>
    </xf>
    <xf numFmtId="187" fontId="23" fillId="0" borderId="0" xfId="0" applyNumberFormat="1" applyFont="1" applyBorder="1" applyAlignment="1">
      <alignment horizontal="right" vertical="center" wrapText="1"/>
    </xf>
    <xf numFmtId="187" fontId="22" fillId="0" borderId="0" xfId="0" applyNumberFormat="1" applyFont="1" applyBorder="1" applyAlignment="1">
      <alignment horizontal="right" vertical="center"/>
    </xf>
    <xf numFmtId="187" fontId="43" fillId="0" borderId="0" xfId="0" applyNumberFormat="1" applyFont="1" applyBorder="1" applyAlignment="1">
      <alignment horizontal="right" wrapText="1"/>
    </xf>
    <xf numFmtId="49" fontId="26" fillId="0" borderId="14" xfId="0" applyNumberFormat="1" applyFont="1" applyBorder="1" applyAlignment="1">
      <alignment horizontal="right" wrapText="1"/>
    </xf>
    <xf numFmtId="187" fontId="26" fillId="0" borderId="14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horizontal="left" vertical="top" wrapText="1"/>
    </xf>
    <xf numFmtId="49" fontId="22" fillId="0" borderId="0" xfId="0" applyNumberFormat="1" applyFont="1" applyBorder="1" applyAlignment="1">
      <alignment horizontal="left" vertical="top" wrapText="1"/>
    </xf>
    <xf numFmtId="187" fontId="22" fillId="0" borderId="0" xfId="0" applyNumberFormat="1" applyFont="1" applyBorder="1" applyAlignment="1">
      <alignment horizontal="left"/>
    </xf>
    <xf numFmtId="187" fontId="26" fillId="0" borderId="14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wrapText="1"/>
    </xf>
    <xf numFmtId="187" fontId="25" fillId="0" borderId="14" xfId="0" applyNumberFormat="1" applyFont="1" applyBorder="1" applyAlignment="1">
      <alignment horizontal="left" vertical="top" wrapText="1"/>
    </xf>
    <xf numFmtId="187" fontId="25" fillId="0" borderId="14" xfId="0" applyNumberFormat="1" applyFont="1" applyBorder="1" applyAlignment="1">
      <alignment horizontal="left" vertical="center" wrapText="1"/>
    </xf>
    <xf numFmtId="0" fontId="25" fillId="0" borderId="0" xfId="0" applyFont="1" applyFill="1" applyAlignment="1">
      <alignment/>
    </xf>
    <xf numFmtId="0" fontId="25" fillId="0" borderId="0" xfId="464" applyFont="1" applyFill="1">
      <alignment/>
      <protection/>
    </xf>
    <xf numFmtId="3" fontId="25" fillId="0" borderId="0" xfId="464" applyNumberFormat="1" applyFont="1" applyFill="1">
      <alignment/>
      <protection/>
    </xf>
    <xf numFmtId="187" fontId="22" fillId="7" borderId="14" xfId="0" applyNumberFormat="1" applyFont="1" applyFill="1" applyBorder="1" applyAlignment="1">
      <alignment horizontal="right" vertical="center"/>
    </xf>
    <xf numFmtId="187" fontId="22" fillId="25" borderId="14" xfId="0" applyNumberFormat="1" applyFont="1" applyFill="1" applyBorder="1" applyAlignment="1">
      <alignment horizontal="right" vertical="center"/>
    </xf>
    <xf numFmtId="187" fontId="22" fillId="29" borderId="14" xfId="0" applyNumberFormat="1" applyFont="1" applyFill="1" applyBorder="1" applyAlignment="1">
      <alignment horizontal="right" vertical="center"/>
    </xf>
    <xf numFmtId="187" fontId="22" fillId="0" borderId="14" xfId="0" applyNumberFormat="1" applyFont="1" applyFill="1" applyBorder="1" applyAlignment="1">
      <alignment horizontal="right" vertical="center"/>
    </xf>
    <xf numFmtId="198" fontId="22" fillId="25" borderId="13" xfId="0" applyNumberFormat="1" applyFont="1" applyFill="1" applyBorder="1" applyAlignment="1">
      <alignment horizontal="justify" vertical="top" wrapText="1"/>
    </xf>
    <xf numFmtId="49" fontId="22" fillId="25" borderId="0" xfId="0" applyNumberFormat="1" applyFont="1" applyFill="1" applyAlignment="1">
      <alignment horizontal="left" vertical="center" wrapText="1"/>
    </xf>
    <xf numFmtId="49" fontId="24" fillId="25" borderId="0" xfId="0" applyNumberFormat="1" applyFont="1" applyFill="1" applyAlignment="1">
      <alignment horizontal="center" vertical="center" wrapText="1"/>
    </xf>
    <xf numFmtId="49" fontId="23" fillId="25" borderId="0" xfId="0" applyNumberFormat="1" applyFont="1" applyFill="1" applyAlignment="1">
      <alignment horizontal="left" vertical="center" wrapText="1"/>
    </xf>
    <xf numFmtId="49" fontId="23" fillId="28" borderId="19" xfId="0" applyNumberFormat="1" applyFont="1" applyFill="1" applyBorder="1" applyAlignment="1">
      <alignment horizontal="center" vertical="center" wrapText="1"/>
    </xf>
    <xf numFmtId="49" fontId="23" fillId="4" borderId="14" xfId="0" applyNumberFormat="1" applyFont="1" applyFill="1" applyBorder="1" applyAlignment="1">
      <alignment horizontal="left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4" fillId="25" borderId="0" xfId="0" applyNumberFormat="1" applyFont="1" applyFill="1" applyAlignment="1">
      <alignment horizontal="right" vertical="center" wrapText="1"/>
    </xf>
    <xf numFmtId="187" fontId="22" fillId="25" borderId="0" xfId="0" applyNumberFormat="1" applyFont="1" applyFill="1" applyAlignment="1">
      <alignment horizontal="right" vertical="center"/>
    </xf>
    <xf numFmtId="187" fontId="23" fillId="26" borderId="12" xfId="0" applyNumberFormat="1" applyFont="1" applyFill="1" applyBorder="1" applyAlignment="1">
      <alignment horizontal="right" vertical="center"/>
    </xf>
    <xf numFmtId="187" fontId="23" fillId="4" borderId="14" xfId="0" applyNumberFormat="1" applyFont="1" applyFill="1" applyBorder="1" applyAlignment="1">
      <alignment horizontal="right" vertical="center"/>
    </xf>
    <xf numFmtId="3" fontId="23" fillId="28" borderId="20" xfId="0" applyNumberFormat="1" applyFont="1" applyFill="1" applyBorder="1" applyAlignment="1">
      <alignment horizontal="center" vertical="center"/>
    </xf>
    <xf numFmtId="0" fontId="46" fillId="31" borderId="0" xfId="464" applyFont="1" applyFill="1">
      <alignment/>
      <protection/>
    </xf>
    <xf numFmtId="49" fontId="22" fillId="0" borderId="0" xfId="0" applyNumberFormat="1" applyFont="1" applyFill="1" applyAlignment="1">
      <alignment vertical="top"/>
    </xf>
    <xf numFmtId="49" fontId="25" fillId="0" borderId="0" xfId="0" applyNumberFormat="1" applyFont="1" applyAlignment="1">
      <alignment horizontal="center" vertical="center" wrapText="1"/>
    </xf>
    <xf numFmtId="49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6" fillId="34" borderId="14" xfId="0" applyNumberFormat="1" applyFont="1" applyFill="1" applyBorder="1" applyAlignment="1">
      <alignment horizontal="center" vertical="center"/>
    </xf>
    <xf numFmtId="49" fontId="25" fillId="31" borderId="14" xfId="465" applyNumberFormat="1" applyFont="1" applyFill="1" applyBorder="1" applyAlignment="1">
      <alignment horizontal="center" vertical="center" wrapText="1"/>
      <protection/>
    </xf>
    <xf numFmtId="49" fontId="25" fillId="31" borderId="14" xfId="0" applyNumberFormat="1" applyFont="1" applyFill="1" applyBorder="1" applyAlignment="1">
      <alignment horizontal="center" vertical="center"/>
    </xf>
    <xf numFmtId="49" fontId="26" fillId="34" borderId="14" xfId="465" applyNumberFormat="1" applyFont="1" applyFill="1" applyBorder="1" applyAlignment="1">
      <alignment horizontal="center" vertical="center" wrapText="1"/>
      <protection/>
    </xf>
    <xf numFmtId="49" fontId="24" fillId="35" borderId="14" xfId="465" applyNumberFormat="1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 wrapText="1"/>
    </xf>
    <xf numFmtId="187" fontId="26" fillId="34" borderId="14" xfId="0" applyNumberFormat="1" applyFont="1" applyFill="1" applyBorder="1" applyAlignment="1">
      <alignment horizontal="right" vertical="center"/>
    </xf>
    <xf numFmtId="187" fontId="25" fillId="31" borderId="14" xfId="465" applyNumberFormat="1" applyFont="1" applyFill="1" applyBorder="1" applyAlignment="1">
      <alignment horizontal="right" vertical="center"/>
      <protection/>
    </xf>
    <xf numFmtId="187" fontId="25" fillId="31" borderId="14" xfId="0" applyNumberFormat="1" applyFont="1" applyFill="1" applyBorder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34" borderId="14" xfId="465" applyNumberFormat="1" applyFont="1" applyFill="1" applyBorder="1" applyAlignment="1">
      <alignment vertical="center" wrapText="1"/>
      <protection/>
    </xf>
    <xf numFmtId="0" fontId="25" fillId="31" borderId="14" xfId="465" applyNumberFormat="1" applyFont="1" applyFill="1" applyBorder="1" applyAlignment="1">
      <alignment vertical="center" wrapText="1"/>
      <protection/>
    </xf>
    <xf numFmtId="0" fontId="25" fillId="31" borderId="14" xfId="0" applyFont="1" applyFill="1" applyBorder="1" applyAlignment="1">
      <alignment vertical="center"/>
    </xf>
    <xf numFmtId="0" fontId="24" fillId="35" borderId="14" xfId="465" applyNumberFormat="1" applyFont="1" applyFill="1" applyBorder="1" applyAlignment="1">
      <alignment vertical="center" wrapText="1"/>
      <protection/>
    </xf>
    <xf numFmtId="187" fontId="26" fillId="34" borderId="14" xfId="465" applyNumberFormat="1" applyFont="1" applyFill="1" applyBorder="1" applyAlignment="1">
      <alignment horizontal="right" vertical="center"/>
      <protection/>
    </xf>
    <xf numFmtId="187" fontId="24" fillId="35" borderId="14" xfId="465" applyNumberFormat="1" applyFont="1" applyFill="1" applyBorder="1" applyAlignment="1">
      <alignment horizontal="right" vertical="center"/>
      <protection/>
    </xf>
    <xf numFmtId="187" fontId="25" fillId="0" borderId="0" xfId="0" applyNumberFormat="1" applyFont="1" applyFill="1" applyAlignment="1">
      <alignment/>
    </xf>
    <xf numFmtId="187" fontId="47" fillId="0" borderId="0" xfId="0" applyNumberFormat="1" applyFont="1" applyAlignment="1">
      <alignment horizontal="right" vertical="center"/>
    </xf>
    <xf numFmtId="49" fontId="22" fillId="0" borderId="14" xfId="0" applyNumberFormat="1" applyFont="1" applyFill="1" applyBorder="1" applyAlignment="1">
      <alignment vertical="top" wrapText="1"/>
    </xf>
    <xf numFmtId="187" fontId="22" fillId="0" borderId="14" xfId="0" applyNumberFormat="1" applyFont="1" applyFill="1" applyBorder="1" applyAlignment="1">
      <alignment vertical="center"/>
    </xf>
    <xf numFmtId="187" fontId="22" fillId="0" borderId="0" xfId="0" applyNumberFormat="1" applyFont="1" applyFill="1" applyAlignment="1">
      <alignment/>
    </xf>
    <xf numFmtId="0" fontId="22" fillId="0" borderId="14" xfId="0" applyNumberFormat="1" applyFont="1" applyFill="1" applyBorder="1" applyAlignment="1">
      <alignment vertical="top" wrapText="1"/>
    </xf>
    <xf numFmtId="49" fontId="25" fillId="0" borderId="0" xfId="464" applyNumberFormat="1" applyFont="1" applyAlignment="1">
      <alignment horizontal="center" vertical="center" wrapText="1"/>
      <protection/>
    </xf>
    <xf numFmtId="187" fontId="25" fillId="0" borderId="0" xfId="464" applyNumberFormat="1" applyFont="1" applyAlignment="1">
      <alignment vertical="center"/>
      <protection/>
    </xf>
    <xf numFmtId="187" fontId="22" fillId="0" borderId="0" xfId="0" applyNumberFormat="1" applyFont="1" applyFill="1" applyAlignment="1">
      <alignment vertical="top"/>
    </xf>
    <xf numFmtId="187" fontId="22" fillId="25" borderId="0" xfId="0" applyNumberFormat="1" applyFont="1" applyFill="1" applyAlignment="1">
      <alignment vertical="top"/>
    </xf>
    <xf numFmtId="187" fontId="25" fillId="31" borderId="0" xfId="0" applyNumberFormat="1" applyFont="1" applyFill="1" applyAlignment="1">
      <alignment/>
    </xf>
    <xf numFmtId="187" fontId="25" fillId="0" borderId="14" xfId="0" applyNumberFormat="1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0" fontId="28" fillId="0" borderId="0" xfId="0" applyFont="1" applyAlignment="1">
      <alignment horizontal="center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187" fontId="22" fillId="25" borderId="14" xfId="0" applyNumberFormat="1" applyFont="1" applyFill="1" applyBorder="1" applyAlignment="1">
      <alignment horizontal="center" vertical="center" wrapText="1"/>
    </xf>
    <xf numFmtId="187" fontId="43" fillId="0" borderId="0" xfId="0" applyNumberFormat="1" applyFont="1" applyAlignment="1">
      <alignment/>
    </xf>
    <xf numFmtId="0" fontId="28" fillId="0" borderId="14" xfId="0" applyFont="1" applyBorder="1" applyAlignment="1">
      <alignment horizontal="center" wrapText="1"/>
    </xf>
    <xf numFmtId="0" fontId="28" fillId="0" borderId="14" xfId="0" applyFont="1" applyBorder="1" applyAlignment="1">
      <alignment horizontal="center" vertical="center" wrapText="1"/>
    </xf>
    <xf numFmtId="187" fontId="28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wrapText="1"/>
    </xf>
    <xf numFmtId="187" fontId="22" fillId="0" borderId="0" xfId="0" applyNumberFormat="1" applyFont="1" applyAlignment="1">
      <alignment/>
    </xf>
    <xf numFmtId="187" fontId="28" fillId="0" borderId="14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187" fontId="23" fillId="0" borderId="0" xfId="0" applyNumberFormat="1" applyFont="1" applyAlignment="1">
      <alignment/>
    </xf>
    <xf numFmtId="187" fontId="26" fillId="0" borderId="14" xfId="0" applyNumberFormat="1" applyFont="1" applyBorder="1" applyAlignment="1">
      <alignment wrapText="1"/>
    </xf>
    <xf numFmtId="187" fontId="26" fillId="0" borderId="14" xfId="0" applyNumberFormat="1" applyFont="1" applyBorder="1" applyAlignment="1">
      <alignment horizontal="center" vertical="top" wrapText="1"/>
    </xf>
    <xf numFmtId="187" fontId="26" fillId="0" borderId="14" xfId="0" applyNumberFormat="1" applyFont="1" applyFill="1" applyBorder="1" applyAlignment="1">
      <alignment horizontal="right" wrapText="1"/>
    </xf>
    <xf numFmtId="187" fontId="22" fillId="0" borderId="14" xfId="0" applyNumberFormat="1" applyFont="1" applyBorder="1" applyAlignment="1">
      <alignment wrapText="1"/>
    </xf>
    <xf numFmtId="187" fontId="25" fillId="0" borderId="14" xfId="0" applyNumberFormat="1" applyFont="1" applyFill="1" applyBorder="1" applyAlignment="1">
      <alignment horizontal="right" wrapText="1"/>
    </xf>
    <xf numFmtId="187" fontId="25" fillId="25" borderId="14" xfId="0" applyNumberFormat="1" applyFont="1" applyFill="1" applyBorder="1" applyAlignment="1">
      <alignment horizontal="right" wrapText="1"/>
    </xf>
    <xf numFmtId="187" fontId="26" fillId="25" borderId="14" xfId="0" applyNumberFormat="1" applyFont="1" applyFill="1" applyBorder="1" applyAlignment="1">
      <alignment horizontal="right" wrapText="1"/>
    </xf>
    <xf numFmtId="187" fontId="23" fillId="0" borderId="0" xfId="0" applyNumberFormat="1" applyFont="1" applyBorder="1" applyAlignment="1">
      <alignment horizontal="right" vertical="top" wrapText="1"/>
    </xf>
    <xf numFmtId="187" fontId="22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center" vertical="top" wrapText="1"/>
    </xf>
    <xf numFmtId="49" fontId="22" fillId="0" borderId="0" xfId="0" applyNumberFormat="1" applyFont="1" applyBorder="1" applyAlignment="1">
      <alignment horizontal="center" vertical="top" wrapText="1"/>
    </xf>
    <xf numFmtId="187" fontId="43" fillId="0" borderId="0" xfId="0" applyNumberFormat="1" applyFont="1" applyBorder="1" applyAlignment="1">
      <alignment/>
    </xf>
    <xf numFmtId="187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49" fontId="22" fillId="0" borderId="13" xfId="0" applyNumberFormat="1" applyFont="1" applyFill="1" applyBorder="1" applyAlignment="1">
      <alignment horizontal="left" vertical="center" wrapText="1"/>
    </xf>
    <xf numFmtId="187" fontId="22" fillId="0" borderId="0" xfId="0" applyNumberFormat="1" applyFont="1" applyFill="1" applyBorder="1" applyAlignment="1">
      <alignment wrapText="1"/>
    </xf>
    <xf numFmtId="187" fontId="22" fillId="0" borderId="0" xfId="0" applyNumberFormat="1" applyFont="1" applyFill="1" applyBorder="1" applyAlignment="1">
      <alignment/>
    </xf>
    <xf numFmtId="187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187" fontId="22" fillId="0" borderId="0" xfId="0" applyNumberFormat="1" applyFont="1" applyFill="1" applyBorder="1" applyAlignment="1">
      <alignment horizontal="right" wrapText="1"/>
    </xf>
    <xf numFmtId="187" fontId="22" fillId="0" borderId="0" xfId="0" applyNumberFormat="1" applyFont="1" applyFill="1" applyBorder="1" applyAlignment="1">
      <alignment horizontal="left"/>
    </xf>
    <xf numFmtId="187" fontId="22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9" fontId="25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horizontal="right" vertical="center"/>
    </xf>
    <xf numFmtId="187" fontId="25" fillId="31" borderId="0" xfId="0" applyNumberFormat="1" applyFont="1" applyFill="1" applyAlignment="1">
      <alignment horizontal="center" vertical="center"/>
    </xf>
    <xf numFmtId="187" fontId="46" fillId="31" borderId="0" xfId="0" applyNumberFormat="1" applyFont="1" applyFill="1" applyAlignment="1">
      <alignment horizontal="center" vertical="center"/>
    </xf>
    <xf numFmtId="0" fontId="44" fillId="31" borderId="0" xfId="464" applyFont="1" applyFill="1">
      <alignment/>
      <protection/>
    </xf>
    <xf numFmtId="0" fontId="26" fillId="31" borderId="0" xfId="464" applyFont="1" applyFill="1">
      <alignment/>
      <protection/>
    </xf>
    <xf numFmtId="187" fontId="25" fillId="0" borderId="0" xfId="0" applyNumberFormat="1" applyFont="1" applyAlignment="1">
      <alignment horizontal="center" vertical="center"/>
    </xf>
    <xf numFmtId="187" fontId="26" fillId="0" borderId="0" xfId="0" applyNumberFormat="1" applyFont="1" applyAlignment="1">
      <alignment horizontal="center" vertical="center" wrapText="1"/>
    </xf>
    <xf numFmtId="187" fontId="25" fillId="0" borderId="0" xfId="0" applyNumberFormat="1" applyFont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26" fillId="33" borderId="14" xfId="0" applyFont="1" applyFill="1" applyBorder="1" applyAlignment="1">
      <alignment horizontal="center" vertical="top" wrapText="1"/>
    </xf>
    <xf numFmtId="0" fontId="26" fillId="28" borderId="14" xfId="0" applyFont="1" applyFill="1" applyBorder="1" applyAlignment="1">
      <alignment vertical="top" wrapText="1"/>
    </xf>
    <xf numFmtId="187" fontId="26" fillId="28" borderId="14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4" fontId="22" fillId="31" borderId="14" xfId="0" applyNumberFormat="1" applyFont="1" applyFill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187" fontId="28" fillId="25" borderId="14" xfId="0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187" fontId="22" fillId="0" borderId="14" xfId="0" applyNumberFormat="1" applyFont="1" applyBorder="1" applyAlignment="1">
      <alignment horizontal="center" vertical="center"/>
    </xf>
    <xf numFmtId="187" fontId="22" fillId="31" borderId="14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center" wrapText="1"/>
    </xf>
    <xf numFmtId="0" fontId="28" fillId="0" borderId="14" xfId="0" applyFont="1" applyBorder="1" applyAlignment="1">
      <alignment/>
    </xf>
    <xf numFmtId="49" fontId="22" fillId="29" borderId="13" xfId="0" applyNumberFormat="1" applyFont="1" applyFill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justify" vertical="top" wrapText="1"/>
    </xf>
    <xf numFmtId="49" fontId="22" fillId="25" borderId="0" xfId="0" applyNumberFormat="1" applyFont="1" applyFill="1" applyAlignment="1">
      <alignment horizontal="right" vertical="top"/>
    </xf>
    <xf numFmtId="0" fontId="21" fillId="0" borderId="0" xfId="505">
      <alignment/>
      <protection/>
    </xf>
    <xf numFmtId="0" fontId="34" fillId="0" borderId="0" xfId="505" applyFont="1" applyAlignment="1">
      <alignment horizontal="left" vertical="center" wrapText="1"/>
      <protection/>
    </xf>
    <xf numFmtId="0" fontId="34" fillId="0" borderId="0" xfId="505" applyFont="1" applyAlignment="1">
      <alignment vertical="center" wrapText="1"/>
      <protection/>
    </xf>
    <xf numFmtId="0" fontId="21" fillId="0" borderId="0" xfId="505" applyAlignment="1">
      <alignment horizontal="left"/>
      <protection/>
    </xf>
    <xf numFmtId="0" fontId="21" fillId="0" borderId="0" xfId="505" applyAlignment="1">
      <alignment horizontal="center" vertical="center"/>
      <protection/>
    </xf>
    <xf numFmtId="0" fontId="21" fillId="0" borderId="0" xfId="505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8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187" fontId="48" fillId="0" borderId="14" xfId="0" applyNumberFormat="1" applyFont="1" applyBorder="1" applyAlignment="1">
      <alignment horizontal="center" vertical="center" wrapText="1"/>
    </xf>
    <xf numFmtId="187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25" fillId="0" borderId="0" xfId="0" applyFont="1" applyAlignment="1">
      <alignment horizontal="left"/>
    </xf>
    <xf numFmtId="49" fontId="34" fillId="25" borderId="0" xfId="0" applyNumberFormat="1" applyFont="1" applyFill="1" applyAlignment="1">
      <alignment vertical="top"/>
    </xf>
    <xf numFmtId="49" fontId="25" fillId="0" borderId="0" xfId="0" applyNumberFormat="1" applyFont="1" applyFill="1" applyAlignment="1">
      <alignment vertical="top"/>
    </xf>
    <xf numFmtId="49" fontId="25" fillId="25" borderId="0" xfId="0" applyNumberFormat="1" applyFont="1" applyFill="1" applyAlignment="1">
      <alignment vertical="top"/>
    </xf>
    <xf numFmtId="49" fontId="26" fillId="0" borderId="0" xfId="0" applyNumberFormat="1" applyFont="1" applyAlignment="1">
      <alignment horizontal="center" vertical="center"/>
    </xf>
    <xf numFmtId="187" fontId="26" fillId="0" borderId="0" xfId="0" applyNumberFormat="1" applyFont="1" applyAlignment="1">
      <alignment horizontal="center" vertical="center"/>
    </xf>
    <xf numFmtId="0" fontId="26" fillId="0" borderId="0" xfId="464" applyFont="1" applyFill="1">
      <alignment/>
      <protection/>
    </xf>
    <xf numFmtId="0" fontId="26" fillId="0" borderId="0" xfId="464" applyFont="1">
      <alignment/>
      <protection/>
    </xf>
    <xf numFmtId="49" fontId="22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6" fillId="0" borderId="0" xfId="464" applyNumberFormat="1" applyFont="1" applyAlignment="1">
      <alignment horizontal="left" vertical="center" wrapText="1"/>
      <protection/>
    </xf>
    <xf numFmtId="49" fontId="26" fillId="0" borderId="0" xfId="464" applyNumberFormat="1" applyFont="1" applyAlignment="1">
      <alignment horizontal="center" vertical="center" wrapText="1"/>
      <protection/>
    </xf>
    <xf numFmtId="187" fontId="26" fillId="0" borderId="0" xfId="464" applyNumberFormat="1" applyFont="1" applyAlignment="1">
      <alignment horizontal="right" vertical="center"/>
      <protection/>
    </xf>
    <xf numFmtId="187" fontId="26" fillId="0" borderId="0" xfId="464" applyNumberFormat="1" applyFont="1" applyAlignment="1">
      <alignment horizontal="center" vertical="center"/>
      <protection/>
    </xf>
    <xf numFmtId="0" fontId="26" fillId="0" borderId="0" xfId="464" applyNumberFormat="1" applyFont="1" applyAlignment="1">
      <alignment vertical="center" wrapText="1"/>
      <protection/>
    </xf>
    <xf numFmtId="49" fontId="25" fillId="32" borderId="22" xfId="506" applyNumberFormat="1" applyFont="1" applyFill="1" applyBorder="1" applyAlignment="1" applyProtection="1">
      <alignment horizontal="center" vertical="center" wrapText="1"/>
      <protection hidden="1" locked="0"/>
    </xf>
    <xf numFmtId="0" fontId="25" fillId="31" borderId="14" xfId="439" applyFont="1" applyFill="1" applyBorder="1" applyAlignment="1" applyProtection="1">
      <alignment vertical="center"/>
      <protection hidden="1"/>
    </xf>
    <xf numFmtId="0" fontId="25" fillId="31" borderId="14" xfId="439" applyNumberFormat="1" applyFont="1" applyFill="1" applyBorder="1" applyAlignment="1" applyProtection="1">
      <alignment horizontal="center" vertical="center"/>
      <protection hidden="1"/>
    </xf>
    <xf numFmtId="49" fontId="25" fillId="25" borderId="0" xfId="0" applyNumberFormat="1" applyFont="1" applyFill="1" applyAlignment="1">
      <alignment vertical="center" wrapText="1"/>
    </xf>
    <xf numFmtId="0" fontId="25" fillId="32" borderId="22" xfId="506" applyNumberFormat="1" applyFont="1" applyFill="1" applyBorder="1" applyAlignment="1" applyProtection="1">
      <alignment vertical="center" wrapText="1"/>
      <protection hidden="1" locked="0"/>
    </xf>
    <xf numFmtId="204" fontId="25" fillId="31" borderId="14" xfId="439" applyNumberFormat="1" applyFont="1" applyFill="1" applyBorder="1" applyAlignment="1" applyProtection="1">
      <alignment vertical="center"/>
      <protection hidden="1"/>
    </xf>
    <xf numFmtId="0" fontId="26" fillId="36" borderId="14" xfId="439" applyFont="1" applyFill="1" applyBorder="1" applyAlignment="1" applyProtection="1">
      <alignment vertical="center"/>
      <protection hidden="1"/>
    </xf>
    <xf numFmtId="0" fontId="26" fillId="36" borderId="14" xfId="439" applyFont="1" applyFill="1" applyBorder="1" applyAlignment="1" applyProtection="1">
      <alignment horizontal="center" vertical="center"/>
      <protection hidden="1"/>
    </xf>
    <xf numFmtId="187" fontId="26" fillId="36" borderId="14" xfId="439" applyNumberFormat="1" applyFont="1" applyFill="1" applyBorder="1" applyAlignment="1" applyProtection="1">
      <alignment horizontal="right" vertical="center"/>
      <protection hidden="1"/>
    </xf>
    <xf numFmtId="204" fontId="25" fillId="0" borderId="0" xfId="0" applyNumberFormat="1" applyFont="1" applyAlignment="1">
      <alignment/>
    </xf>
    <xf numFmtId="0" fontId="25" fillId="32" borderId="14" xfId="506" applyNumberFormat="1" applyFont="1" applyFill="1" applyBorder="1" applyAlignment="1" applyProtection="1">
      <alignment horizontal="center" vertical="center" wrapText="1"/>
      <protection hidden="1" locked="0"/>
    </xf>
    <xf numFmtId="180" fontId="22" fillId="31" borderId="14" xfId="442" applyNumberFormat="1" applyFont="1" applyFill="1" applyBorder="1" applyAlignment="1" applyProtection="1">
      <alignment horizontal="left" wrapText="1"/>
      <protection hidden="1"/>
    </xf>
    <xf numFmtId="180" fontId="22" fillId="31" borderId="14" xfId="442" applyNumberFormat="1" applyFont="1" applyFill="1" applyBorder="1" applyAlignment="1" applyProtection="1">
      <alignment/>
      <protection hidden="1"/>
    </xf>
    <xf numFmtId="179" fontId="22" fillId="31" borderId="14" xfId="442" applyNumberFormat="1" applyFont="1" applyFill="1" applyBorder="1" applyAlignment="1" applyProtection="1">
      <alignment/>
      <protection hidden="1"/>
    </xf>
    <xf numFmtId="180" fontId="22" fillId="31" borderId="14" xfId="442" applyNumberFormat="1" applyFont="1" applyFill="1" applyBorder="1" applyAlignment="1" applyProtection="1">
      <alignment horizontal="right"/>
      <protection hidden="1"/>
    </xf>
    <xf numFmtId="204" fontId="22" fillId="31" borderId="14" xfId="442" applyNumberFormat="1" applyFont="1" applyFill="1" applyBorder="1" applyAlignment="1" applyProtection="1">
      <alignment/>
      <protection hidden="1"/>
    </xf>
    <xf numFmtId="0" fontId="22" fillId="31" borderId="14" xfId="442" applyNumberFormat="1" applyFont="1" applyFill="1" applyBorder="1" applyAlignment="1" applyProtection="1">
      <alignment horizontal="left"/>
      <protection hidden="1"/>
    </xf>
    <xf numFmtId="0" fontId="22" fillId="31" borderId="14" xfId="442" applyNumberFormat="1" applyFont="1" applyFill="1" applyBorder="1" applyAlignment="1" applyProtection="1">
      <alignment/>
      <protection hidden="1"/>
    </xf>
    <xf numFmtId="49" fontId="22" fillId="31" borderId="14" xfId="442" applyNumberFormat="1" applyFont="1" applyFill="1" applyBorder="1" applyAlignment="1" applyProtection="1">
      <alignment horizontal="right"/>
      <protection hidden="1"/>
    </xf>
    <xf numFmtId="49" fontId="22" fillId="31" borderId="14" xfId="442" applyNumberFormat="1" applyFont="1" applyFill="1" applyBorder="1" applyAlignment="1" applyProtection="1">
      <alignment/>
      <protection hidden="1"/>
    </xf>
    <xf numFmtId="49" fontId="25" fillId="31" borderId="14" xfId="439" applyNumberFormat="1" applyFont="1" applyFill="1" applyBorder="1" applyAlignment="1" applyProtection="1">
      <alignment horizontal="center" vertical="center"/>
      <protection hidden="1"/>
    </xf>
    <xf numFmtId="0" fontId="22" fillId="31" borderId="0" xfId="464" applyFont="1" applyFill="1">
      <alignment/>
      <protection/>
    </xf>
    <xf numFmtId="0" fontId="50" fillId="31" borderId="0" xfId="464" applyFont="1" applyFill="1">
      <alignment/>
      <protection/>
    </xf>
    <xf numFmtId="187" fontId="22" fillId="31" borderId="0" xfId="0" applyNumberFormat="1" applyFont="1" applyFill="1" applyAlignment="1">
      <alignment horizontal="center" vertical="center"/>
    </xf>
    <xf numFmtId="187" fontId="50" fillId="31" borderId="0" xfId="0" applyNumberFormat="1" applyFont="1" applyFill="1" applyAlignment="1">
      <alignment horizontal="center" vertical="center"/>
    </xf>
    <xf numFmtId="0" fontId="51" fillId="31" borderId="0" xfId="464" applyFont="1" applyFill="1">
      <alignment/>
      <protection/>
    </xf>
    <xf numFmtId="199" fontId="22" fillId="31" borderId="14" xfId="439" applyNumberFormat="1" applyFont="1" applyFill="1" applyBorder="1" applyAlignment="1" applyProtection="1">
      <alignment horizontal="left" wrapText="1"/>
      <protection hidden="1"/>
    </xf>
    <xf numFmtId="179" fontId="22" fillId="31" borderId="14" xfId="439" applyNumberFormat="1" applyFont="1" applyFill="1" applyBorder="1" applyAlignment="1" applyProtection="1">
      <alignment/>
      <protection hidden="1"/>
    </xf>
    <xf numFmtId="49" fontId="22" fillId="31" borderId="14" xfId="439" applyNumberFormat="1" applyFont="1" applyFill="1" applyBorder="1" applyAlignment="1" applyProtection="1">
      <alignment horizontal="right"/>
      <protection hidden="1"/>
    </xf>
    <xf numFmtId="180" fontId="22" fillId="31" borderId="14" xfId="439" applyNumberFormat="1" applyFont="1" applyFill="1" applyBorder="1" applyAlignment="1" applyProtection="1">
      <alignment horizontal="right"/>
      <protection hidden="1"/>
    </xf>
    <xf numFmtId="204" fontId="22" fillId="31" borderId="14" xfId="439" applyNumberFormat="1" applyFont="1" applyFill="1" applyBorder="1" applyAlignment="1" applyProtection="1">
      <alignment/>
      <protection hidden="1"/>
    </xf>
    <xf numFmtId="0" fontId="22" fillId="31" borderId="0" xfId="0" applyFont="1" applyFill="1" applyAlignment="1">
      <alignment/>
    </xf>
    <xf numFmtId="208" fontId="22" fillId="31" borderId="0" xfId="0" applyNumberFormat="1" applyFont="1" applyFill="1" applyAlignment="1">
      <alignment/>
    </xf>
    <xf numFmtId="0" fontId="52" fillId="31" borderId="0" xfId="0" applyFont="1" applyFill="1" applyAlignment="1">
      <alignment/>
    </xf>
    <xf numFmtId="0" fontId="25" fillId="28" borderId="22" xfId="0" applyNumberFormat="1" applyFont="1" applyFill="1" applyBorder="1" applyAlignment="1">
      <alignment horizontal="center" vertical="center" wrapText="1"/>
    </xf>
    <xf numFmtId="0" fontId="25" fillId="28" borderId="22" xfId="0" applyFont="1" applyFill="1" applyBorder="1" applyAlignment="1">
      <alignment horizontal="center" vertical="center"/>
    </xf>
    <xf numFmtId="49" fontId="25" fillId="28" borderId="22" xfId="0" applyNumberFormat="1" applyFont="1" applyFill="1" applyBorder="1" applyAlignment="1">
      <alignment horizontal="center" vertical="center"/>
    </xf>
    <xf numFmtId="202" fontId="22" fillId="31" borderId="14" xfId="439" applyNumberFormat="1" applyFont="1" applyFill="1" applyBorder="1" applyAlignment="1" applyProtection="1">
      <alignment horizontal="left" wrapText="1"/>
      <protection hidden="1"/>
    </xf>
    <xf numFmtId="202" fontId="22" fillId="31" borderId="14" xfId="439" applyNumberFormat="1" applyFont="1" applyFill="1" applyBorder="1" applyAlignment="1" applyProtection="1">
      <alignment horizontal="right"/>
      <protection hidden="1"/>
    </xf>
    <xf numFmtId="49" fontId="22" fillId="25" borderId="0" xfId="0" applyNumberFormat="1" applyFont="1" applyFill="1" applyAlignment="1">
      <alignment horizontal="right" vertical="top" wrapText="1"/>
    </xf>
    <xf numFmtId="49" fontId="22" fillId="25" borderId="0" xfId="0" applyNumberFormat="1" applyFont="1" applyFill="1" applyAlignment="1">
      <alignment horizontal="right" vertical="top"/>
    </xf>
    <xf numFmtId="49" fontId="24" fillId="25" borderId="0" xfId="0" applyNumberFormat="1" applyFont="1" applyFill="1" applyAlignment="1">
      <alignment horizontal="center" vertical="top" wrapText="1"/>
    </xf>
    <xf numFmtId="49" fontId="25" fillId="0" borderId="0" xfId="0" applyNumberFormat="1" applyFont="1" applyFill="1" applyAlignment="1">
      <alignment horizontal="right" vertical="top"/>
    </xf>
    <xf numFmtId="0" fontId="26" fillId="0" borderId="0" xfId="0" applyFont="1" applyAlignment="1">
      <alignment horizontal="center"/>
    </xf>
    <xf numFmtId="49" fontId="25" fillId="25" borderId="0" xfId="0" applyNumberFormat="1" applyFont="1" applyFill="1" applyAlignment="1">
      <alignment horizontal="right" vertical="top"/>
    </xf>
    <xf numFmtId="49" fontId="25" fillId="25" borderId="0" xfId="0" applyNumberFormat="1" applyFont="1" applyFill="1" applyAlignment="1">
      <alignment horizontal="right" vertical="top" wrapText="1"/>
    </xf>
    <xf numFmtId="49" fontId="25" fillId="37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0" borderId="0" xfId="523" applyNumberFormat="1" applyFont="1" applyFill="1" applyBorder="1" applyAlignment="1">
      <alignment horizontal="right" wrapText="1"/>
    </xf>
    <xf numFmtId="0" fontId="22" fillId="31" borderId="0" xfId="464" applyFont="1" applyFill="1" applyBorder="1" applyAlignment="1">
      <alignment horizontal="center" vertical="center"/>
      <protection/>
    </xf>
    <xf numFmtId="0" fontId="26" fillId="0" borderId="0" xfId="0" applyFont="1" applyAlignment="1">
      <alignment horizontal="center" vertical="center" wrapText="1"/>
    </xf>
    <xf numFmtId="0" fontId="25" fillId="38" borderId="14" xfId="506" applyNumberFormat="1" applyFont="1" applyFill="1" applyBorder="1" applyAlignment="1" applyProtection="1">
      <alignment vertical="center" wrapText="1"/>
      <protection hidden="1" locked="0"/>
    </xf>
    <xf numFmtId="49" fontId="25" fillId="30" borderId="14" xfId="464" applyNumberFormat="1" applyFont="1" applyFill="1" applyBorder="1" applyAlignment="1">
      <alignment horizontal="center" vertical="center" wrapText="1"/>
      <protection/>
    </xf>
    <xf numFmtId="187" fontId="25" fillId="38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38" borderId="14" xfId="506" applyNumberFormat="1" applyFont="1" applyFill="1" applyBorder="1" applyAlignment="1" applyProtection="1">
      <alignment horizontal="center" vertical="center" wrapText="1"/>
      <protection hidden="1" locked="0"/>
    </xf>
    <xf numFmtId="0" fontId="26" fillId="0" borderId="0" xfId="464" applyFont="1" applyAlignment="1">
      <alignment horizontal="center"/>
      <protection/>
    </xf>
    <xf numFmtId="0" fontId="25" fillId="31" borderId="0" xfId="464" applyFont="1" applyFill="1" applyAlignment="1">
      <alignment horizontal="center" wrapText="1"/>
      <protection/>
    </xf>
    <xf numFmtId="0" fontId="25" fillId="38" borderId="14" xfId="506" applyNumberFormat="1" applyFont="1" applyFill="1" applyBorder="1" applyAlignment="1" applyProtection="1">
      <alignment horizontal="left" vertical="center" wrapText="1"/>
      <protection hidden="1" locked="0"/>
    </xf>
    <xf numFmtId="0" fontId="25" fillId="31" borderId="0" xfId="464" applyFont="1" applyFill="1" applyBorder="1" applyAlignment="1">
      <alignment horizontal="center" vertical="center"/>
      <protection/>
    </xf>
    <xf numFmtId="49" fontId="22" fillId="25" borderId="0" xfId="0" applyNumberFormat="1" applyFont="1" applyFill="1" applyAlignment="1">
      <alignment horizontal="right" vertical="center"/>
    </xf>
    <xf numFmtId="49" fontId="22" fillId="0" borderId="0" xfId="0" applyNumberFormat="1" applyFont="1" applyFill="1" applyAlignment="1">
      <alignment horizontal="right" vertical="center"/>
    </xf>
    <xf numFmtId="0" fontId="26" fillId="0" borderId="0" xfId="0" applyFont="1" applyAlignment="1">
      <alignment horizontal="center" vertical="center"/>
    </xf>
    <xf numFmtId="2" fontId="25" fillId="38" borderId="14" xfId="506" applyNumberFormat="1" applyFont="1" applyFill="1" applyBorder="1" applyAlignment="1" applyProtection="1">
      <alignment horizontal="center" vertical="center" wrapText="1"/>
      <protection hidden="1" locked="0"/>
    </xf>
    <xf numFmtId="49" fontId="25" fillId="30" borderId="14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center"/>
    </xf>
    <xf numFmtId="49" fontId="25" fillId="0" borderId="0" xfId="523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Alignment="1">
      <alignment horizontal="right" vertical="center"/>
    </xf>
    <xf numFmtId="49" fontId="25" fillId="25" borderId="0" xfId="0" applyNumberFormat="1" applyFont="1" applyFill="1" applyAlignment="1">
      <alignment horizontal="right" vertical="center"/>
    </xf>
    <xf numFmtId="0" fontId="25" fillId="30" borderId="14" xfId="0" applyNumberFormat="1" applyFont="1" applyFill="1" applyBorder="1" applyAlignment="1">
      <alignment horizontal="center" vertical="center" wrapText="1"/>
    </xf>
    <xf numFmtId="0" fontId="25" fillId="30" borderId="14" xfId="0" applyFont="1" applyFill="1" applyBorder="1" applyAlignment="1">
      <alignment horizontal="center" vertical="center"/>
    </xf>
    <xf numFmtId="187" fontId="25" fillId="30" borderId="14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49" fontId="22" fillId="0" borderId="0" xfId="0" applyNumberFormat="1" applyFont="1" applyFill="1" applyAlignment="1">
      <alignment horizontal="right" vertical="top"/>
    </xf>
    <xf numFmtId="187" fontId="26" fillId="0" borderId="13" xfId="0" applyNumberFormat="1" applyFont="1" applyBorder="1" applyAlignment="1">
      <alignment horizontal="center" vertical="center" wrapText="1"/>
    </xf>
    <xf numFmtId="187" fontId="26" fillId="0" borderId="23" xfId="0" applyNumberFormat="1" applyFont="1" applyBorder="1" applyAlignment="1">
      <alignment horizontal="center" vertical="center" wrapText="1"/>
    </xf>
    <xf numFmtId="187" fontId="26" fillId="0" borderId="24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187" fontId="26" fillId="0" borderId="14" xfId="0" applyNumberFormat="1" applyFont="1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25" fillId="0" borderId="0" xfId="0" applyFont="1" applyAlignment="1">
      <alignment horizontal="right"/>
    </xf>
    <xf numFmtId="187" fontId="23" fillId="0" borderId="25" xfId="0" applyNumberFormat="1" applyFont="1" applyBorder="1" applyAlignment="1">
      <alignment horizontal="left" wrapText="1"/>
    </xf>
    <xf numFmtId="0" fontId="26" fillId="0" borderId="0" xfId="0" applyFont="1" applyBorder="1" applyAlignment="1">
      <alignment horizontal="center" wrapText="1"/>
    </xf>
    <xf numFmtId="187" fontId="22" fillId="0" borderId="13" xfId="0" applyNumberFormat="1" applyFont="1" applyBorder="1" applyAlignment="1">
      <alignment horizontal="center" vertical="center"/>
    </xf>
    <xf numFmtId="187" fontId="22" fillId="0" borderId="24" xfId="0" applyNumberFormat="1" applyFont="1" applyBorder="1" applyAlignment="1">
      <alignment horizontal="center" vertical="center"/>
    </xf>
    <xf numFmtId="187" fontId="22" fillId="31" borderId="13" xfId="0" applyNumberFormat="1" applyFont="1" applyFill="1" applyBorder="1" applyAlignment="1">
      <alignment horizontal="center" vertical="center"/>
    </xf>
    <xf numFmtId="187" fontId="22" fillId="31" borderId="24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4" fillId="0" borderId="0" xfId="505" applyFont="1" applyAlignment="1">
      <alignment horizontal="right" vertical="center" wrapText="1"/>
      <protection/>
    </xf>
    <xf numFmtId="0" fontId="24" fillId="0" borderId="0" xfId="505" applyFont="1" applyBorder="1" applyAlignment="1">
      <alignment horizontal="center" vertical="center" wrapText="1"/>
      <protection/>
    </xf>
    <xf numFmtId="0" fontId="48" fillId="0" borderId="22" xfId="0" applyFont="1" applyBorder="1" applyAlignment="1">
      <alignment horizontal="center" vertical="center" wrapText="1"/>
    </xf>
    <xf numFmtId="0" fontId="48" fillId="0" borderId="2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48" fillId="0" borderId="22" xfId="0" applyNumberFormat="1" applyFont="1" applyBorder="1" applyAlignment="1">
      <alignment horizontal="center" vertical="center" wrapText="1"/>
    </xf>
    <xf numFmtId="4" fontId="48" fillId="0" borderId="12" xfId="0" applyNumberFormat="1" applyFont="1" applyBorder="1" applyAlignment="1">
      <alignment horizontal="center" vertical="center" wrapText="1"/>
    </xf>
    <xf numFmtId="187" fontId="48" fillId="0" borderId="22" xfId="0" applyNumberFormat="1" applyFont="1" applyBorder="1" applyAlignment="1">
      <alignment horizontal="center" vertical="center" wrapText="1"/>
    </xf>
    <xf numFmtId="187" fontId="48" fillId="0" borderId="12" xfId="0" applyNumberFormat="1" applyFont="1" applyBorder="1" applyAlignment="1">
      <alignment horizontal="center" vertical="center" wrapText="1"/>
    </xf>
    <xf numFmtId="187" fontId="49" fillId="0" borderId="22" xfId="0" applyNumberFormat="1" applyFont="1" applyBorder="1" applyAlignment="1">
      <alignment horizontal="center" vertical="center" wrapText="1"/>
    </xf>
    <xf numFmtId="187" fontId="49" fillId="0" borderId="12" xfId="0" applyNumberFormat="1" applyFont="1" applyBorder="1" applyAlignment="1">
      <alignment horizontal="center" vertical="center" wrapText="1"/>
    </xf>
    <xf numFmtId="49" fontId="34" fillId="0" borderId="0" xfId="0" applyNumberFormat="1" applyFont="1" applyFill="1" applyAlignment="1">
      <alignment horizontal="right" vertical="top"/>
    </xf>
    <xf numFmtId="49" fontId="34" fillId="25" borderId="0" xfId="0" applyNumberFormat="1" applyFont="1" applyFill="1" applyAlignment="1">
      <alignment horizontal="right" vertical="top"/>
    </xf>
    <xf numFmtId="0" fontId="22" fillId="0" borderId="14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49" fontId="26" fillId="0" borderId="22" xfId="0" applyNumberFormat="1" applyFont="1" applyBorder="1" applyAlignment="1">
      <alignment horizontal="center" vertical="center" textRotation="90" wrapText="1"/>
    </xf>
    <xf numFmtId="49" fontId="26" fillId="0" borderId="12" xfId="0" applyNumberFormat="1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87" fontId="26" fillId="0" borderId="26" xfId="0" applyNumberFormat="1" applyFont="1" applyBorder="1" applyAlignment="1">
      <alignment horizontal="center" vertical="center" wrapText="1"/>
    </xf>
    <xf numFmtId="187" fontId="26" fillId="0" borderId="27" xfId="0" applyNumberFormat="1" applyFont="1" applyBorder="1" applyAlignment="1">
      <alignment horizontal="center" vertical="center" wrapText="1"/>
    </xf>
    <xf numFmtId="187" fontId="26" fillId="0" borderId="28" xfId="0" applyNumberFormat="1" applyFont="1" applyBorder="1" applyAlignment="1">
      <alignment horizontal="center" vertical="center" wrapText="1"/>
    </xf>
    <xf numFmtId="187" fontId="26" fillId="0" borderId="21" xfId="0" applyNumberFormat="1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6" fillId="39" borderId="22" xfId="0" applyFont="1" applyFill="1" applyBorder="1" applyAlignment="1">
      <alignment horizontal="center" vertical="center" wrapText="1"/>
    </xf>
    <xf numFmtId="0" fontId="26" fillId="39" borderId="12" xfId="0" applyFont="1" applyFill="1" applyBorder="1" applyAlignment="1">
      <alignment horizontal="center" vertical="center" wrapText="1"/>
    </xf>
  </cellXfs>
  <cellStyles count="780">
    <cellStyle name="Normal" xfId="0"/>
    <cellStyle name="20% - Акцент1" xfId="15"/>
    <cellStyle name="20% - Акцент1 2" xfId="16"/>
    <cellStyle name="20% - Акцент1 2 2" xfId="17"/>
    <cellStyle name="20% - Акцент1 2 3" xfId="18"/>
    <cellStyle name="20% - Акцент1 2 4" xfId="19"/>
    <cellStyle name="20% - Акцент1 3" xfId="20"/>
    <cellStyle name="20% - Акцент1 4" xfId="21"/>
    <cellStyle name="20% -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3" xfId="27"/>
    <cellStyle name="20% - Акцент2 4" xfId="28"/>
    <cellStyle name="20% - Акцент3" xfId="29"/>
    <cellStyle name="20% - Акцент3 2" xfId="30"/>
    <cellStyle name="20% - Акцент3 2 2" xfId="31"/>
    <cellStyle name="20% - Акцент3 2 3" xfId="32"/>
    <cellStyle name="20% - Акцент3 2 4" xfId="33"/>
    <cellStyle name="20% - Акцент3 3" xfId="34"/>
    <cellStyle name="20% - Акцент3 4" xfId="35"/>
    <cellStyle name="20% - Акцент4" xfId="36"/>
    <cellStyle name="20% - Акцент4 2" xfId="37"/>
    <cellStyle name="20% - Акцент4 2 2" xfId="38"/>
    <cellStyle name="20% - Акцент4 2 3" xfId="39"/>
    <cellStyle name="20% - Акцент4 2 4" xfId="40"/>
    <cellStyle name="20% - Акцент4 3" xfId="41"/>
    <cellStyle name="20% - Акцент4 4" xfId="42"/>
    <cellStyle name="20% - Акцент5" xfId="43"/>
    <cellStyle name="20% - Акцент5 2" xfId="44"/>
    <cellStyle name="20% - Акцент5 2 2" xfId="45"/>
    <cellStyle name="20% - Акцент5 2 3" xfId="46"/>
    <cellStyle name="20% - Акцент5 2 4" xfId="47"/>
    <cellStyle name="20% - Акцент5 3" xfId="48"/>
    <cellStyle name="20% - Акцент5 4" xfId="49"/>
    <cellStyle name="20% - Акцент6" xfId="50"/>
    <cellStyle name="20% - Акцент6 2" xfId="51"/>
    <cellStyle name="20% - Акцент6 2 2" xfId="52"/>
    <cellStyle name="20% - Акцент6 2 3" xfId="53"/>
    <cellStyle name="20% - Акцент6 2 4" xfId="54"/>
    <cellStyle name="20% - Акцент6 3" xfId="55"/>
    <cellStyle name="20% - Акцент6 4" xfId="56"/>
    <cellStyle name="40% - Акцент1" xfId="57"/>
    <cellStyle name="40% - Акцент1 2" xfId="58"/>
    <cellStyle name="40% - Акцент1 2 2" xfId="59"/>
    <cellStyle name="40% - Акцент1 2 3" xfId="60"/>
    <cellStyle name="40% - Акцент1 2 4" xfId="61"/>
    <cellStyle name="40% - Акцент1 3" xfId="62"/>
    <cellStyle name="40% - Акцент1 4" xfId="63"/>
    <cellStyle name="40% - Акцент2" xfId="64"/>
    <cellStyle name="40% - Акцент2 2" xfId="65"/>
    <cellStyle name="40% - Акцент2 2 2" xfId="66"/>
    <cellStyle name="40% - Акцент2 2 3" xfId="67"/>
    <cellStyle name="40% - Акцент2 2 4" xfId="68"/>
    <cellStyle name="40% - Акцент2 3" xfId="69"/>
    <cellStyle name="40% - Акцент2 4" xfId="70"/>
    <cellStyle name="40% - Акцент3" xfId="71"/>
    <cellStyle name="40% - Акцент3 2" xfId="72"/>
    <cellStyle name="40% - Акцент3 2 2" xfId="73"/>
    <cellStyle name="40% - Акцент3 2 3" xfId="74"/>
    <cellStyle name="40% - Акцент3 2 4" xfId="75"/>
    <cellStyle name="40% - Акцент3 3" xfId="76"/>
    <cellStyle name="40% - Акцент3 4" xfId="77"/>
    <cellStyle name="40% - Акцент4" xfId="78"/>
    <cellStyle name="40% - Акцент4 2" xfId="79"/>
    <cellStyle name="40% - Акцент4 2 2" xfId="80"/>
    <cellStyle name="40% - Акцент4 2 3" xfId="81"/>
    <cellStyle name="40% - Акцент4 2 4" xfId="82"/>
    <cellStyle name="40% - Акцент4 3" xfId="83"/>
    <cellStyle name="40% - Акцент4 4" xfId="84"/>
    <cellStyle name="40% - Акцент5" xfId="85"/>
    <cellStyle name="40% - Акцент5 2" xfId="86"/>
    <cellStyle name="40% - Акцент5 2 2" xfId="87"/>
    <cellStyle name="40% - Акцент5 2 3" xfId="88"/>
    <cellStyle name="40% - Акцент5 2 4" xfId="89"/>
    <cellStyle name="40% - Акцент5 3" xfId="90"/>
    <cellStyle name="40% - Акцент5 4" xfId="91"/>
    <cellStyle name="40% - Акцент6" xfId="92"/>
    <cellStyle name="40% - Акцент6 2" xfId="93"/>
    <cellStyle name="40% - Акцент6 2 2" xfId="94"/>
    <cellStyle name="40% - Акцент6 2 3" xfId="95"/>
    <cellStyle name="40% - Акцент6 2 4" xfId="96"/>
    <cellStyle name="40% - Акцент6 3" xfId="97"/>
    <cellStyle name="40% - Акцент6 4" xfId="98"/>
    <cellStyle name="60% - Акцент1" xfId="99"/>
    <cellStyle name="60% - Акцент1 2" xfId="100"/>
    <cellStyle name="60% - Акцент1 2 2" xfId="101"/>
    <cellStyle name="60% - Акцент1 2 3" xfId="102"/>
    <cellStyle name="60% - Акцент1 2 4" xfId="103"/>
    <cellStyle name="60% - Акцент1 3" xfId="104"/>
    <cellStyle name="60% - Акцент1 4" xfId="105"/>
    <cellStyle name="60% - Акцент2" xfId="106"/>
    <cellStyle name="60% - Акцент2 2" xfId="107"/>
    <cellStyle name="60% - Акцент2 2 2" xfId="108"/>
    <cellStyle name="60% - Акцент2 2 3" xfId="109"/>
    <cellStyle name="60% - Акцент2 2 4" xfId="110"/>
    <cellStyle name="60% - Акцент2 3" xfId="111"/>
    <cellStyle name="60% - Акцент2 4" xfId="112"/>
    <cellStyle name="60% - Акцент3" xfId="113"/>
    <cellStyle name="60% - Акцент3 2" xfId="114"/>
    <cellStyle name="60% - Акцент3 2 2" xfId="115"/>
    <cellStyle name="60% - Акцент3 2 3" xfId="116"/>
    <cellStyle name="60% - Акцент3 2 4" xfId="117"/>
    <cellStyle name="60% - Акцент3 3" xfId="118"/>
    <cellStyle name="60% - Акцент3 4" xfId="119"/>
    <cellStyle name="60% - Акцент4" xfId="120"/>
    <cellStyle name="60% - Акцент4 2" xfId="121"/>
    <cellStyle name="60% - Акцент4 2 2" xfId="122"/>
    <cellStyle name="60% - Акцент4 2 3" xfId="123"/>
    <cellStyle name="60% - Акцент4 2 4" xfId="124"/>
    <cellStyle name="60% - Акцент4 3" xfId="125"/>
    <cellStyle name="60% - Акцент4 4" xfId="126"/>
    <cellStyle name="60% - Акцент5" xfId="127"/>
    <cellStyle name="60% - Акцент5 2" xfId="128"/>
    <cellStyle name="60% - Акцент5 2 2" xfId="129"/>
    <cellStyle name="60% - Акцент5 2 3" xfId="130"/>
    <cellStyle name="60% - Акцент5 2 4" xfId="131"/>
    <cellStyle name="60% - Акцент5 3" xfId="132"/>
    <cellStyle name="60% - Акцент5 4" xfId="133"/>
    <cellStyle name="60% - Акцент6" xfId="134"/>
    <cellStyle name="60% - Акцент6 2" xfId="135"/>
    <cellStyle name="60% - Акцент6 2 2" xfId="136"/>
    <cellStyle name="60% - Акцент6 2 3" xfId="137"/>
    <cellStyle name="60% - Акцент6 2 4" xfId="138"/>
    <cellStyle name="60% - Акцент6 3" xfId="139"/>
    <cellStyle name="60% - Акцент6 4" xfId="140"/>
    <cellStyle name="Акцент1" xfId="141"/>
    <cellStyle name="Акцент1 2" xfId="142"/>
    <cellStyle name="Акцент1 2 2" xfId="143"/>
    <cellStyle name="Акцент1 2 3" xfId="144"/>
    <cellStyle name="Акцент1 2 4" xfId="145"/>
    <cellStyle name="Акцент1 3" xfId="146"/>
    <cellStyle name="Акцент1 4" xfId="147"/>
    <cellStyle name="Акцент2" xfId="148"/>
    <cellStyle name="Акцент2 2" xfId="149"/>
    <cellStyle name="Акцент2 2 2" xfId="150"/>
    <cellStyle name="Акцент2 2 3" xfId="151"/>
    <cellStyle name="Акцент2 2 4" xfId="152"/>
    <cellStyle name="Акцент2 3" xfId="153"/>
    <cellStyle name="Акцент2 4" xfId="154"/>
    <cellStyle name="Акцент3" xfId="155"/>
    <cellStyle name="Акцент3 2" xfId="156"/>
    <cellStyle name="Акцент3 2 2" xfId="157"/>
    <cellStyle name="Акцент3 2 3" xfId="158"/>
    <cellStyle name="Акцент3 2 4" xfId="159"/>
    <cellStyle name="Акцент3 3" xfId="160"/>
    <cellStyle name="Акцент3 4" xfId="161"/>
    <cellStyle name="Акцент4" xfId="162"/>
    <cellStyle name="Акцент4 2" xfId="163"/>
    <cellStyle name="Акцент4 2 2" xfId="164"/>
    <cellStyle name="Акцент4 2 3" xfId="165"/>
    <cellStyle name="Акцент4 2 4" xfId="166"/>
    <cellStyle name="Акцент4 3" xfId="167"/>
    <cellStyle name="Акцент4 4" xfId="168"/>
    <cellStyle name="Акцент5" xfId="169"/>
    <cellStyle name="Акцент5 2" xfId="170"/>
    <cellStyle name="Акцент5 2 2" xfId="171"/>
    <cellStyle name="Акцент5 2 3" xfId="172"/>
    <cellStyle name="Акцент5 2 4" xfId="173"/>
    <cellStyle name="Акцент5 3" xfId="174"/>
    <cellStyle name="Акцент5 4" xfId="175"/>
    <cellStyle name="Акцент6" xfId="176"/>
    <cellStyle name="Акцент6 2" xfId="177"/>
    <cellStyle name="Акцент6 2 2" xfId="178"/>
    <cellStyle name="Акцент6 2 3" xfId="179"/>
    <cellStyle name="Акцент6 2 4" xfId="180"/>
    <cellStyle name="Акцент6 3" xfId="181"/>
    <cellStyle name="Акцент6 4" xfId="182"/>
    <cellStyle name="Ввод " xfId="183"/>
    <cellStyle name="Ввод  2" xfId="184"/>
    <cellStyle name="Ввод  2 2" xfId="185"/>
    <cellStyle name="Ввод  2 3" xfId="186"/>
    <cellStyle name="Ввод  2 4" xfId="187"/>
    <cellStyle name="Ввод  3" xfId="188"/>
    <cellStyle name="Ввод  4" xfId="189"/>
    <cellStyle name="Вывод" xfId="190"/>
    <cellStyle name="Вывод 2" xfId="191"/>
    <cellStyle name="Вывод 2 2" xfId="192"/>
    <cellStyle name="Вывод 2 3" xfId="193"/>
    <cellStyle name="Вывод 2 4" xfId="194"/>
    <cellStyle name="Вывод 3" xfId="195"/>
    <cellStyle name="Вывод 4" xfId="196"/>
    <cellStyle name="Вычисление" xfId="197"/>
    <cellStyle name="Вычисление 2" xfId="198"/>
    <cellStyle name="Вычисление 2 2" xfId="199"/>
    <cellStyle name="Вычисление 2 3" xfId="200"/>
    <cellStyle name="Вычисление 2 4" xfId="201"/>
    <cellStyle name="Вычисление 3" xfId="202"/>
    <cellStyle name="Вычисление 4" xfId="203"/>
    <cellStyle name="Hyperlink" xfId="204"/>
    <cellStyle name="Currency" xfId="205"/>
    <cellStyle name="Currency [0]" xfId="206"/>
    <cellStyle name="Денежный [0] 10" xfId="207"/>
    <cellStyle name="Денежный [0] 11" xfId="208"/>
    <cellStyle name="Денежный [0] 12" xfId="209"/>
    <cellStyle name="Денежный [0] 13" xfId="210"/>
    <cellStyle name="Денежный [0] 14" xfId="211"/>
    <cellStyle name="Денежный [0] 14 2" xfId="212"/>
    <cellStyle name="Денежный [0] 14 3" xfId="213"/>
    <cellStyle name="Денежный [0] 14 4" xfId="214"/>
    <cellStyle name="Денежный [0] 15" xfId="215"/>
    <cellStyle name="Денежный [0] 15 2" xfId="216"/>
    <cellStyle name="Денежный [0] 15 3" xfId="217"/>
    <cellStyle name="Денежный [0] 15 4" xfId="218"/>
    <cellStyle name="Денежный [0] 16" xfId="219"/>
    <cellStyle name="Денежный [0] 16 2" xfId="220"/>
    <cellStyle name="Денежный [0] 16 3" xfId="221"/>
    <cellStyle name="Денежный [0] 16 4" xfId="222"/>
    <cellStyle name="Денежный [0] 17" xfId="223"/>
    <cellStyle name="Денежный [0] 17 2" xfId="224"/>
    <cellStyle name="Денежный [0] 17 3" xfId="225"/>
    <cellStyle name="Денежный [0] 17 4" xfId="226"/>
    <cellStyle name="Денежный [0] 18" xfId="227"/>
    <cellStyle name="Денежный [0] 18 2" xfId="228"/>
    <cellStyle name="Денежный [0] 18 3" xfId="229"/>
    <cellStyle name="Денежный [0] 18 4" xfId="230"/>
    <cellStyle name="Денежный [0] 19" xfId="231"/>
    <cellStyle name="Денежный [0] 19 2" xfId="232"/>
    <cellStyle name="Денежный [0] 19 3" xfId="233"/>
    <cellStyle name="Денежный [0] 19 4" xfId="234"/>
    <cellStyle name="Денежный [0] 2" xfId="235"/>
    <cellStyle name="Денежный [0] 2 2" xfId="236"/>
    <cellStyle name="Денежный [0] 2 3" xfId="237"/>
    <cellStyle name="Денежный [0] 2 4" xfId="238"/>
    <cellStyle name="Денежный [0] 20" xfId="239"/>
    <cellStyle name="Денежный [0] 20 2" xfId="240"/>
    <cellStyle name="Денежный [0] 21" xfId="241"/>
    <cellStyle name="Денежный [0] 21 2" xfId="242"/>
    <cellStyle name="Денежный [0] 22" xfId="243"/>
    <cellStyle name="Денежный [0] 22 2" xfId="244"/>
    <cellStyle name="Денежный [0] 23" xfId="245"/>
    <cellStyle name="Денежный [0] 23 2" xfId="246"/>
    <cellStyle name="Денежный [0] 24" xfId="247"/>
    <cellStyle name="Денежный [0] 24 2" xfId="248"/>
    <cellStyle name="Денежный [0] 25" xfId="249"/>
    <cellStyle name="Денежный [0] 26" xfId="250"/>
    <cellStyle name="Денежный [0] 27" xfId="251"/>
    <cellStyle name="Денежный [0] 3" xfId="252"/>
    <cellStyle name="Денежный [0] 3 2" xfId="253"/>
    <cellStyle name="Денежный [0] 3 3" xfId="254"/>
    <cellStyle name="Денежный [0] 3 4" xfId="255"/>
    <cellStyle name="Денежный [0] 4" xfId="256"/>
    <cellStyle name="Денежный [0] 4 2" xfId="257"/>
    <cellStyle name="Денежный [0] 4 3" xfId="258"/>
    <cellStyle name="Денежный [0] 4 4" xfId="259"/>
    <cellStyle name="Денежный [0] 5" xfId="260"/>
    <cellStyle name="Денежный [0] 5 2" xfId="261"/>
    <cellStyle name="Денежный [0] 5 3" xfId="262"/>
    <cellStyle name="Денежный [0] 5 4" xfId="263"/>
    <cellStyle name="Денежный [0] 6" xfId="264"/>
    <cellStyle name="Денежный [0] 6 2" xfId="265"/>
    <cellStyle name="Денежный [0] 6 3" xfId="266"/>
    <cellStyle name="Денежный [0] 6 4" xfId="267"/>
    <cellStyle name="Денежный [0] 7" xfId="268"/>
    <cellStyle name="Денежный [0] 7 2" xfId="269"/>
    <cellStyle name="Денежный [0] 7 3" xfId="270"/>
    <cellStyle name="Денежный [0] 7 4" xfId="271"/>
    <cellStyle name="Денежный [0] 8" xfId="272"/>
    <cellStyle name="Денежный [0] 8 2" xfId="273"/>
    <cellStyle name="Денежный [0] 8 3" xfId="274"/>
    <cellStyle name="Денежный [0] 8 4" xfId="275"/>
    <cellStyle name="Денежный [0] 9" xfId="276"/>
    <cellStyle name="Денежный 10" xfId="277"/>
    <cellStyle name="Денежный 11" xfId="278"/>
    <cellStyle name="Денежный 12" xfId="279"/>
    <cellStyle name="Денежный 13" xfId="280"/>
    <cellStyle name="Денежный 14" xfId="281"/>
    <cellStyle name="Денежный 14 2" xfId="282"/>
    <cellStyle name="Денежный 14 3" xfId="283"/>
    <cellStyle name="Денежный 14 4" xfId="284"/>
    <cellStyle name="Денежный 15" xfId="285"/>
    <cellStyle name="Денежный 15 2" xfId="286"/>
    <cellStyle name="Денежный 15 3" xfId="287"/>
    <cellStyle name="Денежный 15 4" xfId="288"/>
    <cellStyle name="Денежный 16" xfId="289"/>
    <cellStyle name="Денежный 16 2" xfId="290"/>
    <cellStyle name="Денежный 16 3" xfId="291"/>
    <cellStyle name="Денежный 16 4" xfId="292"/>
    <cellStyle name="Денежный 17" xfId="293"/>
    <cellStyle name="Денежный 17 2" xfId="294"/>
    <cellStyle name="Денежный 17 3" xfId="295"/>
    <cellStyle name="Денежный 17 4" xfId="296"/>
    <cellStyle name="Денежный 18" xfId="297"/>
    <cellStyle name="Денежный 18 2" xfId="298"/>
    <cellStyle name="Денежный 18 3" xfId="299"/>
    <cellStyle name="Денежный 18 4" xfId="300"/>
    <cellStyle name="Денежный 19" xfId="301"/>
    <cellStyle name="Денежный 19 2" xfId="302"/>
    <cellStyle name="Денежный 19 3" xfId="303"/>
    <cellStyle name="Денежный 19 4" xfId="304"/>
    <cellStyle name="Денежный 2" xfId="305"/>
    <cellStyle name="Денежный 2 2" xfId="306"/>
    <cellStyle name="Денежный 2 3" xfId="307"/>
    <cellStyle name="Денежный 2 4" xfId="308"/>
    <cellStyle name="Денежный 20" xfId="309"/>
    <cellStyle name="Денежный 20 2" xfId="310"/>
    <cellStyle name="Денежный 20 3" xfId="311"/>
    <cellStyle name="Денежный 20 4" xfId="312"/>
    <cellStyle name="Денежный 21" xfId="313"/>
    <cellStyle name="Денежный 22" xfId="314"/>
    <cellStyle name="Денежный 23" xfId="315"/>
    <cellStyle name="Денежный 24" xfId="316"/>
    <cellStyle name="Денежный 24 2" xfId="317"/>
    <cellStyle name="Денежный 25" xfId="318"/>
    <cellStyle name="Денежный 25 2" xfId="319"/>
    <cellStyle name="Денежный 26" xfId="320"/>
    <cellStyle name="Денежный 26 2" xfId="321"/>
    <cellStyle name="Денежный 27" xfId="322"/>
    <cellStyle name="Денежный 27 2" xfId="323"/>
    <cellStyle name="Денежный 28" xfId="324"/>
    <cellStyle name="Денежный 28 2" xfId="325"/>
    <cellStyle name="Денежный 29" xfId="326"/>
    <cellStyle name="Денежный 3" xfId="327"/>
    <cellStyle name="Денежный 3 2" xfId="328"/>
    <cellStyle name="Денежный 3 3" xfId="329"/>
    <cellStyle name="Денежный 3 4" xfId="330"/>
    <cellStyle name="Денежный 30" xfId="331"/>
    <cellStyle name="Денежный 31" xfId="332"/>
    <cellStyle name="Денежный 32" xfId="333"/>
    <cellStyle name="Денежный 33" xfId="334"/>
    <cellStyle name="Денежный 34" xfId="335"/>
    <cellStyle name="Денежный 35" xfId="336"/>
    <cellStyle name="Денежный 36" xfId="337"/>
    <cellStyle name="Денежный 37" xfId="338"/>
    <cellStyle name="Денежный 38" xfId="339"/>
    <cellStyle name="Денежный 4" xfId="340"/>
    <cellStyle name="Денежный 4 2" xfId="341"/>
    <cellStyle name="Денежный 4 3" xfId="342"/>
    <cellStyle name="Денежный 4 4" xfId="343"/>
    <cellStyle name="Денежный 5" xfId="344"/>
    <cellStyle name="Денежный 5 2" xfId="345"/>
    <cellStyle name="Денежный 5 3" xfId="346"/>
    <cellStyle name="Денежный 5 4" xfId="347"/>
    <cellStyle name="Денежный 6" xfId="348"/>
    <cellStyle name="Денежный 6 2" xfId="349"/>
    <cellStyle name="Денежный 6 3" xfId="350"/>
    <cellStyle name="Денежный 6 4" xfId="351"/>
    <cellStyle name="Денежный 7" xfId="352"/>
    <cellStyle name="Денежный 7 2" xfId="353"/>
    <cellStyle name="Денежный 7 3" xfId="354"/>
    <cellStyle name="Денежный 7 4" xfId="355"/>
    <cellStyle name="Денежный 8" xfId="356"/>
    <cellStyle name="Денежный 8 2" xfId="357"/>
    <cellStyle name="Денежный 8 3" xfId="358"/>
    <cellStyle name="Денежный 8 4" xfId="359"/>
    <cellStyle name="Денежный 9" xfId="360"/>
    <cellStyle name="Заголовок 1" xfId="361"/>
    <cellStyle name="Заголовок 1 2" xfId="362"/>
    <cellStyle name="Заголовок 1 2 2" xfId="363"/>
    <cellStyle name="Заголовок 1 2 3" xfId="364"/>
    <cellStyle name="Заголовок 1 2 4" xfId="365"/>
    <cellStyle name="Заголовок 1 3" xfId="366"/>
    <cellStyle name="Заголовок 1 4" xfId="367"/>
    <cellStyle name="Заголовок 2" xfId="368"/>
    <cellStyle name="Заголовок 2 2" xfId="369"/>
    <cellStyle name="Заголовок 2 2 2" xfId="370"/>
    <cellStyle name="Заголовок 2 2 3" xfId="371"/>
    <cellStyle name="Заголовок 2 2 4" xfId="372"/>
    <cellStyle name="Заголовок 2 3" xfId="373"/>
    <cellStyle name="Заголовок 2 4" xfId="374"/>
    <cellStyle name="Заголовок 3" xfId="375"/>
    <cellStyle name="Заголовок 3 2" xfId="376"/>
    <cellStyle name="Заголовок 3 2 2" xfId="377"/>
    <cellStyle name="Заголовок 3 2 3" xfId="378"/>
    <cellStyle name="Заголовок 3 2 4" xfId="379"/>
    <cellStyle name="Заголовок 3 3" xfId="380"/>
    <cellStyle name="Заголовок 3 4" xfId="381"/>
    <cellStyle name="Заголовок 4" xfId="382"/>
    <cellStyle name="Заголовок 4 2" xfId="383"/>
    <cellStyle name="Заголовок 4 2 2" xfId="384"/>
    <cellStyle name="Заголовок 4 2 3" xfId="385"/>
    <cellStyle name="Заголовок 4 2 4" xfId="386"/>
    <cellStyle name="Заголовок 4 3" xfId="387"/>
    <cellStyle name="Заголовок 4 4" xfId="388"/>
    <cellStyle name="Итог" xfId="389"/>
    <cellStyle name="Итог 2" xfId="390"/>
    <cellStyle name="Итог 2 2" xfId="391"/>
    <cellStyle name="Итог 2 3" xfId="392"/>
    <cellStyle name="Итог 2 4" xfId="393"/>
    <cellStyle name="Итог 3" xfId="394"/>
    <cellStyle name="Итог 4" xfId="395"/>
    <cellStyle name="Контрольная ячейка" xfId="396"/>
    <cellStyle name="Контрольная ячейка 2" xfId="397"/>
    <cellStyle name="Контрольная ячейка 2 2" xfId="398"/>
    <cellStyle name="Контрольная ячейка 2 3" xfId="399"/>
    <cellStyle name="Контрольная ячейка 2 4" xfId="400"/>
    <cellStyle name="Контрольная ячейка 3" xfId="401"/>
    <cellStyle name="Контрольная ячейка 4" xfId="402"/>
    <cellStyle name="Название" xfId="403"/>
    <cellStyle name="Название 2" xfId="404"/>
    <cellStyle name="Название 2 2" xfId="405"/>
    <cellStyle name="Название 2 3" xfId="406"/>
    <cellStyle name="Название 2 4" xfId="407"/>
    <cellStyle name="Название 3" xfId="408"/>
    <cellStyle name="Название 4" xfId="409"/>
    <cellStyle name="Нейтральный" xfId="410"/>
    <cellStyle name="Нейтральный 2" xfId="411"/>
    <cellStyle name="Нейтральный 2 2" xfId="412"/>
    <cellStyle name="Нейтральный 2 3" xfId="413"/>
    <cellStyle name="Нейтральный 2 4" xfId="414"/>
    <cellStyle name="Нейтральный 3" xfId="415"/>
    <cellStyle name="Нейтральный 4" xfId="416"/>
    <cellStyle name="Обычный 10" xfId="417"/>
    <cellStyle name="Обычный 11" xfId="418"/>
    <cellStyle name="Обычный 12" xfId="419"/>
    <cellStyle name="Обычный 12 2" xfId="420"/>
    <cellStyle name="Обычный 12 3" xfId="421"/>
    <cellStyle name="Обычный 13" xfId="422"/>
    <cellStyle name="Обычный 14" xfId="423"/>
    <cellStyle name="Обычный 15" xfId="424"/>
    <cellStyle name="Обычный 16" xfId="425"/>
    <cellStyle name="Обычный 17" xfId="426"/>
    <cellStyle name="Обычный 17 2" xfId="427"/>
    <cellStyle name="Обычный 17 3" xfId="428"/>
    <cellStyle name="Обычный 17 4" xfId="429"/>
    <cellStyle name="Обычный 18" xfId="430"/>
    <cellStyle name="Обычный 18 2" xfId="431"/>
    <cellStyle name="Обычный 18 3" xfId="432"/>
    <cellStyle name="Обычный 18 4" xfId="433"/>
    <cellStyle name="Обычный 19" xfId="434"/>
    <cellStyle name="Обычный 2" xfId="435"/>
    <cellStyle name="Обычный 2 2" xfId="436"/>
    <cellStyle name="Обычный 2 3" xfId="437"/>
    <cellStyle name="Обычный 2 4" xfId="438"/>
    <cellStyle name="Обычный 2 5" xfId="439"/>
    <cellStyle name="Обычный 2 6" xfId="440"/>
    <cellStyle name="Обычный 2 7" xfId="441"/>
    <cellStyle name="Обычный 2 8" xfId="442"/>
    <cellStyle name="Обычный 20" xfId="443"/>
    <cellStyle name="Обычный 21" xfId="444"/>
    <cellStyle name="Обычный 21 2" xfId="445"/>
    <cellStyle name="Обычный 21 3" xfId="446"/>
    <cellStyle name="Обычный 21 4" xfId="447"/>
    <cellStyle name="Обычный 22" xfId="448"/>
    <cellStyle name="Обычный 22 2" xfId="449"/>
    <cellStyle name="Обычный 22 3" xfId="450"/>
    <cellStyle name="Обычный 22 4" xfId="451"/>
    <cellStyle name="Обычный 23" xfId="452"/>
    <cellStyle name="Обычный 23 2" xfId="453"/>
    <cellStyle name="Обычный 23 3" xfId="454"/>
    <cellStyle name="Обычный 23 4" xfId="455"/>
    <cellStyle name="Обычный 24" xfId="456"/>
    <cellStyle name="Обычный 24 2" xfId="457"/>
    <cellStyle name="Обычный 24 3" xfId="458"/>
    <cellStyle name="Обычный 24 4" xfId="459"/>
    <cellStyle name="Обычный 25" xfId="460"/>
    <cellStyle name="Обычный 25 2" xfId="461"/>
    <cellStyle name="Обычный 25 3" xfId="462"/>
    <cellStyle name="Обычный 25 4" xfId="463"/>
    <cellStyle name="Обычный 26" xfId="464"/>
    <cellStyle name="Обычный 26 2" xfId="465"/>
    <cellStyle name="Обычный 27" xfId="466"/>
    <cellStyle name="Обычный 27 2" xfId="467"/>
    <cellStyle name="Обычный 28" xfId="468"/>
    <cellStyle name="Обычный 28 2" xfId="469"/>
    <cellStyle name="Обычный 29" xfId="470"/>
    <cellStyle name="Обычный 29 2" xfId="471"/>
    <cellStyle name="Обычный 3" xfId="472"/>
    <cellStyle name="Обычный 3 2" xfId="473"/>
    <cellStyle name="Обычный 3 3" xfId="474"/>
    <cellStyle name="Обычный 3 4" xfId="475"/>
    <cellStyle name="Обычный 30" xfId="476"/>
    <cellStyle name="Обычный 30 2" xfId="477"/>
    <cellStyle name="Обычный 31" xfId="478"/>
    <cellStyle name="Обычный 31 2" xfId="479"/>
    <cellStyle name="Обычный 32" xfId="480"/>
    <cellStyle name="Обычный 32 2" xfId="481"/>
    <cellStyle name="Обычный 33" xfId="482"/>
    <cellStyle name="Обычный 33 2" xfId="483"/>
    <cellStyle name="Обычный 34" xfId="484"/>
    <cellStyle name="Обычный 4" xfId="485"/>
    <cellStyle name="Обычный 4 2" xfId="486"/>
    <cellStyle name="Обычный 4 3" xfId="487"/>
    <cellStyle name="Обычный 4 4" xfId="488"/>
    <cellStyle name="Обычный 5" xfId="489"/>
    <cellStyle name="Обычный 5 2" xfId="490"/>
    <cellStyle name="Обычный 5 3" xfId="491"/>
    <cellStyle name="Обычный 5 4" xfId="492"/>
    <cellStyle name="Обычный 6" xfId="493"/>
    <cellStyle name="Обычный 6 2" xfId="494"/>
    <cellStyle name="Обычный 6 3" xfId="495"/>
    <cellStyle name="Обычный 6 4" xfId="496"/>
    <cellStyle name="Обычный 7" xfId="497"/>
    <cellStyle name="Обычный 7 2" xfId="498"/>
    <cellStyle name="Обычный 7 3" xfId="499"/>
    <cellStyle name="Обычный 7 4" xfId="500"/>
    <cellStyle name="Обычный 8" xfId="501"/>
    <cellStyle name="Обычный 8 2" xfId="502"/>
    <cellStyle name="Обычный 8 3" xfId="503"/>
    <cellStyle name="Обычный 8 4" xfId="504"/>
    <cellStyle name="Обычный 9" xfId="505"/>
    <cellStyle name="Обычный_Ведом" xfId="506"/>
    <cellStyle name="Followed Hyperlink" xfId="507"/>
    <cellStyle name="Плохой" xfId="508"/>
    <cellStyle name="Плохой 2" xfId="509"/>
    <cellStyle name="Плохой 2 2" xfId="510"/>
    <cellStyle name="Плохой 2 3" xfId="511"/>
    <cellStyle name="Плохой 2 4" xfId="512"/>
    <cellStyle name="Плохой 3" xfId="513"/>
    <cellStyle name="Плохой 4" xfId="514"/>
    <cellStyle name="Пояснение" xfId="515"/>
    <cellStyle name="Пояснение 2" xfId="516"/>
    <cellStyle name="Пояснение 2 2" xfId="517"/>
    <cellStyle name="Пояснение 2 3" xfId="518"/>
    <cellStyle name="Пояснение 2 4" xfId="519"/>
    <cellStyle name="Пояснение 3" xfId="520"/>
    <cellStyle name="Пояснение 4" xfId="521"/>
    <cellStyle name="Примечание" xfId="522"/>
    <cellStyle name="Примечание 2" xfId="523"/>
    <cellStyle name="Примечание 2 2" xfId="524"/>
    <cellStyle name="Примечание 2 3" xfId="525"/>
    <cellStyle name="Примечание 2 4" xfId="526"/>
    <cellStyle name="Примечание 3" xfId="527"/>
    <cellStyle name="Примечание 3 2" xfId="528"/>
    <cellStyle name="Примечание 3 3" xfId="529"/>
    <cellStyle name="Примечание 3 4" xfId="530"/>
    <cellStyle name="Примечание 4" xfId="531"/>
    <cellStyle name="Примечание 4 2" xfId="532"/>
    <cellStyle name="Примечание 4 3" xfId="533"/>
    <cellStyle name="Примечание 4 4" xfId="534"/>
    <cellStyle name="Примечание 5" xfId="535"/>
    <cellStyle name="Примечание 6" xfId="536"/>
    <cellStyle name="Примечание 7" xfId="537"/>
    <cellStyle name="Percent" xfId="538"/>
    <cellStyle name="Процентный 10" xfId="539"/>
    <cellStyle name="Процентный 11" xfId="540"/>
    <cellStyle name="Процентный 12" xfId="541"/>
    <cellStyle name="Процентный 13" xfId="542"/>
    <cellStyle name="Процентный 14" xfId="543"/>
    <cellStyle name="Процентный 14 2" xfId="544"/>
    <cellStyle name="Процентный 14 3" xfId="545"/>
    <cellStyle name="Процентный 14 4" xfId="546"/>
    <cellStyle name="Процентный 15" xfId="547"/>
    <cellStyle name="Процентный 15 2" xfId="548"/>
    <cellStyle name="Процентный 15 3" xfId="549"/>
    <cellStyle name="Процентный 15 4" xfId="550"/>
    <cellStyle name="Процентный 16" xfId="551"/>
    <cellStyle name="Процентный 16 2" xfId="552"/>
    <cellStyle name="Процентный 16 3" xfId="553"/>
    <cellStyle name="Процентный 16 4" xfId="554"/>
    <cellStyle name="Процентный 17" xfId="555"/>
    <cellStyle name="Процентный 17 2" xfId="556"/>
    <cellStyle name="Процентный 17 3" xfId="557"/>
    <cellStyle name="Процентный 17 4" xfId="558"/>
    <cellStyle name="Процентный 18" xfId="559"/>
    <cellStyle name="Процентный 18 2" xfId="560"/>
    <cellStyle name="Процентный 18 3" xfId="561"/>
    <cellStyle name="Процентный 18 4" xfId="562"/>
    <cellStyle name="Процентный 19" xfId="563"/>
    <cellStyle name="Процентный 19 2" xfId="564"/>
    <cellStyle name="Процентный 19 3" xfId="565"/>
    <cellStyle name="Процентный 19 4" xfId="566"/>
    <cellStyle name="Процентный 2" xfId="567"/>
    <cellStyle name="Процентный 2 2" xfId="568"/>
    <cellStyle name="Процентный 2 3" xfId="569"/>
    <cellStyle name="Процентный 2 4" xfId="570"/>
    <cellStyle name="Процентный 20" xfId="571"/>
    <cellStyle name="Процентный 21" xfId="572"/>
    <cellStyle name="Процентный 21 2" xfId="573"/>
    <cellStyle name="Процентный 22" xfId="574"/>
    <cellStyle name="Процентный 22 2" xfId="575"/>
    <cellStyle name="Процентный 23" xfId="576"/>
    <cellStyle name="Процентный 23 2" xfId="577"/>
    <cellStyle name="Процентный 24" xfId="578"/>
    <cellStyle name="Процентный 24 2" xfId="579"/>
    <cellStyle name="Процентный 25" xfId="580"/>
    <cellStyle name="Процентный 25 2" xfId="581"/>
    <cellStyle name="Процентный 26" xfId="582"/>
    <cellStyle name="Процентный 27" xfId="583"/>
    <cellStyle name="Процентный 28" xfId="584"/>
    <cellStyle name="Процентный 3" xfId="585"/>
    <cellStyle name="Процентный 3 2" xfId="586"/>
    <cellStyle name="Процентный 3 3" xfId="587"/>
    <cellStyle name="Процентный 3 4" xfId="588"/>
    <cellStyle name="Процентный 4" xfId="589"/>
    <cellStyle name="Процентный 4 2" xfId="590"/>
    <cellStyle name="Процентный 4 3" xfId="591"/>
    <cellStyle name="Процентный 4 4" xfId="592"/>
    <cellStyle name="Процентный 5" xfId="593"/>
    <cellStyle name="Процентный 5 2" xfId="594"/>
    <cellStyle name="Процентный 5 3" xfId="595"/>
    <cellStyle name="Процентный 5 4" xfId="596"/>
    <cellStyle name="Процентный 6" xfId="597"/>
    <cellStyle name="Процентный 6 2" xfId="598"/>
    <cellStyle name="Процентный 6 3" xfId="599"/>
    <cellStyle name="Процентный 6 4" xfId="600"/>
    <cellStyle name="Процентный 7" xfId="601"/>
    <cellStyle name="Процентный 7 2" xfId="602"/>
    <cellStyle name="Процентный 7 3" xfId="603"/>
    <cellStyle name="Процентный 7 4" xfId="604"/>
    <cellStyle name="Процентный 8" xfId="605"/>
    <cellStyle name="Процентный 8 2" xfId="606"/>
    <cellStyle name="Процентный 8 3" xfId="607"/>
    <cellStyle name="Процентный 8 4" xfId="608"/>
    <cellStyle name="Процентный 9" xfId="609"/>
    <cellStyle name="Связанная ячейка" xfId="610"/>
    <cellStyle name="Связанная ячейка 2" xfId="611"/>
    <cellStyle name="Связанная ячейка 2 2" xfId="612"/>
    <cellStyle name="Связанная ячейка 2 3" xfId="613"/>
    <cellStyle name="Связанная ячейка 2 4" xfId="614"/>
    <cellStyle name="Связанная ячейка 3" xfId="615"/>
    <cellStyle name="Связанная ячейка 4" xfId="616"/>
    <cellStyle name="Текст предупреждения" xfId="617"/>
    <cellStyle name="Текст предупреждения 2" xfId="618"/>
    <cellStyle name="Текст предупреждения 2 2" xfId="619"/>
    <cellStyle name="Текст предупреждения 2 3" xfId="620"/>
    <cellStyle name="Текст предупреждения 2 4" xfId="621"/>
    <cellStyle name="Текст предупреждения 3" xfId="622"/>
    <cellStyle name="Текст предупреждения 4" xfId="623"/>
    <cellStyle name="Comma" xfId="624"/>
    <cellStyle name="Comma [0]" xfId="625"/>
    <cellStyle name="Финансовый [0] 10" xfId="626"/>
    <cellStyle name="Финансовый [0] 11" xfId="627"/>
    <cellStyle name="Финансовый [0] 12" xfId="628"/>
    <cellStyle name="Финансовый [0] 13" xfId="629"/>
    <cellStyle name="Финансовый [0] 14" xfId="630"/>
    <cellStyle name="Финансовый [0] 14 2" xfId="631"/>
    <cellStyle name="Финансовый [0] 14 3" xfId="632"/>
    <cellStyle name="Финансовый [0] 14 4" xfId="633"/>
    <cellStyle name="Финансовый [0] 15" xfId="634"/>
    <cellStyle name="Финансовый [0] 15 2" xfId="635"/>
    <cellStyle name="Финансовый [0] 15 3" xfId="636"/>
    <cellStyle name="Финансовый [0] 15 4" xfId="637"/>
    <cellStyle name="Финансовый [0] 16" xfId="638"/>
    <cellStyle name="Финансовый [0] 16 2" xfId="639"/>
    <cellStyle name="Финансовый [0] 16 3" xfId="640"/>
    <cellStyle name="Финансовый [0] 16 4" xfId="641"/>
    <cellStyle name="Финансовый [0] 17" xfId="642"/>
    <cellStyle name="Финансовый [0] 17 2" xfId="643"/>
    <cellStyle name="Финансовый [0] 17 3" xfId="644"/>
    <cellStyle name="Финансовый [0] 17 4" xfId="645"/>
    <cellStyle name="Финансовый [0] 18" xfId="646"/>
    <cellStyle name="Финансовый [0] 18 2" xfId="647"/>
    <cellStyle name="Финансовый [0] 18 3" xfId="648"/>
    <cellStyle name="Финансовый [0] 18 4" xfId="649"/>
    <cellStyle name="Финансовый [0] 19" xfId="650"/>
    <cellStyle name="Финансовый [0] 19 2" xfId="651"/>
    <cellStyle name="Финансовый [0] 19 3" xfId="652"/>
    <cellStyle name="Финансовый [0] 19 4" xfId="653"/>
    <cellStyle name="Финансовый [0] 2" xfId="654"/>
    <cellStyle name="Финансовый [0] 2 2" xfId="655"/>
    <cellStyle name="Финансовый [0] 2 3" xfId="656"/>
    <cellStyle name="Финансовый [0] 2 4" xfId="657"/>
    <cellStyle name="Финансовый [0] 20" xfId="658"/>
    <cellStyle name="Финансовый [0] 21" xfId="659"/>
    <cellStyle name="Финансовый [0] 21 2" xfId="660"/>
    <cellStyle name="Финансовый [0] 22" xfId="661"/>
    <cellStyle name="Финансовый [0] 22 2" xfId="662"/>
    <cellStyle name="Финансовый [0] 23" xfId="663"/>
    <cellStyle name="Финансовый [0] 23 2" xfId="664"/>
    <cellStyle name="Финансовый [0] 24" xfId="665"/>
    <cellStyle name="Финансовый [0] 24 2" xfId="666"/>
    <cellStyle name="Финансовый [0] 25" xfId="667"/>
    <cellStyle name="Финансовый [0] 25 2" xfId="668"/>
    <cellStyle name="Финансовый [0] 26" xfId="669"/>
    <cellStyle name="Финансовый [0] 27" xfId="670"/>
    <cellStyle name="Финансовый [0] 28" xfId="671"/>
    <cellStyle name="Финансовый [0] 3" xfId="672"/>
    <cellStyle name="Финансовый [0] 3 2" xfId="673"/>
    <cellStyle name="Финансовый [0] 3 3" xfId="674"/>
    <cellStyle name="Финансовый [0] 3 4" xfId="675"/>
    <cellStyle name="Финансовый [0] 4" xfId="676"/>
    <cellStyle name="Финансовый [0] 4 2" xfId="677"/>
    <cellStyle name="Финансовый [0] 4 3" xfId="678"/>
    <cellStyle name="Финансовый [0] 4 4" xfId="679"/>
    <cellStyle name="Финансовый [0] 5" xfId="680"/>
    <cellStyle name="Финансовый [0] 5 2" xfId="681"/>
    <cellStyle name="Финансовый [0] 5 3" xfId="682"/>
    <cellStyle name="Финансовый [0] 5 4" xfId="683"/>
    <cellStyle name="Финансовый [0] 6" xfId="684"/>
    <cellStyle name="Финансовый [0] 6 2" xfId="685"/>
    <cellStyle name="Финансовый [0] 6 3" xfId="686"/>
    <cellStyle name="Финансовый [0] 6 4" xfId="687"/>
    <cellStyle name="Финансовый [0] 7" xfId="688"/>
    <cellStyle name="Финансовый [0] 7 2" xfId="689"/>
    <cellStyle name="Финансовый [0] 7 3" xfId="690"/>
    <cellStyle name="Финансовый [0] 7 4" xfId="691"/>
    <cellStyle name="Финансовый [0] 8" xfId="692"/>
    <cellStyle name="Финансовый [0] 8 2" xfId="693"/>
    <cellStyle name="Финансовый [0] 8 3" xfId="694"/>
    <cellStyle name="Финансовый [0] 8 4" xfId="695"/>
    <cellStyle name="Финансовый [0] 9" xfId="696"/>
    <cellStyle name="Финансовый 10" xfId="697"/>
    <cellStyle name="Финансовый 10 2" xfId="698"/>
    <cellStyle name="Финансовый 10 3" xfId="699"/>
    <cellStyle name="Финансовый 10 4" xfId="700"/>
    <cellStyle name="Финансовый 11" xfId="701"/>
    <cellStyle name="Финансовый 11 2" xfId="702"/>
    <cellStyle name="Финансовый 12" xfId="703"/>
    <cellStyle name="Финансовый 13" xfId="704"/>
    <cellStyle name="Финансовый 14" xfId="705"/>
    <cellStyle name="Финансовый 15" xfId="706"/>
    <cellStyle name="Финансовый 16" xfId="707"/>
    <cellStyle name="Финансовый 16 2" xfId="708"/>
    <cellStyle name="Финансовый 16 3" xfId="709"/>
    <cellStyle name="Финансовый 16 4" xfId="710"/>
    <cellStyle name="Финансовый 17" xfId="711"/>
    <cellStyle name="Финансовый 17 2" xfId="712"/>
    <cellStyle name="Финансовый 17 3" xfId="713"/>
    <cellStyle name="Финансовый 17 4" xfId="714"/>
    <cellStyle name="Финансовый 18" xfId="715"/>
    <cellStyle name="Финансовый 18 2" xfId="716"/>
    <cellStyle name="Финансовый 18 3" xfId="717"/>
    <cellStyle name="Финансовый 18 4" xfId="718"/>
    <cellStyle name="Финансовый 19" xfId="719"/>
    <cellStyle name="Финансовый 19 2" xfId="720"/>
    <cellStyle name="Финансовый 19 3" xfId="721"/>
    <cellStyle name="Финансовый 19 4" xfId="722"/>
    <cellStyle name="Финансовый 2" xfId="723"/>
    <cellStyle name="Финансовый 2 2" xfId="724"/>
    <cellStyle name="Финансовый 2 3" xfId="725"/>
    <cellStyle name="Финансовый 2 4" xfId="726"/>
    <cellStyle name="Финансовый 20" xfId="727"/>
    <cellStyle name="Финансовый 20 2" xfId="728"/>
    <cellStyle name="Финансовый 20 3" xfId="729"/>
    <cellStyle name="Финансовый 20 4" xfId="730"/>
    <cellStyle name="Финансовый 21" xfId="731"/>
    <cellStyle name="Финансовый 21 2" xfId="732"/>
    <cellStyle name="Финансовый 21 3" xfId="733"/>
    <cellStyle name="Финансовый 21 4" xfId="734"/>
    <cellStyle name="Финансовый 22" xfId="735"/>
    <cellStyle name="Финансовый 22 2" xfId="736"/>
    <cellStyle name="Финансовый 22 3" xfId="737"/>
    <cellStyle name="Финансовый 22 4" xfId="738"/>
    <cellStyle name="Финансовый 23" xfId="739"/>
    <cellStyle name="Финансовый 24" xfId="740"/>
    <cellStyle name="Финансовый 25" xfId="741"/>
    <cellStyle name="Финансовый 26" xfId="742"/>
    <cellStyle name="Финансовый 26 2" xfId="743"/>
    <cellStyle name="Финансовый 27" xfId="744"/>
    <cellStyle name="Финансовый 27 2" xfId="745"/>
    <cellStyle name="Финансовый 28" xfId="746"/>
    <cellStyle name="Финансовый 28 2" xfId="747"/>
    <cellStyle name="Финансовый 29" xfId="748"/>
    <cellStyle name="Финансовый 29 2" xfId="749"/>
    <cellStyle name="Финансовый 3" xfId="750"/>
    <cellStyle name="Финансовый 3 2" xfId="751"/>
    <cellStyle name="Финансовый 3 3" xfId="752"/>
    <cellStyle name="Финансовый 3 4" xfId="753"/>
    <cellStyle name="Финансовый 30" xfId="754"/>
    <cellStyle name="Финансовый 30 2" xfId="755"/>
    <cellStyle name="Финансовый 31" xfId="756"/>
    <cellStyle name="Финансовый 32" xfId="757"/>
    <cellStyle name="Финансовый 33" xfId="758"/>
    <cellStyle name="Финансовый 34" xfId="759"/>
    <cellStyle name="Финансовый 35" xfId="760"/>
    <cellStyle name="Финансовый 36" xfId="761"/>
    <cellStyle name="Финансовый 37" xfId="762"/>
    <cellStyle name="Финансовый 38" xfId="763"/>
    <cellStyle name="Финансовый 39" xfId="764"/>
    <cellStyle name="Финансовый 4" xfId="765"/>
    <cellStyle name="Финансовый 4 2" xfId="766"/>
    <cellStyle name="Финансовый 4 3" xfId="767"/>
    <cellStyle name="Финансовый 4 4" xfId="768"/>
    <cellStyle name="Финансовый 40" xfId="769"/>
    <cellStyle name="Финансовый 5" xfId="770"/>
    <cellStyle name="Финансовый 5 2" xfId="771"/>
    <cellStyle name="Финансовый 5 3" xfId="772"/>
    <cellStyle name="Финансовый 5 4" xfId="773"/>
    <cellStyle name="Финансовый 6" xfId="774"/>
    <cellStyle name="Финансовый 7" xfId="775"/>
    <cellStyle name="Финансовый 7 2" xfId="776"/>
    <cellStyle name="Финансовый 7 3" xfId="777"/>
    <cellStyle name="Финансовый 7 4" xfId="778"/>
    <cellStyle name="Финансовый 8" xfId="779"/>
    <cellStyle name="Финансовый 8 2" xfId="780"/>
    <cellStyle name="Финансовый 8 3" xfId="781"/>
    <cellStyle name="Финансовый 8 4" xfId="782"/>
    <cellStyle name="Финансовый 9" xfId="783"/>
    <cellStyle name="Финансовый 9 2" xfId="784"/>
    <cellStyle name="Финансовый 9 3" xfId="785"/>
    <cellStyle name="Финансовый 9 4" xfId="786"/>
    <cellStyle name="Хороший" xfId="787"/>
    <cellStyle name="Хороший 2" xfId="788"/>
    <cellStyle name="Хороший 2 2" xfId="789"/>
    <cellStyle name="Хороший 2 3" xfId="790"/>
    <cellStyle name="Хороший 2 4" xfId="791"/>
    <cellStyle name="Хороший 3" xfId="792"/>
    <cellStyle name="Хороший 4" xfId="7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44;&#1086;&#1082;&#1091;&#1084;&#1077;&#1085;&#1090;&#1099;\&#1056;&#1077;&#1096;&#1077;&#1085;&#1080;&#1103;\2011%20&#1075;&#1086;&#1076;\&#1042;%20&#1089;&#1086;&#1074;&#1077;&#1090;%20&#1082;%2024.12.2010\&#1055;&#1088;&#1080;&#1083;&#1086;&#1078;&#1077;&#1085;&#1080;&#1103;%202011%20&#1075;&#1086;&#1076;%20103,7%20&#1084;&#1083;&#1085;%20%20&#1056;&#1077;&#1082;&#1086;&#1084;&#1077;&#1085;&#1076;&#1072;&#1094;&#1080;&#1080;%20&#1057;&#104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доходы  "/>
      <sheetName val="2_админ"/>
      <sheetName val="3_функц"/>
      <sheetName val="4_ПНО"/>
      <sheetName val="5_ведомств"/>
      <sheetName val="6_ДЦП"/>
      <sheetName val="7_Прогр  заим"/>
      <sheetName val="8_источн  "/>
      <sheetName val="9_Прогр гар "/>
      <sheetName val="10_адм-и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102"/>
  <sheetViews>
    <sheetView view="pageBreakPreview" zoomScaleSheetLayoutView="100" zoomScalePageLayoutView="0" workbookViewId="0" topLeftCell="A1">
      <selection activeCell="B5" sqref="B5:C5"/>
    </sheetView>
  </sheetViews>
  <sheetFormatPr defaultColWidth="9.00390625" defaultRowHeight="12.75"/>
  <cols>
    <col min="1" max="1" width="28.625" style="162" customWidth="1"/>
    <col min="2" max="2" width="55.625" style="32" customWidth="1"/>
    <col min="3" max="3" width="16.25390625" style="169" customWidth="1"/>
    <col min="4" max="4" width="9.875" style="99" bestFit="1" customWidth="1"/>
    <col min="5" max="16384" width="9.125" style="3" customWidth="1"/>
  </cols>
  <sheetData>
    <row r="1" spans="2:4" ht="12.75">
      <c r="B1" s="349" t="s">
        <v>509</v>
      </c>
      <c r="C1" s="349"/>
      <c r="D1" s="32"/>
    </row>
    <row r="2" spans="2:4" ht="12.75">
      <c r="B2" s="349" t="s">
        <v>7</v>
      </c>
      <c r="C2" s="349"/>
      <c r="D2" s="32"/>
    </row>
    <row r="3" spans="2:4" ht="12.75">
      <c r="B3" s="349" t="s">
        <v>8</v>
      </c>
      <c r="C3" s="349"/>
      <c r="D3" s="32"/>
    </row>
    <row r="4" spans="2:4" ht="12.75">
      <c r="B4" s="349" t="s">
        <v>1172</v>
      </c>
      <c r="C4" s="349"/>
      <c r="D4" s="32"/>
    </row>
    <row r="5" spans="2:3" ht="12.75">
      <c r="B5" s="349" t="s">
        <v>510</v>
      </c>
      <c r="C5" s="349"/>
    </row>
    <row r="6" spans="2:3" ht="12.75">
      <c r="B6" s="349" t="s">
        <v>7</v>
      </c>
      <c r="C6" s="349"/>
    </row>
    <row r="7" spans="2:3" ht="12.75">
      <c r="B7" s="349" t="s">
        <v>8</v>
      </c>
      <c r="C7" s="349"/>
    </row>
    <row r="8" spans="2:3" ht="12.75">
      <c r="B8" s="349" t="s">
        <v>507</v>
      </c>
      <c r="C8" s="349"/>
    </row>
    <row r="9" spans="2:3" ht="14.25" customHeight="1">
      <c r="B9" s="348" t="s">
        <v>380</v>
      </c>
      <c r="C9" s="348"/>
    </row>
    <row r="10" spans="2:3" ht="14.25" customHeight="1">
      <c r="B10" s="348" t="s">
        <v>381</v>
      </c>
      <c r="C10" s="348"/>
    </row>
    <row r="11" spans="2:3" ht="14.25" customHeight="1">
      <c r="B11" s="2"/>
      <c r="C11" s="167"/>
    </row>
    <row r="12" spans="1:3" ht="18" customHeight="1">
      <c r="A12" s="350" t="s">
        <v>396</v>
      </c>
      <c r="B12" s="350"/>
      <c r="C12" s="350"/>
    </row>
    <row r="13" spans="1:3" ht="18" customHeight="1">
      <c r="A13" s="163"/>
      <c r="B13" s="36"/>
      <c r="C13" s="168"/>
    </row>
    <row r="14" spans="1:2" ht="15.75" customHeight="1" thickBot="1">
      <c r="A14" s="164" t="s">
        <v>95</v>
      </c>
      <c r="B14" s="4"/>
    </row>
    <row r="15" spans="1:3" ht="34.5" customHeight="1">
      <c r="A15" s="104" t="s">
        <v>9</v>
      </c>
      <c r="B15" s="105" t="s">
        <v>10</v>
      </c>
      <c r="C15" s="106" t="s">
        <v>11</v>
      </c>
    </row>
    <row r="16" spans="1:3" ht="12.75" customHeight="1" thickBot="1">
      <c r="A16" s="165">
        <v>1</v>
      </c>
      <c r="B16" s="44">
        <v>2</v>
      </c>
      <c r="C16" s="172">
        <v>3</v>
      </c>
    </row>
    <row r="17" spans="1:4" s="6" customFormat="1" ht="12.75">
      <c r="A17" s="37" t="s">
        <v>12</v>
      </c>
      <c r="B17" s="5" t="s">
        <v>13</v>
      </c>
      <c r="C17" s="170">
        <f>C18+C20+C21+C26+C29+C37+C39+C42+C49</f>
        <v>881130.6</v>
      </c>
      <c r="D17" s="126"/>
    </row>
    <row r="18" spans="1:3" ht="12.75">
      <c r="A18" s="24" t="s">
        <v>14</v>
      </c>
      <c r="B18" s="7" t="s">
        <v>15</v>
      </c>
      <c r="C18" s="97">
        <f>C19</f>
        <v>365917.6</v>
      </c>
    </row>
    <row r="19" spans="1:3" ht="12.75">
      <c r="A19" s="38" t="s">
        <v>0</v>
      </c>
      <c r="B19" s="9" t="s">
        <v>1</v>
      </c>
      <c r="C19" s="158">
        <f>136713.3+438139.3-208935</f>
        <v>365917.6</v>
      </c>
    </row>
    <row r="20" spans="1:3" ht="25.5">
      <c r="A20" s="24" t="s">
        <v>84</v>
      </c>
      <c r="B20" s="33" t="s">
        <v>83</v>
      </c>
      <c r="C20" s="97">
        <v>60088</v>
      </c>
    </row>
    <row r="21" spans="1:3" ht="14.25" customHeight="1">
      <c r="A21" s="24" t="s">
        <v>38</v>
      </c>
      <c r="B21" s="7" t="s">
        <v>39</v>
      </c>
      <c r="C21" s="97">
        <f>SUM(C22:C25)</f>
        <v>106480</v>
      </c>
    </row>
    <row r="22" spans="1:4" s="11" customFormat="1" ht="25.5">
      <c r="A22" s="39" t="s">
        <v>68</v>
      </c>
      <c r="B22" s="10" t="s">
        <v>69</v>
      </c>
      <c r="C22" s="160">
        <v>62861</v>
      </c>
      <c r="D22" s="99"/>
    </row>
    <row r="23" spans="1:3" ht="25.5">
      <c r="A23" s="38" t="s">
        <v>40</v>
      </c>
      <c r="B23" s="9" t="s">
        <v>41</v>
      </c>
      <c r="C23" s="158">
        <v>36904</v>
      </c>
    </row>
    <row r="24" spans="1:3" ht="12.75">
      <c r="A24" s="38" t="s">
        <v>42</v>
      </c>
      <c r="B24" s="9" t="s">
        <v>43</v>
      </c>
      <c r="C24" s="158">
        <v>280</v>
      </c>
    </row>
    <row r="25" spans="1:3" ht="25.5">
      <c r="A25" s="38" t="s">
        <v>76</v>
      </c>
      <c r="B25" s="9" t="s">
        <v>77</v>
      </c>
      <c r="C25" s="158">
        <v>6435</v>
      </c>
    </row>
    <row r="26" spans="1:3" ht="12.75">
      <c r="A26" s="24" t="s">
        <v>44</v>
      </c>
      <c r="B26" s="12" t="s">
        <v>45</v>
      </c>
      <c r="C26" s="97">
        <f>SUM(C27:C28)</f>
        <v>8200</v>
      </c>
    </row>
    <row r="27" spans="1:3" ht="38.25">
      <c r="A27" s="38" t="s">
        <v>46</v>
      </c>
      <c r="B27" s="9" t="s">
        <v>86</v>
      </c>
      <c r="C27" s="158">
        <v>8000</v>
      </c>
    </row>
    <row r="28" spans="1:3" ht="25.5">
      <c r="A28" s="38" t="s">
        <v>70</v>
      </c>
      <c r="B28" s="79" t="s">
        <v>87</v>
      </c>
      <c r="C28" s="158">
        <v>200</v>
      </c>
    </row>
    <row r="29" spans="1:3" ht="38.25">
      <c r="A29" s="24" t="s">
        <v>55</v>
      </c>
      <c r="B29" s="13" t="s">
        <v>16</v>
      </c>
      <c r="C29" s="97">
        <f>C30+C31+C32+C33+C34+C35+C36</f>
        <v>158611.6</v>
      </c>
    </row>
    <row r="30" spans="1:4" s="11" customFormat="1" ht="44.25" customHeight="1">
      <c r="A30" s="38" t="s">
        <v>74</v>
      </c>
      <c r="B30" s="14" t="s">
        <v>72</v>
      </c>
      <c r="C30" s="160">
        <v>50</v>
      </c>
      <c r="D30" s="99"/>
    </row>
    <row r="31" spans="1:3" ht="63.75">
      <c r="A31" s="38" t="s">
        <v>382</v>
      </c>
      <c r="B31" s="17" t="s">
        <v>383</v>
      </c>
      <c r="C31" s="158">
        <f>18700+23800+25300+18700+8800</f>
        <v>95300</v>
      </c>
    </row>
    <row r="32" spans="1:3" ht="63.75">
      <c r="A32" s="38" t="s">
        <v>384</v>
      </c>
      <c r="B32" s="9" t="s">
        <v>365</v>
      </c>
      <c r="C32" s="158">
        <f>15400+14300</f>
        <v>29700</v>
      </c>
    </row>
    <row r="33" spans="1:3" ht="38.25">
      <c r="A33" s="38" t="s">
        <v>78</v>
      </c>
      <c r="B33" s="9" t="s">
        <v>79</v>
      </c>
      <c r="C33" s="158">
        <f>6500+500</f>
        <v>7000</v>
      </c>
    </row>
    <row r="34" spans="1:3" ht="54.75" customHeight="1">
      <c r="A34" s="38" t="s">
        <v>17</v>
      </c>
      <c r="B34" s="78" t="s">
        <v>88</v>
      </c>
      <c r="C34" s="158">
        <f>1240-210</f>
        <v>1030</v>
      </c>
    </row>
    <row r="35" spans="1:3" ht="25.5">
      <c r="A35" s="38" t="s">
        <v>85</v>
      </c>
      <c r="B35" s="78" t="s">
        <v>89</v>
      </c>
      <c r="C35" s="158">
        <f>13083-1833</f>
        <v>11250</v>
      </c>
    </row>
    <row r="36" spans="1:3" ht="63.75">
      <c r="A36" s="40" t="s">
        <v>73</v>
      </c>
      <c r="B36" s="9" t="s">
        <v>90</v>
      </c>
      <c r="C36" s="158">
        <f>8000+7196-914.4</f>
        <v>14281.6</v>
      </c>
    </row>
    <row r="37" spans="1:3" ht="12.75">
      <c r="A37" s="41" t="s">
        <v>18</v>
      </c>
      <c r="B37" s="15" t="s">
        <v>19</v>
      </c>
      <c r="C37" s="97">
        <f>SUM(C38)</f>
        <v>11092</v>
      </c>
    </row>
    <row r="38" spans="1:3" ht="12.75">
      <c r="A38" s="40" t="s">
        <v>20</v>
      </c>
      <c r="B38" s="16" t="s">
        <v>21</v>
      </c>
      <c r="C38" s="158">
        <f>6032+5060</f>
        <v>11092</v>
      </c>
    </row>
    <row r="39" spans="1:3" ht="25.5">
      <c r="A39" s="42" t="s">
        <v>2</v>
      </c>
      <c r="B39" s="15" t="s">
        <v>22</v>
      </c>
      <c r="C39" s="97">
        <f>C40+C41</f>
        <v>19190.4</v>
      </c>
    </row>
    <row r="40" spans="1:3" ht="76.5">
      <c r="A40" s="35" t="s">
        <v>71</v>
      </c>
      <c r="B40" s="17" t="s">
        <v>37</v>
      </c>
      <c r="C40" s="160">
        <f>6233+2957.4</f>
        <v>9190.4</v>
      </c>
    </row>
    <row r="41" spans="1:3" ht="29.25" customHeight="1">
      <c r="A41" s="34" t="s">
        <v>362</v>
      </c>
      <c r="B41" s="18" t="s">
        <v>361</v>
      </c>
      <c r="C41" s="160">
        <v>10000</v>
      </c>
    </row>
    <row r="42" spans="1:3" ht="12.75">
      <c r="A42" s="42" t="s">
        <v>26</v>
      </c>
      <c r="B42" s="15" t="s">
        <v>27</v>
      </c>
      <c r="C42" s="97">
        <f>SUM(C43:C48)</f>
        <v>150551</v>
      </c>
    </row>
    <row r="43" spans="1:3" ht="57">
      <c r="A43" s="35" t="s">
        <v>28</v>
      </c>
      <c r="B43" s="16" t="s">
        <v>92</v>
      </c>
      <c r="C43" s="160">
        <v>200</v>
      </c>
    </row>
    <row r="44" spans="1:3" ht="51">
      <c r="A44" s="35" t="s">
        <v>29</v>
      </c>
      <c r="B44" s="8" t="s">
        <v>30</v>
      </c>
      <c r="C44" s="158">
        <v>400</v>
      </c>
    </row>
    <row r="45" spans="1:3" ht="63.75">
      <c r="A45" s="35" t="s">
        <v>5</v>
      </c>
      <c r="B45" s="19" t="s">
        <v>3</v>
      </c>
      <c r="C45" s="158">
        <v>840</v>
      </c>
    </row>
    <row r="46" spans="1:3" ht="25.5">
      <c r="A46" s="35" t="s">
        <v>80</v>
      </c>
      <c r="B46" s="20" t="s">
        <v>81</v>
      </c>
      <c r="C46" s="158">
        <v>2000</v>
      </c>
    </row>
    <row r="47" spans="1:3" ht="51">
      <c r="A47" s="35" t="s">
        <v>172</v>
      </c>
      <c r="B47" s="20" t="s">
        <v>173</v>
      </c>
      <c r="C47" s="158">
        <v>2000</v>
      </c>
    </row>
    <row r="48" spans="1:3" ht="27" customHeight="1">
      <c r="A48" s="35" t="s">
        <v>31</v>
      </c>
      <c r="B48" s="16" t="s">
        <v>47</v>
      </c>
      <c r="C48" s="158">
        <f>500+208935+594-64918</f>
        <v>145111</v>
      </c>
    </row>
    <row r="49" spans="1:3" ht="12.75">
      <c r="A49" s="42" t="s">
        <v>48</v>
      </c>
      <c r="B49" s="15" t="s">
        <v>49</v>
      </c>
      <c r="C49" s="97">
        <f>C50</f>
        <v>1000</v>
      </c>
    </row>
    <row r="50" spans="1:3" ht="12.75">
      <c r="A50" s="43" t="s">
        <v>50</v>
      </c>
      <c r="B50" s="21" t="s">
        <v>51</v>
      </c>
      <c r="C50" s="158">
        <v>1000</v>
      </c>
    </row>
    <row r="51" spans="1:6" ht="28.5" customHeight="1">
      <c r="A51" s="22" t="s">
        <v>52</v>
      </c>
      <c r="B51" s="23" t="s">
        <v>53</v>
      </c>
      <c r="C51" s="96">
        <f>C52</f>
        <v>1384475.22401</v>
      </c>
      <c r="E51" s="98"/>
      <c r="F51" s="98"/>
    </row>
    <row r="52" spans="1:3" ht="35.25" customHeight="1">
      <c r="A52" s="24" t="s">
        <v>54</v>
      </c>
      <c r="B52" s="25" t="s">
        <v>24</v>
      </c>
      <c r="C52" s="97">
        <f>C53+C55+C76+C96</f>
        <v>1384475.22401</v>
      </c>
    </row>
    <row r="53" spans="1:3" ht="25.5">
      <c r="A53" s="80" t="s">
        <v>25</v>
      </c>
      <c r="B53" s="81" t="s">
        <v>32</v>
      </c>
      <c r="C53" s="157">
        <f>C54</f>
        <v>24441</v>
      </c>
    </row>
    <row r="54" spans="1:3" ht="25.5">
      <c r="A54" s="38" t="s">
        <v>33</v>
      </c>
      <c r="B54" s="82" t="s">
        <v>34</v>
      </c>
      <c r="C54" s="158">
        <f>1616-594+23419</f>
        <v>24441</v>
      </c>
    </row>
    <row r="55" spans="1:3" ht="25.5">
      <c r="A55" s="80" t="s">
        <v>35</v>
      </c>
      <c r="B55" s="81" t="s">
        <v>36</v>
      </c>
      <c r="C55" s="157">
        <f>C56+C57+C58+C59+C60+C62</f>
        <v>183004.43079</v>
      </c>
    </row>
    <row r="56" spans="1:6" ht="51">
      <c r="A56" s="39" t="s">
        <v>547</v>
      </c>
      <c r="B56" s="196" t="s">
        <v>548</v>
      </c>
      <c r="C56" s="197">
        <v>2380.8</v>
      </c>
      <c r="D56" s="198"/>
      <c r="E56" s="98"/>
      <c r="F56" s="98"/>
    </row>
    <row r="57" spans="1:3" ht="25.5">
      <c r="A57" s="39" t="s">
        <v>546</v>
      </c>
      <c r="B57" s="196" t="s">
        <v>170</v>
      </c>
      <c r="C57" s="197">
        <f>1518+712</f>
        <v>2230</v>
      </c>
    </row>
    <row r="58" spans="1:5" ht="63.75">
      <c r="A58" s="39" t="s">
        <v>550</v>
      </c>
      <c r="B58" s="199" t="s">
        <v>787</v>
      </c>
      <c r="C58" s="197">
        <v>90000</v>
      </c>
      <c r="D58" s="198"/>
      <c r="E58" s="98"/>
    </row>
    <row r="59" spans="1:5" ht="51">
      <c r="A59" s="39" t="s">
        <v>552</v>
      </c>
      <c r="B59" s="199" t="s">
        <v>551</v>
      </c>
      <c r="C59" s="197">
        <f>7036.449+4240.6619+23634.51989</f>
        <v>34911.630789999996</v>
      </c>
      <c r="D59" s="198"/>
      <c r="E59" s="98"/>
    </row>
    <row r="60" spans="1:5" ht="51">
      <c r="A60" s="87" t="s">
        <v>549</v>
      </c>
      <c r="B60" s="277" t="s">
        <v>716</v>
      </c>
      <c r="C60" s="159">
        <f>C61</f>
        <v>20000</v>
      </c>
      <c r="D60" s="198"/>
      <c r="E60" s="98"/>
    </row>
    <row r="61" spans="1:3" ht="63.75">
      <c r="A61" s="39"/>
      <c r="B61" s="196" t="s">
        <v>717</v>
      </c>
      <c r="C61" s="197">
        <v>20000</v>
      </c>
    </row>
    <row r="62" spans="1:3" ht="12.75">
      <c r="A62" s="87" t="s">
        <v>61</v>
      </c>
      <c r="B62" s="102" t="s">
        <v>62</v>
      </c>
      <c r="C62" s="159">
        <f>SUM(C63:C75)</f>
        <v>33482</v>
      </c>
    </row>
    <row r="63" spans="1:3" ht="63.75">
      <c r="A63" s="35"/>
      <c r="B63" s="93" t="s">
        <v>156</v>
      </c>
      <c r="C63" s="160">
        <v>3443</v>
      </c>
    </row>
    <row r="64" spans="1:3" ht="58.5" customHeight="1">
      <c r="A64" s="35"/>
      <c r="B64" s="92" t="s">
        <v>385</v>
      </c>
      <c r="C64" s="160">
        <f>16100-7057</f>
        <v>9043</v>
      </c>
    </row>
    <row r="65" spans="1:3" ht="57.75" customHeight="1">
      <c r="A65" s="35"/>
      <c r="B65" s="92" t="s">
        <v>515</v>
      </c>
      <c r="C65" s="160">
        <f>10224-10224</f>
        <v>0</v>
      </c>
    </row>
    <row r="66" spans="1:3" ht="57.75" customHeight="1">
      <c r="A66" s="35"/>
      <c r="B66" s="93" t="s">
        <v>511</v>
      </c>
      <c r="C66" s="160">
        <f>7056-7056</f>
        <v>0</v>
      </c>
    </row>
    <row r="67" spans="1:3" ht="51">
      <c r="A67" s="35"/>
      <c r="B67" s="92" t="s">
        <v>647</v>
      </c>
      <c r="C67" s="160">
        <v>3234</v>
      </c>
    </row>
    <row r="68" spans="1:3" ht="63.75">
      <c r="A68" s="35"/>
      <c r="B68" s="92" t="s">
        <v>648</v>
      </c>
      <c r="C68" s="160">
        <v>565</v>
      </c>
    </row>
    <row r="69" spans="1:3" ht="51">
      <c r="A69" s="35"/>
      <c r="B69" s="92" t="s">
        <v>649</v>
      </c>
      <c r="C69" s="160">
        <f>204+80</f>
        <v>284</v>
      </c>
    </row>
    <row r="70" spans="1:3" ht="57.75" customHeight="1">
      <c r="A70" s="35"/>
      <c r="B70" s="92" t="s">
        <v>650</v>
      </c>
      <c r="C70" s="160">
        <f>474+185</f>
        <v>659</v>
      </c>
    </row>
    <row r="71" spans="1:4" s="11" customFormat="1" ht="51">
      <c r="A71" s="35"/>
      <c r="B71" s="92" t="s">
        <v>651</v>
      </c>
      <c r="C71" s="160">
        <f>156+61</f>
        <v>217</v>
      </c>
      <c r="D71" s="99"/>
    </row>
    <row r="72" spans="1:3" ht="63.75">
      <c r="A72" s="34"/>
      <c r="B72" s="241" t="s">
        <v>652</v>
      </c>
      <c r="C72" s="160">
        <f>513+282</f>
        <v>795</v>
      </c>
    </row>
    <row r="73" spans="1:3" ht="51">
      <c r="A73" s="34"/>
      <c r="B73" s="241" t="s">
        <v>718</v>
      </c>
      <c r="C73" s="160">
        <v>510</v>
      </c>
    </row>
    <row r="74" spans="1:4" s="11" customFormat="1" ht="38.25">
      <c r="A74" s="34"/>
      <c r="B74" s="241" t="s">
        <v>719</v>
      </c>
      <c r="C74" s="160">
        <v>4691</v>
      </c>
      <c r="D74" s="99"/>
    </row>
    <row r="75" spans="1:3" ht="51">
      <c r="A75" s="34"/>
      <c r="B75" s="241" t="s">
        <v>720</v>
      </c>
      <c r="C75" s="160">
        <v>10041</v>
      </c>
    </row>
    <row r="76" spans="1:3" ht="25.5">
      <c r="A76" s="83" t="s">
        <v>63</v>
      </c>
      <c r="B76" s="84" t="s">
        <v>64</v>
      </c>
      <c r="C76" s="157">
        <f>C77+C78+C79+C80+C88+C89+C90+C91+C92</f>
        <v>1020507</v>
      </c>
    </row>
    <row r="77" spans="1:3" ht="82.5" customHeight="1">
      <c r="A77" s="34" t="s">
        <v>653</v>
      </c>
      <c r="B77" s="91" t="s">
        <v>654</v>
      </c>
      <c r="C77" s="160">
        <v>122</v>
      </c>
    </row>
    <row r="78" spans="1:3" ht="53.25" customHeight="1">
      <c r="A78" s="34" t="s">
        <v>75</v>
      </c>
      <c r="B78" s="85" t="s">
        <v>386</v>
      </c>
      <c r="C78" s="160">
        <f>3592+204</f>
        <v>3796</v>
      </c>
    </row>
    <row r="79" spans="1:3" ht="51">
      <c r="A79" s="35" t="s">
        <v>65</v>
      </c>
      <c r="B79" s="86" t="s">
        <v>387</v>
      </c>
      <c r="C79" s="160">
        <f>51110+5779</f>
        <v>56889</v>
      </c>
    </row>
    <row r="80" spans="1:3" ht="25.5">
      <c r="A80" s="87" t="s">
        <v>66</v>
      </c>
      <c r="B80" s="88" t="s">
        <v>67</v>
      </c>
      <c r="C80" s="159">
        <f>SUM(C81:C87)</f>
        <v>45927</v>
      </c>
    </row>
    <row r="81" spans="1:3" ht="63.75">
      <c r="A81" s="35"/>
      <c r="B81" s="89" t="s">
        <v>94</v>
      </c>
      <c r="C81" s="160">
        <v>6630</v>
      </c>
    </row>
    <row r="82" spans="1:3" ht="38.25">
      <c r="A82" s="35"/>
      <c r="B82" s="90" t="s">
        <v>388</v>
      </c>
      <c r="C82" s="160">
        <v>2817</v>
      </c>
    </row>
    <row r="83" spans="1:3" ht="85.5" customHeight="1">
      <c r="A83" s="35"/>
      <c r="B83" s="90" t="s">
        <v>389</v>
      </c>
      <c r="C83" s="160">
        <f>18997+2986</f>
        <v>21983</v>
      </c>
    </row>
    <row r="84" spans="1:3" ht="51">
      <c r="A84" s="35"/>
      <c r="B84" s="90" t="s">
        <v>390</v>
      </c>
      <c r="C84" s="160">
        <f>1356-876</f>
        <v>480</v>
      </c>
    </row>
    <row r="85" spans="1:3" ht="63.75" customHeight="1">
      <c r="A85" s="35"/>
      <c r="B85" s="90" t="s">
        <v>391</v>
      </c>
      <c r="C85" s="160">
        <v>4194</v>
      </c>
    </row>
    <row r="86" spans="1:3" ht="63.75">
      <c r="A86" s="35"/>
      <c r="B86" s="90" t="s">
        <v>364</v>
      </c>
      <c r="C86" s="160">
        <v>1637</v>
      </c>
    </row>
    <row r="87" spans="1:3" ht="76.5">
      <c r="A87" s="35"/>
      <c r="B87" s="90" t="s">
        <v>514</v>
      </c>
      <c r="C87" s="160">
        <f>8186</f>
        <v>8186</v>
      </c>
    </row>
    <row r="88" spans="1:3" ht="63.75">
      <c r="A88" s="35" t="s">
        <v>4</v>
      </c>
      <c r="B88" s="91" t="s">
        <v>392</v>
      </c>
      <c r="C88" s="160">
        <f>20967+1082-109+419-104</f>
        <v>22255</v>
      </c>
    </row>
    <row r="89" spans="1:3" ht="66" customHeight="1" hidden="1">
      <c r="A89" s="35" t="s">
        <v>157</v>
      </c>
      <c r="B89" s="91" t="s">
        <v>158</v>
      </c>
      <c r="C89" s="160"/>
    </row>
    <row r="90" spans="1:3" ht="63.75">
      <c r="A90" s="35" t="s">
        <v>82</v>
      </c>
      <c r="B90" s="18" t="s">
        <v>393</v>
      </c>
      <c r="C90" s="160">
        <f>31363-1452</f>
        <v>29911</v>
      </c>
    </row>
    <row r="91" spans="1:3" ht="38.25">
      <c r="A91" s="35" t="s">
        <v>512</v>
      </c>
      <c r="B91" s="161" t="s">
        <v>513</v>
      </c>
      <c r="C91" s="160">
        <f>3427</f>
        <v>3427</v>
      </c>
    </row>
    <row r="92" spans="1:3" ht="12.75" customHeight="1">
      <c r="A92" s="87" t="s">
        <v>23</v>
      </c>
      <c r="B92" s="103" t="s">
        <v>93</v>
      </c>
      <c r="C92" s="159">
        <f>SUM(C93:C95)</f>
        <v>858180</v>
      </c>
    </row>
    <row r="93" spans="1:7" s="11" customFormat="1" ht="51" customHeight="1">
      <c r="A93" s="35"/>
      <c r="B93" s="90" t="s">
        <v>394</v>
      </c>
      <c r="C93" s="160">
        <f>385991+24291+126813+7267+13614+889+376+20-9</f>
        <v>559252</v>
      </c>
      <c r="D93" s="100"/>
      <c r="E93" s="95"/>
      <c r="F93" s="95"/>
      <c r="G93" s="95"/>
    </row>
    <row r="94" spans="1:7" s="11" customFormat="1" ht="54.75" customHeight="1">
      <c r="A94" s="35"/>
      <c r="B94" s="90" t="s">
        <v>395</v>
      </c>
      <c r="C94" s="160">
        <f>200670+11307+21368+700+39680+3236+5485+84+3375</f>
        <v>285905</v>
      </c>
      <c r="D94" s="100"/>
      <c r="E94" s="95"/>
      <c r="F94" s="95"/>
      <c r="G94" s="95"/>
    </row>
    <row r="95" spans="1:5" ht="39" customHeight="1">
      <c r="A95" s="35"/>
      <c r="B95" s="90" t="s">
        <v>363</v>
      </c>
      <c r="C95" s="160">
        <f>10796+1547+680</f>
        <v>13023</v>
      </c>
      <c r="E95" s="98"/>
    </row>
    <row r="96" spans="1:3" ht="12.75" customHeight="1">
      <c r="A96" s="83" t="s">
        <v>56</v>
      </c>
      <c r="B96" s="27" t="s">
        <v>60</v>
      </c>
      <c r="C96" s="157">
        <f>C97+C98+C99+C100</f>
        <v>156522.79322</v>
      </c>
    </row>
    <row r="97" spans="1:3" ht="25.5" customHeight="1">
      <c r="A97" s="34" t="s">
        <v>166</v>
      </c>
      <c r="B97" s="94" t="s">
        <v>167</v>
      </c>
      <c r="C97" s="160">
        <f>1380+447.43+1560+150-37.43-80</f>
        <v>3420.0000000000005</v>
      </c>
    </row>
    <row r="98" spans="1:3" ht="25.5" customHeight="1">
      <c r="A98" s="35" t="s">
        <v>57</v>
      </c>
      <c r="B98" s="26" t="s">
        <v>58</v>
      </c>
      <c r="C98" s="160">
        <f>43812.132-327.5-2800+2372-409.66539+3582-5422.80339</f>
        <v>40806.163219999995</v>
      </c>
    </row>
    <row r="99" spans="1:3" ht="25.5" customHeight="1">
      <c r="A99" s="35" t="s">
        <v>721</v>
      </c>
      <c r="B99" s="278" t="s">
        <v>722</v>
      </c>
      <c r="C99" s="160">
        <v>37.43</v>
      </c>
    </row>
    <row r="100" spans="1:3" ht="33" customHeight="1">
      <c r="A100" s="38" t="s">
        <v>553</v>
      </c>
      <c r="B100" s="16" t="s">
        <v>554</v>
      </c>
      <c r="C100" s="160">
        <f>24200+64918-3222+80+250+15000+378.2+10655</f>
        <v>112259.2</v>
      </c>
    </row>
    <row r="101" spans="1:4" s="31" customFormat="1" ht="12.75" customHeight="1">
      <c r="A101" s="28"/>
      <c r="B101" s="29" t="s">
        <v>59</v>
      </c>
      <c r="C101" s="96">
        <f>C17+C51</f>
        <v>2265605.82401</v>
      </c>
      <c r="D101" s="101"/>
    </row>
    <row r="102" spans="1:3" ht="12.75">
      <c r="A102" s="166"/>
      <c r="B102" s="30" t="s">
        <v>6</v>
      </c>
      <c r="C102" s="171">
        <f>C101</f>
        <v>2265605.82401</v>
      </c>
    </row>
  </sheetData>
  <sheetProtection/>
  <mergeCells count="11">
    <mergeCell ref="B9:C9"/>
    <mergeCell ref="B10:C10"/>
    <mergeCell ref="B4:C4"/>
    <mergeCell ref="B3:C3"/>
    <mergeCell ref="B2:C2"/>
    <mergeCell ref="B1:C1"/>
    <mergeCell ref="A12:C12"/>
    <mergeCell ref="B5:C5"/>
    <mergeCell ref="B6:C6"/>
    <mergeCell ref="B7:C7"/>
    <mergeCell ref="B8:C8"/>
  </mergeCells>
  <printOptions/>
  <pageMargins left="0.5905511811023623" right="0.3937007874015748" top="0.31496062992125984" bottom="0.1968503937007874" header="0.2362204724409449" footer="0.11811023622047245"/>
  <pageSetup fitToHeight="3" fitToWidth="1" horizontalDpi="600" verticalDpi="600" orientation="portrait" paperSize="9" scale="63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71"/>
  <sheetViews>
    <sheetView zoomScalePageLayoutView="0" workbookViewId="0" topLeftCell="A1">
      <selection activeCell="C8" sqref="C8:D8"/>
    </sheetView>
  </sheetViews>
  <sheetFormatPr defaultColWidth="9.00390625" defaultRowHeight="12.75"/>
  <cols>
    <col min="1" max="1" width="6.00390625" style="238" customWidth="1"/>
    <col min="2" max="2" width="49.375" style="210" customWidth="1"/>
    <col min="3" max="3" width="34.25390625" style="210" customWidth="1"/>
    <col min="4" max="4" width="24.625" style="210" customWidth="1"/>
    <col min="5" max="16384" width="9.125" style="210" customWidth="1"/>
  </cols>
  <sheetData>
    <row r="1" spans="1:4" s="45" customFormat="1" ht="12.75">
      <c r="A1" s="238"/>
      <c r="B1" s="210"/>
      <c r="C1" s="382" t="s">
        <v>670</v>
      </c>
      <c r="D1" s="382"/>
    </row>
    <row r="2" spans="1:4" s="45" customFormat="1" ht="15.75" customHeight="1">
      <c r="A2" s="238"/>
      <c r="B2" s="210"/>
      <c r="C2" s="349" t="s">
        <v>7</v>
      </c>
      <c r="D2" s="349"/>
    </row>
    <row r="3" spans="1:4" s="45" customFormat="1" ht="12.75">
      <c r="A3" s="238"/>
      <c r="B3" s="210"/>
      <c r="C3" s="349" t="s">
        <v>8</v>
      </c>
      <c r="D3" s="349"/>
    </row>
    <row r="4" spans="1:4" s="45" customFormat="1" ht="12.75">
      <c r="A4" s="238"/>
      <c r="B4" s="210"/>
      <c r="C4" s="349" t="s">
        <v>779</v>
      </c>
      <c r="D4" s="349"/>
    </row>
    <row r="5" spans="3:4" ht="12.75">
      <c r="C5" s="408" t="s">
        <v>639</v>
      </c>
      <c r="D5" s="408"/>
    </row>
    <row r="6" spans="3:4" ht="12.75">
      <c r="C6" s="408" t="s">
        <v>165</v>
      </c>
      <c r="D6" s="408"/>
    </row>
    <row r="7" spans="3:4" ht="12.75">
      <c r="C7" s="408" t="s">
        <v>8</v>
      </c>
      <c r="D7" s="408"/>
    </row>
    <row r="8" spans="3:4" ht="12.75">
      <c r="C8" s="408" t="s">
        <v>640</v>
      </c>
      <c r="D8" s="408"/>
    </row>
    <row r="9" spans="3:4" ht="12.75">
      <c r="C9" s="408" t="s">
        <v>617</v>
      </c>
      <c r="D9" s="408"/>
    </row>
    <row r="10" spans="3:4" ht="12.75">
      <c r="C10" s="408" t="s">
        <v>641</v>
      </c>
      <c r="D10" s="408"/>
    </row>
    <row r="11" spans="3:4" ht="12.75">
      <c r="C11" s="408"/>
      <c r="D11" s="408"/>
    </row>
    <row r="15" spans="1:4" ht="12.75">
      <c r="A15" s="380" t="s">
        <v>642</v>
      </c>
      <c r="B15" s="380"/>
      <c r="C15" s="380"/>
      <c r="D15" s="380"/>
    </row>
    <row r="17" spans="1:4" ht="13.5">
      <c r="A17" s="381" t="s">
        <v>621</v>
      </c>
      <c r="B17" s="381"/>
      <c r="C17" s="381"/>
      <c r="D17" s="381"/>
    </row>
    <row r="18" spans="1:3" ht="13.5">
      <c r="A18" s="239"/>
      <c r="B18" s="211"/>
      <c r="C18" s="211"/>
    </row>
    <row r="19" spans="1:3" ht="16.5" customHeight="1">
      <c r="A19" s="239"/>
      <c r="B19" s="211"/>
      <c r="C19" s="211"/>
    </row>
    <row r="20" ht="12.75">
      <c r="A20" s="240" t="s">
        <v>95</v>
      </c>
    </row>
    <row r="21" spans="1:4" ht="13.5" customHeight="1">
      <c r="A21" s="400" t="s">
        <v>622</v>
      </c>
      <c r="B21" s="400" t="s">
        <v>623</v>
      </c>
      <c r="C21" s="427" t="s">
        <v>643</v>
      </c>
      <c r="D21" s="427"/>
    </row>
    <row r="22" spans="1:4" ht="12.75">
      <c r="A22" s="401"/>
      <c r="B22" s="401"/>
      <c r="C22" s="214" t="s">
        <v>636</v>
      </c>
      <c r="D22" s="214" t="s">
        <v>637</v>
      </c>
    </row>
    <row r="23" spans="1:4" ht="25.5">
      <c r="A23" s="214">
        <v>1</v>
      </c>
      <c r="B23" s="220" t="s">
        <v>625</v>
      </c>
      <c r="C23" s="215">
        <f>100000+36528</f>
        <v>136528</v>
      </c>
      <c r="D23" s="215">
        <f>140700+24340</f>
        <v>165040</v>
      </c>
    </row>
    <row r="24" spans="1:4" ht="25.5">
      <c r="A24" s="214">
        <v>2</v>
      </c>
      <c r="B24" s="220" t="s">
        <v>626</v>
      </c>
      <c r="C24" s="215">
        <v>0</v>
      </c>
      <c r="D24" s="215">
        <v>0</v>
      </c>
    </row>
    <row r="25" spans="1:4" ht="25.5" customHeight="1">
      <c r="A25" s="218"/>
      <c r="B25" s="217" t="s">
        <v>627</v>
      </c>
      <c r="C25" s="219">
        <f>SUM(C23:C24)</f>
        <v>136528</v>
      </c>
      <c r="D25" s="219">
        <f>SUM(D23:D24)</f>
        <v>165040</v>
      </c>
    </row>
    <row r="26" ht="25.5" customHeight="1"/>
    <row r="27" spans="1:4" ht="13.5">
      <c r="A27" s="381" t="s">
        <v>628</v>
      </c>
      <c r="B27" s="381"/>
      <c r="C27" s="381"/>
      <c r="D27" s="381"/>
    </row>
    <row r="28" spans="1:3" ht="30" customHeight="1">
      <c r="A28" s="239"/>
      <c r="B28" s="211"/>
      <c r="C28" s="211"/>
    </row>
    <row r="29" spans="1:4" s="212" customFormat="1" ht="27.75" customHeight="1">
      <c r="A29" s="240" t="s">
        <v>95</v>
      </c>
      <c r="B29" s="210"/>
      <c r="C29" s="210"/>
      <c r="D29" s="210"/>
    </row>
    <row r="30" spans="1:4" ht="12.75">
      <c r="A30" s="400" t="s">
        <v>622</v>
      </c>
      <c r="B30" s="400" t="s">
        <v>623</v>
      </c>
      <c r="C30" s="428" t="s">
        <v>644</v>
      </c>
      <c r="D30" s="429"/>
    </row>
    <row r="31" spans="1:4" ht="13.5" customHeight="1">
      <c r="A31" s="401"/>
      <c r="B31" s="401"/>
      <c r="C31" s="214" t="s">
        <v>636</v>
      </c>
      <c r="D31" s="214" t="s">
        <v>637</v>
      </c>
    </row>
    <row r="32" spans="1:4" ht="25.5">
      <c r="A32" s="214">
        <v>1</v>
      </c>
      <c r="B32" s="220" t="s">
        <v>625</v>
      </c>
      <c r="C32" s="215">
        <f>100000+9132</f>
        <v>109132</v>
      </c>
      <c r="D32" s="215">
        <f>140700+36528</f>
        <v>177228</v>
      </c>
    </row>
    <row r="33" spans="1:4" ht="25.5">
      <c r="A33" s="214">
        <v>2</v>
      </c>
      <c r="B33" s="220" t="s">
        <v>626</v>
      </c>
      <c r="C33" s="215">
        <v>0</v>
      </c>
      <c r="D33" s="215">
        <v>0</v>
      </c>
    </row>
    <row r="34" spans="1:4" ht="21.75" customHeight="1">
      <c r="A34" s="218"/>
      <c r="B34" s="217" t="s">
        <v>630</v>
      </c>
      <c r="C34" s="219">
        <f>SUM(C32:C33)</f>
        <v>109132</v>
      </c>
      <c r="D34" s="219">
        <f>SUM(D32:D33)</f>
        <v>177228</v>
      </c>
    </row>
    <row r="35" ht="21" customHeight="1">
      <c r="C35" s="221"/>
    </row>
    <row r="36" spans="3:6" ht="12.75">
      <c r="C36" s="221"/>
      <c r="D36" s="221"/>
      <c r="F36" s="221"/>
    </row>
    <row r="37" spans="3:4" ht="12.75">
      <c r="C37" s="221"/>
      <c r="D37" s="221"/>
    </row>
    <row r="38" spans="1:4" s="223" customFormat="1" ht="13.5">
      <c r="A38" s="238"/>
      <c r="B38" s="210"/>
      <c r="C38" s="210"/>
      <c r="D38" s="210"/>
    </row>
    <row r="68" ht="12.75">
      <c r="C68" s="210">
        <f>204+80</f>
        <v>284</v>
      </c>
    </row>
    <row r="69" ht="12.75">
      <c r="C69" s="210">
        <f>474+185</f>
        <v>659</v>
      </c>
    </row>
    <row r="70" ht="12.75">
      <c r="C70" s="210">
        <f>156+61</f>
        <v>217</v>
      </c>
    </row>
    <row r="71" s="11" customFormat="1" ht="12.75">
      <c r="A71" s="245"/>
    </row>
  </sheetData>
  <sheetProtection/>
  <mergeCells count="20">
    <mergeCell ref="C7:D7"/>
    <mergeCell ref="C8:D8"/>
    <mergeCell ref="C9:D9"/>
    <mergeCell ref="C10:D10"/>
    <mergeCell ref="A27:D27"/>
    <mergeCell ref="A30:A31"/>
    <mergeCell ref="B30:B31"/>
    <mergeCell ref="C30:D30"/>
    <mergeCell ref="C11:D11"/>
    <mergeCell ref="A15:D15"/>
    <mergeCell ref="A17:D17"/>
    <mergeCell ref="A21:A22"/>
    <mergeCell ref="B21:B22"/>
    <mergeCell ref="C21:D21"/>
    <mergeCell ref="C1:D1"/>
    <mergeCell ref="C2:D2"/>
    <mergeCell ref="C3:D3"/>
    <mergeCell ref="C4:D4"/>
    <mergeCell ref="C5:D5"/>
    <mergeCell ref="C6:D6"/>
  </mergeCells>
  <printOptions/>
  <pageMargins left="0.3937007874015748" right="0.1968503937007874" top="0.3937007874015748" bottom="0.3937007874015748" header="0.5118110236220472" footer="0.11811023622047245"/>
  <pageSetup fitToHeight="1" fitToWidth="1" horizontalDpi="600" verticalDpi="600" orientation="portrait" paperSize="9" scale="7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96"/>
  <sheetViews>
    <sheetView zoomScalePageLayoutView="0" workbookViewId="0" topLeftCell="A1">
      <selection activeCell="J22" sqref="J22"/>
    </sheetView>
  </sheetViews>
  <sheetFormatPr defaultColWidth="6.375" defaultRowHeight="12.75"/>
  <cols>
    <col min="1" max="1" width="5.25390625" style="45" customWidth="1"/>
    <col min="2" max="6" width="4.375" style="45" customWidth="1"/>
    <col min="7" max="8" width="6.125" style="45" customWidth="1"/>
    <col min="9" max="9" width="72.125" style="45" customWidth="1"/>
    <col min="10" max="10" width="27.25390625" style="51" customWidth="1"/>
    <col min="11" max="11" width="22.25390625" style="51" customWidth="1"/>
    <col min="12" max="13" width="6.375" style="45" customWidth="1"/>
    <col min="14" max="14" width="12.375" style="45" customWidth="1"/>
    <col min="15" max="15" width="11.375" style="45" customWidth="1"/>
    <col min="16" max="16384" width="6.375" style="45" customWidth="1"/>
  </cols>
  <sheetData>
    <row r="1" spans="10:11" ht="12.75">
      <c r="J1" s="382" t="s">
        <v>769</v>
      </c>
      <c r="K1" s="382"/>
    </row>
    <row r="2" spans="10:11" ht="12.75">
      <c r="J2" s="349" t="s">
        <v>7</v>
      </c>
      <c r="K2" s="349"/>
    </row>
    <row r="3" spans="10:11" ht="12.75">
      <c r="J3" s="349" t="s">
        <v>8</v>
      </c>
      <c r="K3" s="349"/>
    </row>
    <row r="4" spans="10:11" ht="12.75">
      <c r="J4" s="349" t="s">
        <v>779</v>
      </c>
      <c r="K4" s="349"/>
    </row>
    <row r="5" spans="10:11" ht="15">
      <c r="J5" s="373" t="s">
        <v>631</v>
      </c>
      <c r="K5" s="373"/>
    </row>
    <row r="6" spans="10:11" ht="15">
      <c r="J6" s="373" t="s">
        <v>109</v>
      </c>
      <c r="K6" s="373"/>
    </row>
    <row r="7" spans="10:11" ht="15">
      <c r="J7" s="373" t="s">
        <v>8</v>
      </c>
      <c r="K7" s="373"/>
    </row>
    <row r="8" spans="10:11" ht="15">
      <c r="J8" s="373" t="s">
        <v>508</v>
      </c>
      <c r="K8" s="373"/>
    </row>
    <row r="9" spans="1:11" s="46" customFormat="1" ht="15">
      <c r="A9" s="45"/>
      <c r="B9" s="45"/>
      <c r="C9" s="45"/>
      <c r="D9" s="45"/>
      <c r="E9" s="45"/>
      <c r="F9" s="45"/>
      <c r="G9" s="45"/>
      <c r="H9" s="45"/>
      <c r="J9" s="391" t="s">
        <v>153</v>
      </c>
      <c r="K9" s="391"/>
    </row>
    <row r="10" spans="1:11" s="46" customFormat="1" ht="15">
      <c r="A10" s="45"/>
      <c r="B10" s="45"/>
      <c r="C10" s="45"/>
      <c r="D10" s="45"/>
      <c r="E10" s="45"/>
      <c r="F10" s="45"/>
      <c r="G10" s="45"/>
      <c r="H10" s="45"/>
      <c r="J10" s="391" t="s">
        <v>632</v>
      </c>
      <c r="K10" s="391"/>
    </row>
    <row r="11" spans="1:11" s="46" customFormat="1" ht="12.75">
      <c r="A11" s="45"/>
      <c r="B11" s="45"/>
      <c r="C11" s="45"/>
      <c r="D11" s="45"/>
      <c r="E11" s="45"/>
      <c r="F11" s="45"/>
      <c r="G11" s="45"/>
      <c r="H11" s="45"/>
      <c r="I11" s="47"/>
      <c r="J11" s="48"/>
      <c r="K11" s="48"/>
    </row>
    <row r="12" spans="1:11" s="46" customFormat="1" ht="12.75">
      <c r="A12" s="45"/>
      <c r="B12" s="45"/>
      <c r="C12" s="45"/>
      <c r="D12" s="45"/>
      <c r="E12" s="45"/>
      <c r="F12" s="45"/>
      <c r="G12" s="45"/>
      <c r="H12" s="45"/>
      <c r="I12" s="47"/>
      <c r="J12" s="48"/>
      <c r="K12" s="48"/>
    </row>
    <row r="13" spans="1:11" s="46" customFormat="1" ht="14.25" customHeight="1">
      <c r="A13" s="393" t="s">
        <v>633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</row>
    <row r="14" spans="1:11" s="46" customFormat="1" ht="12.75">
      <c r="A14" s="45"/>
      <c r="B14" s="45"/>
      <c r="C14" s="45"/>
      <c r="D14" s="45"/>
      <c r="E14" s="45"/>
      <c r="F14" s="45"/>
      <c r="G14" s="45"/>
      <c r="H14" s="45"/>
      <c r="I14" s="49"/>
      <c r="J14" s="45"/>
      <c r="K14" s="45"/>
    </row>
    <row r="15" spans="1:11" s="46" customFormat="1" ht="12.75">
      <c r="A15" s="392" t="s">
        <v>634</v>
      </c>
      <c r="B15" s="392"/>
      <c r="C15" s="392"/>
      <c r="D15" s="392"/>
      <c r="E15" s="392"/>
      <c r="F15" s="392"/>
      <c r="G15" s="45"/>
      <c r="H15" s="45"/>
      <c r="I15" s="50"/>
      <c r="J15" s="51"/>
      <c r="K15" s="51"/>
    </row>
    <row r="16" spans="1:11" s="46" customFormat="1" ht="27.75" customHeight="1">
      <c r="A16" s="208"/>
      <c r="B16" s="383" t="s">
        <v>111</v>
      </c>
      <c r="C16" s="384"/>
      <c r="D16" s="384"/>
      <c r="E16" s="384"/>
      <c r="F16" s="384"/>
      <c r="G16" s="384"/>
      <c r="H16" s="385"/>
      <c r="I16" s="432" t="s">
        <v>91</v>
      </c>
      <c r="J16" s="435" t="s">
        <v>635</v>
      </c>
      <c r="K16" s="436"/>
    </row>
    <row r="17" spans="1:11" s="46" customFormat="1" ht="73.5" customHeight="1">
      <c r="A17" s="430" t="s">
        <v>112</v>
      </c>
      <c r="B17" s="430" t="s">
        <v>113</v>
      </c>
      <c r="C17" s="430" t="s">
        <v>114</v>
      </c>
      <c r="D17" s="430" t="s">
        <v>115</v>
      </c>
      <c r="E17" s="430" t="s">
        <v>116</v>
      </c>
      <c r="F17" s="430" t="s">
        <v>117</v>
      </c>
      <c r="G17" s="430" t="s">
        <v>118</v>
      </c>
      <c r="H17" s="430" t="s">
        <v>119</v>
      </c>
      <c r="I17" s="433"/>
      <c r="J17" s="437"/>
      <c r="K17" s="438"/>
    </row>
    <row r="18" spans="1:11" s="46" customFormat="1" ht="20.25" customHeight="1">
      <c r="A18" s="431"/>
      <c r="B18" s="431"/>
      <c r="C18" s="431"/>
      <c r="D18" s="431"/>
      <c r="E18" s="431"/>
      <c r="F18" s="431"/>
      <c r="G18" s="431"/>
      <c r="H18" s="431"/>
      <c r="I18" s="434"/>
      <c r="J18" s="208" t="s">
        <v>636</v>
      </c>
      <c r="K18" s="208" t="s">
        <v>637</v>
      </c>
    </row>
    <row r="19" spans="1:11" s="52" customFormat="1" ht="24" customHeight="1">
      <c r="A19" s="225"/>
      <c r="B19" s="225"/>
      <c r="C19" s="225"/>
      <c r="D19" s="225"/>
      <c r="E19" s="225"/>
      <c r="F19" s="225"/>
      <c r="G19" s="225"/>
      <c r="H19" s="226"/>
      <c r="I19" s="62" t="s">
        <v>638</v>
      </c>
      <c r="J19" s="227">
        <v>0</v>
      </c>
      <c r="K19" s="227">
        <v>0</v>
      </c>
    </row>
    <row r="20" spans="1:11" ht="23.25" customHeight="1">
      <c r="A20" s="64"/>
      <c r="B20" s="64"/>
      <c r="C20" s="64"/>
      <c r="D20" s="64"/>
      <c r="E20" s="64"/>
      <c r="F20" s="64"/>
      <c r="G20" s="64"/>
      <c r="H20" s="152"/>
      <c r="I20" s="153" t="s">
        <v>495</v>
      </c>
      <c r="J20" s="137"/>
      <c r="K20" s="228"/>
    </row>
    <row r="21" spans="1:11" s="52" customFormat="1" ht="18.75" customHeight="1">
      <c r="A21" s="145" t="s">
        <v>120</v>
      </c>
      <c r="B21" s="145" t="s">
        <v>96</v>
      </c>
      <c r="C21" s="145" t="s">
        <v>97</v>
      </c>
      <c r="D21" s="145" t="s">
        <v>97</v>
      </c>
      <c r="E21" s="145" t="s">
        <v>97</v>
      </c>
      <c r="F21" s="145" t="s">
        <v>97</v>
      </c>
      <c r="G21" s="145" t="s">
        <v>122</v>
      </c>
      <c r="H21" s="151" t="s">
        <v>120</v>
      </c>
      <c r="I21" s="62" t="s">
        <v>493</v>
      </c>
      <c r="J21" s="136">
        <f>J22+J27+J33+J36</f>
        <v>0</v>
      </c>
      <c r="K21" s="136">
        <f>K22+K27+K33+K36</f>
        <v>0</v>
      </c>
    </row>
    <row r="22" spans="1:11" ht="14.25">
      <c r="A22" s="66" t="s">
        <v>120</v>
      </c>
      <c r="B22" s="66" t="s">
        <v>96</v>
      </c>
      <c r="C22" s="66" t="s">
        <v>103</v>
      </c>
      <c r="D22" s="66" t="s">
        <v>97</v>
      </c>
      <c r="E22" s="66" t="s">
        <v>97</v>
      </c>
      <c r="F22" s="66" t="s">
        <v>97</v>
      </c>
      <c r="G22" s="66" t="s">
        <v>122</v>
      </c>
      <c r="H22" s="67" t="s">
        <v>120</v>
      </c>
      <c r="I22" s="62" t="s">
        <v>123</v>
      </c>
      <c r="J22" s="227">
        <f>J23+J25</f>
        <v>27396</v>
      </c>
      <c r="K22" s="227">
        <f>K23+K25</f>
        <v>-12188</v>
      </c>
    </row>
    <row r="23" spans="1:11" ht="30">
      <c r="A23" s="68" t="s">
        <v>120</v>
      </c>
      <c r="B23" s="68" t="s">
        <v>96</v>
      </c>
      <c r="C23" s="68" t="s">
        <v>103</v>
      </c>
      <c r="D23" s="68" t="s">
        <v>97</v>
      </c>
      <c r="E23" s="68" t="s">
        <v>97</v>
      </c>
      <c r="F23" s="68" t="s">
        <v>97</v>
      </c>
      <c r="G23" s="68" t="s">
        <v>122</v>
      </c>
      <c r="H23" s="65" t="s">
        <v>107</v>
      </c>
      <c r="I23" s="69" t="s">
        <v>124</v>
      </c>
      <c r="J23" s="229">
        <f>J24</f>
        <v>136528</v>
      </c>
      <c r="K23" s="229">
        <f>K24</f>
        <v>165040</v>
      </c>
    </row>
    <row r="24" spans="1:11" ht="30">
      <c r="A24" s="68" t="s">
        <v>120</v>
      </c>
      <c r="B24" s="68" t="s">
        <v>96</v>
      </c>
      <c r="C24" s="68" t="s">
        <v>103</v>
      </c>
      <c r="D24" s="68" t="s">
        <v>97</v>
      </c>
      <c r="E24" s="68" t="s">
        <v>97</v>
      </c>
      <c r="F24" s="68" t="s">
        <v>100</v>
      </c>
      <c r="G24" s="68" t="s">
        <v>122</v>
      </c>
      <c r="H24" s="65" t="s">
        <v>121</v>
      </c>
      <c r="I24" s="69" t="s">
        <v>125</v>
      </c>
      <c r="J24" s="230">
        <f>'10_Прогр  заим 2017-2018 Гот'!C25</f>
        <v>136528</v>
      </c>
      <c r="K24" s="230">
        <f>'10_Прогр  заим 2017-2018 Гот'!D25</f>
        <v>165040</v>
      </c>
    </row>
    <row r="25" spans="1:11" ht="30">
      <c r="A25" s="68" t="s">
        <v>120</v>
      </c>
      <c r="B25" s="68" t="s">
        <v>96</v>
      </c>
      <c r="C25" s="68" t="s">
        <v>103</v>
      </c>
      <c r="D25" s="68" t="s">
        <v>97</v>
      </c>
      <c r="E25" s="68" t="s">
        <v>97</v>
      </c>
      <c r="F25" s="68" t="s">
        <v>97</v>
      </c>
      <c r="G25" s="68" t="s">
        <v>122</v>
      </c>
      <c r="H25" s="65" t="s">
        <v>99</v>
      </c>
      <c r="I25" s="69" t="s">
        <v>126</v>
      </c>
      <c r="J25" s="230">
        <f>J26</f>
        <v>-109132</v>
      </c>
      <c r="K25" s="230">
        <f>K26</f>
        <v>-177228</v>
      </c>
    </row>
    <row r="26" spans="1:11" ht="30">
      <c r="A26" s="68" t="s">
        <v>120</v>
      </c>
      <c r="B26" s="68" t="s">
        <v>96</v>
      </c>
      <c r="C26" s="68" t="s">
        <v>103</v>
      </c>
      <c r="D26" s="68" t="s">
        <v>97</v>
      </c>
      <c r="E26" s="68" t="s">
        <v>97</v>
      </c>
      <c r="F26" s="68" t="s">
        <v>100</v>
      </c>
      <c r="G26" s="68" t="s">
        <v>122</v>
      </c>
      <c r="H26" s="65" t="s">
        <v>108</v>
      </c>
      <c r="I26" s="69" t="s">
        <v>127</v>
      </c>
      <c r="J26" s="230">
        <f>-'10_Прогр  заим 2017-2018 Гот'!C34</f>
        <v>-109132</v>
      </c>
      <c r="K26" s="230">
        <f>-'10_Прогр  заим 2017-2018 Гот'!D34</f>
        <v>-177228</v>
      </c>
    </row>
    <row r="27" spans="1:11" ht="28.5">
      <c r="A27" s="66" t="s">
        <v>120</v>
      </c>
      <c r="B27" s="66" t="s">
        <v>96</v>
      </c>
      <c r="C27" s="66" t="s">
        <v>105</v>
      </c>
      <c r="D27" s="66" t="s">
        <v>97</v>
      </c>
      <c r="E27" s="66" t="s">
        <v>97</v>
      </c>
      <c r="F27" s="66" t="s">
        <v>97</v>
      </c>
      <c r="G27" s="66" t="s">
        <v>122</v>
      </c>
      <c r="H27" s="67" t="s">
        <v>120</v>
      </c>
      <c r="I27" s="62" t="s">
        <v>128</v>
      </c>
      <c r="J27" s="231">
        <f>J29-J31</f>
        <v>0</v>
      </c>
      <c r="K27" s="231">
        <f>K29-K31</f>
        <v>0</v>
      </c>
    </row>
    <row r="28" spans="1:11" ht="28.5">
      <c r="A28" s="66" t="s">
        <v>120</v>
      </c>
      <c r="B28" s="66" t="s">
        <v>96</v>
      </c>
      <c r="C28" s="66" t="s">
        <v>105</v>
      </c>
      <c r="D28" s="66" t="s">
        <v>96</v>
      </c>
      <c r="E28" s="66" t="s">
        <v>97</v>
      </c>
      <c r="F28" s="66" t="s">
        <v>97</v>
      </c>
      <c r="G28" s="66" t="s">
        <v>122</v>
      </c>
      <c r="H28" s="67" t="s">
        <v>120</v>
      </c>
      <c r="I28" s="62" t="s">
        <v>129</v>
      </c>
      <c r="J28" s="231">
        <f>J29-J31</f>
        <v>0</v>
      </c>
      <c r="K28" s="231">
        <f>K29-K31</f>
        <v>0</v>
      </c>
    </row>
    <row r="29" spans="1:11" ht="30">
      <c r="A29" s="68" t="s">
        <v>120</v>
      </c>
      <c r="B29" s="68" t="s">
        <v>96</v>
      </c>
      <c r="C29" s="68" t="s">
        <v>105</v>
      </c>
      <c r="D29" s="68" t="s">
        <v>96</v>
      </c>
      <c r="E29" s="68" t="s">
        <v>97</v>
      </c>
      <c r="F29" s="68" t="s">
        <v>97</v>
      </c>
      <c r="G29" s="68" t="s">
        <v>122</v>
      </c>
      <c r="H29" s="65" t="s">
        <v>107</v>
      </c>
      <c r="I29" s="69" t="s">
        <v>130</v>
      </c>
      <c r="J29" s="230">
        <v>0</v>
      </c>
      <c r="K29" s="230">
        <v>0</v>
      </c>
    </row>
    <row r="30" spans="1:11" ht="27.75" customHeight="1">
      <c r="A30" s="68" t="s">
        <v>120</v>
      </c>
      <c r="B30" s="68" t="s">
        <v>96</v>
      </c>
      <c r="C30" s="68" t="s">
        <v>105</v>
      </c>
      <c r="D30" s="68" t="s">
        <v>96</v>
      </c>
      <c r="E30" s="68" t="s">
        <v>97</v>
      </c>
      <c r="F30" s="68" t="s">
        <v>100</v>
      </c>
      <c r="G30" s="68" t="s">
        <v>122</v>
      </c>
      <c r="H30" s="65" t="s">
        <v>121</v>
      </c>
      <c r="I30" s="69" t="s">
        <v>131</v>
      </c>
      <c r="J30" s="230">
        <f>'[1]7_Прогр  заим'!C12</f>
        <v>0</v>
      </c>
      <c r="K30" s="230">
        <f>'[1]7_Прогр  заим'!J12</f>
        <v>0</v>
      </c>
    </row>
    <row r="31" spans="1:11" ht="45">
      <c r="A31" s="68" t="s">
        <v>120</v>
      </c>
      <c r="B31" s="68" t="s">
        <v>96</v>
      </c>
      <c r="C31" s="68" t="s">
        <v>105</v>
      </c>
      <c r="D31" s="68" t="s">
        <v>96</v>
      </c>
      <c r="E31" s="68" t="s">
        <v>97</v>
      </c>
      <c r="F31" s="68" t="s">
        <v>97</v>
      </c>
      <c r="G31" s="68" t="s">
        <v>122</v>
      </c>
      <c r="H31" s="65" t="s">
        <v>99</v>
      </c>
      <c r="I31" s="69" t="s">
        <v>132</v>
      </c>
      <c r="J31" s="230">
        <v>0</v>
      </c>
      <c r="K31" s="230">
        <v>0</v>
      </c>
    </row>
    <row r="32" spans="1:11" ht="45">
      <c r="A32" s="68" t="s">
        <v>120</v>
      </c>
      <c r="B32" s="68" t="s">
        <v>96</v>
      </c>
      <c r="C32" s="68" t="s">
        <v>105</v>
      </c>
      <c r="D32" s="68" t="s">
        <v>96</v>
      </c>
      <c r="E32" s="68" t="s">
        <v>97</v>
      </c>
      <c r="F32" s="68" t="s">
        <v>100</v>
      </c>
      <c r="G32" s="68" t="s">
        <v>122</v>
      </c>
      <c r="H32" s="65" t="s">
        <v>108</v>
      </c>
      <c r="I32" s="69" t="s">
        <v>133</v>
      </c>
      <c r="J32" s="230">
        <f>'[1]7_Прогр  заим'!C19</f>
        <v>0</v>
      </c>
      <c r="K32" s="230">
        <f>'[1]7_Прогр  заим'!J19</f>
        <v>0</v>
      </c>
    </row>
    <row r="33" spans="1:11" ht="14.25">
      <c r="A33" s="66" t="s">
        <v>120</v>
      </c>
      <c r="B33" s="66" t="s">
        <v>96</v>
      </c>
      <c r="C33" s="66" t="s">
        <v>100</v>
      </c>
      <c r="D33" s="66" t="s">
        <v>97</v>
      </c>
      <c r="E33" s="66" t="s">
        <v>97</v>
      </c>
      <c r="F33" s="66" t="s">
        <v>97</v>
      </c>
      <c r="G33" s="66" t="s">
        <v>122</v>
      </c>
      <c r="H33" s="67" t="s">
        <v>120</v>
      </c>
      <c r="I33" s="62" t="s">
        <v>134</v>
      </c>
      <c r="J33" s="231">
        <f>J35+J34</f>
        <v>0</v>
      </c>
      <c r="K33" s="231">
        <f>K35+K34</f>
        <v>0</v>
      </c>
    </row>
    <row r="34" spans="1:11" ht="33" customHeight="1">
      <c r="A34" s="68" t="s">
        <v>120</v>
      </c>
      <c r="B34" s="68" t="s">
        <v>96</v>
      </c>
      <c r="C34" s="68" t="s">
        <v>100</v>
      </c>
      <c r="D34" s="68" t="s">
        <v>103</v>
      </c>
      <c r="E34" s="68" t="s">
        <v>96</v>
      </c>
      <c r="F34" s="68" t="s">
        <v>100</v>
      </c>
      <c r="G34" s="68" t="s">
        <v>122</v>
      </c>
      <c r="H34" s="65" t="s">
        <v>135</v>
      </c>
      <c r="I34" s="69" t="s">
        <v>136</v>
      </c>
      <c r="J34" s="229">
        <f>-(1964989+J23+J43)</f>
        <v>-2110649</v>
      </c>
      <c r="K34" s="229">
        <f>-(1966516+K23+K43)</f>
        <v>-2168084</v>
      </c>
    </row>
    <row r="35" spans="1:11" ht="18" customHeight="1">
      <c r="A35" s="68" t="s">
        <v>120</v>
      </c>
      <c r="B35" s="68" t="s">
        <v>96</v>
      </c>
      <c r="C35" s="68" t="s">
        <v>100</v>
      </c>
      <c r="D35" s="68" t="s">
        <v>103</v>
      </c>
      <c r="E35" s="68" t="s">
        <v>96</v>
      </c>
      <c r="F35" s="68" t="s">
        <v>100</v>
      </c>
      <c r="G35" s="68" t="s">
        <v>122</v>
      </c>
      <c r="H35" s="65" t="s">
        <v>102</v>
      </c>
      <c r="I35" s="69" t="s">
        <v>154</v>
      </c>
      <c r="J35" s="229">
        <f>(1964989+J24+J44)</f>
        <v>2110649</v>
      </c>
      <c r="K35" s="229">
        <f>(1966516+K24+K44)</f>
        <v>2168084</v>
      </c>
    </row>
    <row r="36" spans="1:11" ht="28.5">
      <c r="A36" s="66" t="s">
        <v>120</v>
      </c>
      <c r="B36" s="66" t="s">
        <v>96</v>
      </c>
      <c r="C36" s="66" t="s">
        <v>98</v>
      </c>
      <c r="D36" s="66" t="s">
        <v>97</v>
      </c>
      <c r="E36" s="66" t="s">
        <v>97</v>
      </c>
      <c r="F36" s="66" t="s">
        <v>97</v>
      </c>
      <c r="G36" s="66" t="s">
        <v>122</v>
      </c>
      <c r="H36" s="67" t="s">
        <v>120</v>
      </c>
      <c r="I36" s="62" t="s">
        <v>137</v>
      </c>
      <c r="J36" s="63">
        <f>J37+J39+J43</f>
        <v>-27396</v>
      </c>
      <c r="K36" s="63">
        <f>K37+K39+K43</f>
        <v>12188</v>
      </c>
    </row>
    <row r="37" spans="1:11" ht="31.5" customHeight="1" hidden="1">
      <c r="A37" s="70"/>
      <c r="B37" s="70"/>
      <c r="C37" s="70"/>
      <c r="D37" s="70"/>
      <c r="E37" s="70"/>
      <c r="F37" s="70"/>
      <c r="G37" s="70"/>
      <c r="H37" s="71" t="s">
        <v>120</v>
      </c>
      <c r="I37" s="72" t="s">
        <v>138</v>
      </c>
      <c r="J37" s="64">
        <f>J38</f>
        <v>0</v>
      </c>
      <c r="K37" s="64">
        <f>K38</f>
        <v>0</v>
      </c>
    </row>
    <row r="38" spans="1:11" ht="31.5" customHeight="1" hidden="1">
      <c r="A38" s="70"/>
      <c r="B38" s="70"/>
      <c r="C38" s="70"/>
      <c r="D38" s="70"/>
      <c r="E38" s="70"/>
      <c r="F38" s="70"/>
      <c r="G38" s="70"/>
      <c r="H38" s="73" t="s">
        <v>106</v>
      </c>
      <c r="I38" s="74" t="s">
        <v>139</v>
      </c>
      <c r="J38" s="64"/>
      <c r="K38" s="64"/>
    </row>
    <row r="39" spans="1:11" ht="14.25">
      <c r="A39" s="66" t="s">
        <v>120</v>
      </c>
      <c r="B39" s="66" t="s">
        <v>96</v>
      </c>
      <c r="C39" s="66" t="s">
        <v>98</v>
      </c>
      <c r="D39" s="66" t="s">
        <v>104</v>
      </c>
      <c r="E39" s="66" t="s">
        <v>97</v>
      </c>
      <c r="F39" s="66" t="s">
        <v>97</v>
      </c>
      <c r="G39" s="66" t="s">
        <v>122</v>
      </c>
      <c r="H39" s="67" t="s">
        <v>120</v>
      </c>
      <c r="I39" s="62" t="s">
        <v>140</v>
      </c>
      <c r="J39" s="63">
        <f>J41</f>
        <v>-36528</v>
      </c>
      <c r="K39" s="63">
        <f>K41</f>
        <v>-24340</v>
      </c>
    </row>
    <row r="40" spans="1:11" ht="28.5">
      <c r="A40" s="66" t="s">
        <v>120</v>
      </c>
      <c r="B40" s="66" t="s">
        <v>96</v>
      </c>
      <c r="C40" s="66" t="s">
        <v>98</v>
      </c>
      <c r="D40" s="66" t="s">
        <v>104</v>
      </c>
      <c r="E40" s="66" t="s">
        <v>96</v>
      </c>
      <c r="F40" s="66" t="s">
        <v>97</v>
      </c>
      <c r="G40" s="66" t="s">
        <v>122</v>
      </c>
      <c r="H40" s="67" t="s">
        <v>120</v>
      </c>
      <c r="I40" s="62" t="s">
        <v>141</v>
      </c>
      <c r="J40" s="63">
        <f>J41</f>
        <v>-36528</v>
      </c>
      <c r="K40" s="63">
        <f>K41</f>
        <v>-24340</v>
      </c>
    </row>
    <row r="41" spans="1:11" ht="75">
      <c r="A41" s="68" t="s">
        <v>120</v>
      </c>
      <c r="B41" s="68" t="s">
        <v>96</v>
      </c>
      <c r="C41" s="68" t="s">
        <v>98</v>
      </c>
      <c r="D41" s="68" t="s">
        <v>104</v>
      </c>
      <c r="E41" s="68" t="s">
        <v>96</v>
      </c>
      <c r="F41" s="68" t="s">
        <v>97</v>
      </c>
      <c r="G41" s="68" t="s">
        <v>122</v>
      </c>
      <c r="H41" s="65" t="s">
        <v>99</v>
      </c>
      <c r="I41" s="69" t="s">
        <v>142</v>
      </c>
      <c r="J41" s="64">
        <f>J42</f>
        <v>-36528</v>
      </c>
      <c r="K41" s="64">
        <f>K42</f>
        <v>-24340</v>
      </c>
    </row>
    <row r="42" spans="1:11" ht="75">
      <c r="A42" s="68" t="s">
        <v>120</v>
      </c>
      <c r="B42" s="68" t="s">
        <v>96</v>
      </c>
      <c r="C42" s="68" t="s">
        <v>98</v>
      </c>
      <c r="D42" s="68" t="s">
        <v>104</v>
      </c>
      <c r="E42" s="68" t="s">
        <v>96</v>
      </c>
      <c r="F42" s="68" t="s">
        <v>100</v>
      </c>
      <c r="G42" s="68" t="s">
        <v>122</v>
      </c>
      <c r="H42" s="65" t="s">
        <v>108</v>
      </c>
      <c r="I42" s="69" t="s">
        <v>143</v>
      </c>
      <c r="J42" s="229">
        <v>-36528</v>
      </c>
      <c r="K42" s="229">
        <v>-24340</v>
      </c>
    </row>
    <row r="43" spans="1:11" ht="28.5">
      <c r="A43" s="68" t="s">
        <v>120</v>
      </c>
      <c r="B43" s="68" t="s">
        <v>96</v>
      </c>
      <c r="C43" s="68" t="s">
        <v>98</v>
      </c>
      <c r="D43" s="68" t="s">
        <v>100</v>
      </c>
      <c r="E43" s="68" t="s">
        <v>97</v>
      </c>
      <c r="F43" s="68" t="s">
        <v>97</v>
      </c>
      <c r="G43" s="68" t="s">
        <v>122</v>
      </c>
      <c r="H43" s="65" t="s">
        <v>120</v>
      </c>
      <c r="I43" s="62" t="s">
        <v>144</v>
      </c>
      <c r="J43" s="63">
        <f>J44-J47</f>
        <v>9132</v>
      </c>
      <c r="K43" s="63">
        <f>K44-K47</f>
        <v>36528</v>
      </c>
    </row>
    <row r="44" spans="1:11" ht="30">
      <c r="A44" s="68" t="s">
        <v>120</v>
      </c>
      <c r="B44" s="68" t="s">
        <v>96</v>
      </c>
      <c r="C44" s="68" t="s">
        <v>98</v>
      </c>
      <c r="D44" s="68" t="s">
        <v>100</v>
      </c>
      <c r="E44" s="68" t="s">
        <v>97</v>
      </c>
      <c r="F44" s="68" t="s">
        <v>97</v>
      </c>
      <c r="G44" s="68" t="s">
        <v>122</v>
      </c>
      <c r="H44" s="65" t="s">
        <v>101</v>
      </c>
      <c r="I44" s="69" t="s">
        <v>145</v>
      </c>
      <c r="J44" s="64">
        <f>J46</f>
        <v>9132</v>
      </c>
      <c r="K44" s="64">
        <f>K46</f>
        <v>36528</v>
      </c>
    </row>
    <row r="45" spans="1:11" ht="30">
      <c r="A45" s="68" t="s">
        <v>120</v>
      </c>
      <c r="B45" s="68" t="s">
        <v>96</v>
      </c>
      <c r="C45" s="68" t="s">
        <v>98</v>
      </c>
      <c r="D45" s="68" t="s">
        <v>100</v>
      </c>
      <c r="E45" s="68" t="s">
        <v>96</v>
      </c>
      <c r="F45" s="68" t="s">
        <v>97</v>
      </c>
      <c r="G45" s="68" t="s">
        <v>122</v>
      </c>
      <c r="H45" s="65" t="s">
        <v>101</v>
      </c>
      <c r="I45" s="69" t="s">
        <v>146</v>
      </c>
      <c r="J45" s="64">
        <f>J46</f>
        <v>9132</v>
      </c>
      <c r="K45" s="64">
        <f>K46</f>
        <v>36528</v>
      </c>
    </row>
    <row r="46" spans="1:11" ht="30">
      <c r="A46" s="75" t="s">
        <v>120</v>
      </c>
      <c r="B46" s="75" t="s">
        <v>96</v>
      </c>
      <c r="C46" s="75" t="s">
        <v>98</v>
      </c>
      <c r="D46" s="75" t="s">
        <v>100</v>
      </c>
      <c r="E46" s="75" t="s">
        <v>96</v>
      </c>
      <c r="F46" s="75" t="s">
        <v>100</v>
      </c>
      <c r="G46" s="75" t="s">
        <v>122</v>
      </c>
      <c r="H46" s="76" t="s">
        <v>147</v>
      </c>
      <c r="I46" s="69" t="s">
        <v>148</v>
      </c>
      <c r="J46" s="64">
        <f>9132</f>
        <v>9132</v>
      </c>
      <c r="K46" s="64">
        <v>36528</v>
      </c>
    </row>
    <row r="47" spans="1:11" ht="30">
      <c r="A47" s="68" t="s">
        <v>120</v>
      </c>
      <c r="B47" s="68" t="s">
        <v>96</v>
      </c>
      <c r="C47" s="68" t="s">
        <v>98</v>
      </c>
      <c r="D47" s="68" t="s">
        <v>100</v>
      </c>
      <c r="E47" s="68" t="s">
        <v>97</v>
      </c>
      <c r="F47" s="68" t="s">
        <v>97</v>
      </c>
      <c r="G47" s="68" t="s">
        <v>122</v>
      </c>
      <c r="H47" s="65" t="s">
        <v>149</v>
      </c>
      <c r="I47" s="69" t="s">
        <v>150</v>
      </c>
      <c r="J47" s="64">
        <f>J49</f>
        <v>0</v>
      </c>
      <c r="K47" s="64">
        <f>K49</f>
        <v>0</v>
      </c>
    </row>
    <row r="48" spans="1:11" ht="30">
      <c r="A48" s="68" t="s">
        <v>120</v>
      </c>
      <c r="B48" s="68" t="s">
        <v>96</v>
      </c>
      <c r="C48" s="68" t="s">
        <v>98</v>
      </c>
      <c r="D48" s="68" t="s">
        <v>100</v>
      </c>
      <c r="E48" s="68" t="s">
        <v>96</v>
      </c>
      <c r="F48" s="68" t="s">
        <v>97</v>
      </c>
      <c r="G48" s="68" t="s">
        <v>122</v>
      </c>
      <c r="H48" s="65" t="s">
        <v>149</v>
      </c>
      <c r="I48" s="69" t="s">
        <v>151</v>
      </c>
      <c r="J48" s="64">
        <f>J49</f>
        <v>0</v>
      </c>
      <c r="K48" s="64">
        <f>K49</f>
        <v>0</v>
      </c>
    </row>
    <row r="49" spans="1:11" ht="30">
      <c r="A49" s="68" t="s">
        <v>120</v>
      </c>
      <c r="B49" s="68" t="s">
        <v>96</v>
      </c>
      <c r="C49" s="68" t="s">
        <v>98</v>
      </c>
      <c r="D49" s="68" t="s">
        <v>100</v>
      </c>
      <c r="E49" s="68" t="s">
        <v>96</v>
      </c>
      <c r="F49" s="68" t="s">
        <v>100</v>
      </c>
      <c r="G49" s="68" t="s">
        <v>122</v>
      </c>
      <c r="H49" s="65" t="s">
        <v>152</v>
      </c>
      <c r="I49" s="69" t="s">
        <v>110</v>
      </c>
      <c r="J49" s="64">
        <v>0</v>
      </c>
      <c r="K49" s="64">
        <v>0</v>
      </c>
    </row>
    <row r="50" spans="1:11" ht="12.75">
      <c r="A50" s="53"/>
      <c r="B50" s="53"/>
      <c r="C50" s="53"/>
      <c r="D50" s="53"/>
      <c r="E50" s="53"/>
      <c r="F50" s="53"/>
      <c r="G50" s="53"/>
      <c r="H50" s="54"/>
      <c r="I50" s="55"/>
      <c r="J50" s="232"/>
      <c r="K50" s="232"/>
    </row>
    <row r="51" spans="8:11" ht="12.75">
      <c r="H51" s="56"/>
      <c r="I51" s="57"/>
      <c r="J51" s="233"/>
      <c r="K51" s="233"/>
    </row>
    <row r="52" spans="8:11" ht="12.75">
      <c r="H52" s="58"/>
      <c r="I52" s="58"/>
      <c r="J52" s="233"/>
      <c r="K52" s="233"/>
    </row>
    <row r="53" spans="1:11" s="52" customFormat="1" ht="15.75" customHeight="1" hidden="1">
      <c r="A53" s="45"/>
      <c r="B53" s="45"/>
      <c r="C53" s="45"/>
      <c r="D53" s="45"/>
      <c r="E53" s="45"/>
      <c r="F53" s="45"/>
      <c r="G53" s="45"/>
      <c r="H53" s="234"/>
      <c r="I53" s="55"/>
      <c r="J53" s="232"/>
      <c r="K53" s="232"/>
    </row>
    <row r="54" spans="8:11" ht="15" customHeight="1" hidden="1">
      <c r="H54" s="235"/>
      <c r="I54" s="57"/>
      <c r="J54" s="233"/>
      <c r="K54" s="233"/>
    </row>
    <row r="55" spans="8:11" ht="15" customHeight="1" hidden="1">
      <c r="H55" s="235"/>
      <c r="I55" s="57"/>
      <c r="J55" s="233"/>
      <c r="K55" s="233"/>
    </row>
    <row r="56" spans="8:11" ht="15" customHeight="1" hidden="1">
      <c r="H56" s="235"/>
      <c r="I56" s="57"/>
      <c r="J56" s="233"/>
      <c r="K56" s="233"/>
    </row>
    <row r="57" spans="8:11" ht="15" customHeight="1" hidden="1">
      <c r="H57" s="235"/>
      <c r="I57" s="57"/>
      <c r="J57" s="233"/>
      <c r="K57" s="233"/>
    </row>
    <row r="58" spans="8:11" ht="15.75" customHeight="1" hidden="1">
      <c r="H58" s="235"/>
      <c r="I58" s="55"/>
      <c r="J58" s="232"/>
      <c r="K58" s="232"/>
    </row>
    <row r="59" spans="1:11" s="59" customFormat="1" ht="15.75">
      <c r="A59" s="45"/>
      <c r="B59" s="45"/>
      <c r="C59" s="45"/>
      <c r="D59" s="45"/>
      <c r="E59" s="45"/>
      <c r="F59" s="45"/>
      <c r="G59" s="45"/>
      <c r="H59" s="389"/>
      <c r="I59" s="390"/>
      <c r="J59" s="390"/>
      <c r="K59" s="236"/>
    </row>
    <row r="60" spans="1:11" s="59" customFormat="1" ht="12.75">
      <c r="A60" s="45"/>
      <c r="B60" s="45"/>
      <c r="C60" s="45"/>
      <c r="D60" s="45"/>
      <c r="E60" s="45"/>
      <c r="F60" s="45"/>
      <c r="G60" s="45"/>
      <c r="J60" s="237"/>
      <c r="K60" s="237"/>
    </row>
    <row r="61" spans="1:11" s="59" customFormat="1" ht="12.75">
      <c r="A61" s="45"/>
      <c r="B61" s="45"/>
      <c r="C61" s="45"/>
      <c r="D61" s="45"/>
      <c r="E61" s="45"/>
      <c r="F61" s="45"/>
      <c r="G61" s="45"/>
      <c r="J61" s="237"/>
      <c r="K61" s="237"/>
    </row>
    <row r="62" spans="1:11" s="59" customFormat="1" ht="12.75">
      <c r="A62" s="45"/>
      <c r="B62" s="45"/>
      <c r="C62" s="45"/>
      <c r="D62" s="45"/>
      <c r="E62" s="45"/>
      <c r="F62" s="45"/>
      <c r="G62" s="45"/>
      <c r="J62" s="237"/>
      <c r="K62" s="237"/>
    </row>
    <row r="63" spans="1:11" s="59" customFormat="1" ht="12.75">
      <c r="A63" s="45"/>
      <c r="B63" s="45"/>
      <c r="C63" s="45"/>
      <c r="D63" s="45"/>
      <c r="E63" s="45"/>
      <c r="F63" s="45"/>
      <c r="G63" s="45"/>
      <c r="J63" s="237"/>
      <c r="K63" s="237"/>
    </row>
    <row r="64" spans="1:11" s="59" customFormat="1" ht="12.75">
      <c r="A64" s="45"/>
      <c r="B64" s="45"/>
      <c r="C64" s="45"/>
      <c r="D64" s="45"/>
      <c r="E64" s="45"/>
      <c r="F64" s="45"/>
      <c r="G64" s="45"/>
      <c r="J64" s="237"/>
      <c r="K64" s="237"/>
    </row>
    <row r="65" spans="1:11" s="59" customFormat="1" ht="12.75">
      <c r="A65" s="45"/>
      <c r="B65" s="45"/>
      <c r="C65" s="45"/>
      <c r="D65" s="45"/>
      <c r="E65" s="45"/>
      <c r="F65" s="45"/>
      <c r="G65" s="45"/>
      <c r="J65" s="237"/>
      <c r="K65" s="237"/>
    </row>
    <row r="66" spans="1:11" s="59" customFormat="1" ht="12.75">
      <c r="A66" s="45"/>
      <c r="B66" s="45"/>
      <c r="C66" s="45"/>
      <c r="D66" s="45"/>
      <c r="E66" s="45"/>
      <c r="F66" s="45"/>
      <c r="G66" s="45"/>
      <c r="J66" s="237"/>
      <c r="K66" s="237"/>
    </row>
    <row r="67" spans="1:11" s="59" customFormat="1" ht="12.75">
      <c r="A67" s="45"/>
      <c r="B67" s="45"/>
      <c r="C67" s="45"/>
      <c r="D67" s="45"/>
      <c r="E67" s="45"/>
      <c r="F67" s="45"/>
      <c r="G67" s="45"/>
      <c r="J67" s="237"/>
      <c r="K67" s="237"/>
    </row>
    <row r="68" spans="1:11" s="59" customFormat="1" ht="12.75">
      <c r="A68" s="45"/>
      <c r="B68" s="45"/>
      <c r="C68" s="45"/>
      <c r="D68" s="45"/>
      <c r="E68" s="45"/>
      <c r="F68" s="45"/>
      <c r="G68" s="45"/>
      <c r="J68" s="237"/>
      <c r="K68" s="237"/>
    </row>
    <row r="69" spans="1:11" s="59" customFormat="1" ht="12.75">
      <c r="A69" s="45"/>
      <c r="B69" s="45"/>
      <c r="C69" s="45"/>
      <c r="D69" s="45"/>
      <c r="E69" s="45"/>
      <c r="F69" s="45"/>
      <c r="G69" s="45"/>
      <c r="J69" s="237"/>
      <c r="K69" s="237"/>
    </row>
    <row r="70" spans="1:11" s="59" customFormat="1" ht="12.75">
      <c r="A70" s="45"/>
      <c r="B70" s="45"/>
      <c r="C70" s="45"/>
      <c r="D70" s="45"/>
      <c r="E70" s="45"/>
      <c r="F70" s="45"/>
      <c r="G70" s="45"/>
      <c r="J70" s="237"/>
      <c r="K70" s="237"/>
    </row>
    <row r="71" spans="1:11" s="243" customFormat="1" ht="12.75">
      <c r="A71" s="242"/>
      <c r="B71" s="242"/>
      <c r="C71" s="242"/>
      <c r="D71" s="242"/>
      <c r="E71" s="242"/>
      <c r="F71" s="242"/>
      <c r="G71" s="242"/>
      <c r="J71" s="244"/>
      <c r="K71" s="244"/>
    </row>
    <row r="72" spans="1:11" s="59" customFormat="1" ht="12.75">
      <c r="A72" s="45"/>
      <c r="B72" s="45"/>
      <c r="C72" s="45"/>
      <c r="D72" s="45"/>
      <c r="E72" s="45"/>
      <c r="F72" s="45"/>
      <c r="G72" s="45"/>
      <c r="J72" s="237"/>
      <c r="K72" s="237"/>
    </row>
    <row r="73" spans="1:11" s="59" customFormat="1" ht="12.75">
      <c r="A73" s="45"/>
      <c r="B73" s="45"/>
      <c r="C73" s="45"/>
      <c r="D73" s="45"/>
      <c r="E73" s="45"/>
      <c r="F73" s="45"/>
      <c r="G73" s="45"/>
      <c r="J73" s="237"/>
      <c r="K73" s="237"/>
    </row>
    <row r="74" spans="1:11" s="59" customFormat="1" ht="12.75">
      <c r="A74" s="45"/>
      <c r="B74" s="45"/>
      <c r="C74" s="45"/>
      <c r="D74" s="45"/>
      <c r="E74" s="45"/>
      <c r="F74" s="45"/>
      <c r="G74" s="45"/>
      <c r="I74" s="60"/>
      <c r="J74" s="237"/>
      <c r="K74" s="237"/>
    </row>
    <row r="75" spans="1:11" s="59" customFormat="1" ht="12.75">
      <c r="A75" s="45"/>
      <c r="B75" s="45"/>
      <c r="C75" s="45"/>
      <c r="D75" s="45"/>
      <c r="E75" s="45"/>
      <c r="F75" s="45"/>
      <c r="G75" s="45"/>
      <c r="J75" s="237"/>
      <c r="K75" s="237"/>
    </row>
    <row r="76" spans="1:11" s="59" customFormat="1" ht="12.75">
      <c r="A76" s="45"/>
      <c r="B76" s="45"/>
      <c r="C76" s="45"/>
      <c r="D76" s="45"/>
      <c r="E76" s="45"/>
      <c r="F76" s="45"/>
      <c r="G76" s="45"/>
      <c r="J76" s="237"/>
      <c r="K76" s="237"/>
    </row>
    <row r="77" spans="1:11" s="59" customFormat="1" ht="12.75">
      <c r="A77" s="45"/>
      <c r="B77" s="45"/>
      <c r="C77" s="45"/>
      <c r="D77" s="45"/>
      <c r="E77" s="45"/>
      <c r="F77" s="45"/>
      <c r="G77" s="45"/>
      <c r="J77" s="237"/>
      <c r="K77" s="237"/>
    </row>
    <row r="78" spans="1:11" s="59" customFormat="1" ht="12.75">
      <c r="A78" s="45"/>
      <c r="B78" s="45"/>
      <c r="C78" s="45"/>
      <c r="D78" s="45"/>
      <c r="E78" s="45"/>
      <c r="F78" s="45"/>
      <c r="G78" s="45"/>
      <c r="J78" s="237"/>
      <c r="K78" s="237"/>
    </row>
    <row r="79" spans="1:11" s="59" customFormat="1" ht="12.75">
      <c r="A79" s="45"/>
      <c r="B79" s="45"/>
      <c r="C79" s="45"/>
      <c r="D79" s="45"/>
      <c r="E79" s="45"/>
      <c r="F79" s="45"/>
      <c r="G79" s="45"/>
      <c r="J79" s="237"/>
      <c r="K79" s="237"/>
    </row>
    <row r="80" spans="1:11" s="59" customFormat="1" ht="12.75">
      <c r="A80" s="45"/>
      <c r="B80" s="45"/>
      <c r="C80" s="45"/>
      <c r="D80" s="45"/>
      <c r="E80" s="45"/>
      <c r="F80" s="45"/>
      <c r="G80" s="45"/>
      <c r="J80" s="237"/>
      <c r="K80" s="237"/>
    </row>
    <row r="81" spans="1:11" s="59" customFormat="1" ht="12.75">
      <c r="A81" s="45"/>
      <c r="B81" s="45"/>
      <c r="C81" s="45"/>
      <c r="D81" s="45"/>
      <c r="E81" s="45"/>
      <c r="F81" s="45"/>
      <c r="G81" s="45"/>
      <c r="J81" s="237"/>
      <c r="K81" s="237"/>
    </row>
    <row r="82" spans="1:11" s="59" customFormat="1" ht="12.75">
      <c r="A82" s="45"/>
      <c r="B82" s="45"/>
      <c r="C82" s="45"/>
      <c r="D82" s="45"/>
      <c r="E82" s="45"/>
      <c r="F82" s="45"/>
      <c r="G82" s="45"/>
      <c r="J82" s="237"/>
      <c r="K82" s="237"/>
    </row>
    <row r="83" spans="1:11" s="59" customFormat="1" ht="12.75">
      <c r="A83" s="45"/>
      <c r="B83" s="45"/>
      <c r="C83" s="45"/>
      <c r="D83" s="45"/>
      <c r="E83" s="45"/>
      <c r="F83" s="45"/>
      <c r="G83" s="45"/>
      <c r="J83" s="237"/>
      <c r="K83" s="237"/>
    </row>
    <row r="84" spans="1:11" s="59" customFormat="1" ht="12.75">
      <c r="A84" s="45"/>
      <c r="B84" s="45"/>
      <c r="C84" s="45"/>
      <c r="D84" s="45"/>
      <c r="E84" s="45"/>
      <c r="F84" s="45"/>
      <c r="G84" s="45"/>
      <c r="J84" s="237"/>
      <c r="K84" s="237"/>
    </row>
    <row r="85" spans="1:11" s="59" customFormat="1" ht="12.75">
      <c r="A85" s="45"/>
      <c r="B85" s="45"/>
      <c r="C85" s="45"/>
      <c r="D85" s="45"/>
      <c r="E85" s="45"/>
      <c r="F85" s="45"/>
      <c r="G85" s="45"/>
      <c r="J85" s="237"/>
      <c r="K85" s="237"/>
    </row>
    <row r="86" spans="1:11" s="59" customFormat="1" ht="12.75">
      <c r="A86" s="45"/>
      <c r="B86" s="45"/>
      <c r="C86" s="45"/>
      <c r="D86" s="45"/>
      <c r="E86" s="45"/>
      <c r="F86" s="45"/>
      <c r="G86" s="45"/>
      <c r="J86" s="237"/>
      <c r="K86" s="237"/>
    </row>
    <row r="87" spans="1:11" s="59" customFormat="1" ht="12.75">
      <c r="A87" s="45"/>
      <c r="B87" s="45"/>
      <c r="C87" s="45"/>
      <c r="D87" s="45"/>
      <c r="E87" s="45"/>
      <c r="F87" s="45"/>
      <c r="G87" s="45"/>
      <c r="J87" s="237"/>
      <c r="K87" s="237"/>
    </row>
    <row r="88" spans="1:11" s="59" customFormat="1" ht="12.75">
      <c r="A88" s="45"/>
      <c r="B88" s="45"/>
      <c r="C88" s="45"/>
      <c r="D88" s="45"/>
      <c r="E88" s="45"/>
      <c r="F88" s="45"/>
      <c r="G88" s="45"/>
      <c r="J88" s="237"/>
      <c r="K88" s="237"/>
    </row>
    <row r="89" spans="1:11" s="59" customFormat="1" ht="12.75">
      <c r="A89" s="45"/>
      <c r="B89" s="45"/>
      <c r="C89" s="45"/>
      <c r="D89" s="45"/>
      <c r="E89" s="45"/>
      <c r="F89" s="45"/>
      <c r="G89" s="45"/>
      <c r="J89" s="237"/>
      <c r="K89" s="237"/>
    </row>
    <row r="90" spans="1:11" s="59" customFormat="1" ht="12.75">
      <c r="A90" s="45"/>
      <c r="B90" s="45"/>
      <c r="C90" s="45"/>
      <c r="D90" s="45"/>
      <c r="E90" s="45"/>
      <c r="F90" s="45"/>
      <c r="G90" s="45"/>
      <c r="J90" s="237"/>
      <c r="K90" s="237"/>
    </row>
    <row r="91" spans="1:11" s="59" customFormat="1" ht="12.75">
      <c r="A91" s="45"/>
      <c r="B91" s="45"/>
      <c r="C91" s="45"/>
      <c r="D91" s="45"/>
      <c r="E91" s="45"/>
      <c r="F91" s="45"/>
      <c r="G91" s="45"/>
      <c r="J91" s="237"/>
      <c r="K91" s="237"/>
    </row>
    <row r="92" spans="1:11" s="59" customFormat="1" ht="12.75">
      <c r="A92" s="45"/>
      <c r="B92" s="45"/>
      <c r="C92" s="45"/>
      <c r="D92" s="45"/>
      <c r="E92" s="45"/>
      <c r="F92" s="45"/>
      <c r="G92" s="45"/>
      <c r="J92" s="237"/>
      <c r="K92" s="237"/>
    </row>
    <row r="93" spans="1:11" s="59" customFormat="1" ht="12.75">
      <c r="A93" s="45"/>
      <c r="B93" s="45"/>
      <c r="C93" s="45"/>
      <c r="D93" s="45"/>
      <c r="E93" s="45"/>
      <c r="F93" s="45"/>
      <c r="G93" s="45"/>
      <c r="J93" s="237"/>
      <c r="K93" s="237"/>
    </row>
    <row r="94" spans="1:11" s="59" customFormat="1" ht="12.75">
      <c r="A94" s="45"/>
      <c r="B94" s="45"/>
      <c r="C94" s="45"/>
      <c r="D94" s="45"/>
      <c r="E94" s="45"/>
      <c r="F94" s="45"/>
      <c r="G94" s="45"/>
      <c r="J94" s="237"/>
      <c r="K94" s="237"/>
    </row>
    <row r="95" spans="1:11" s="59" customFormat="1" ht="12.75">
      <c r="A95" s="45"/>
      <c r="B95" s="45"/>
      <c r="C95" s="45"/>
      <c r="D95" s="45"/>
      <c r="E95" s="45"/>
      <c r="F95" s="45"/>
      <c r="G95" s="45"/>
      <c r="J95" s="237"/>
      <c r="K95" s="237"/>
    </row>
    <row r="96" spans="1:11" s="59" customFormat="1" ht="12.75">
      <c r="A96" s="45"/>
      <c r="B96" s="45"/>
      <c r="C96" s="45"/>
      <c r="D96" s="45"/>
      <c r="E96" s="45"/>
      <c r="F96" s="45"/>
      <c r="G96" s="45"/>
      <c r="J96" s="237"/>
      <c r="K96" s="237"/>
    </row>
  </sheetData>
  <sheetProtection/>
  <mergeCells count="24">
    <mergeCell ref="H59:J59"/>
    <mergeCell ref="B16:H16"/>
    <mergeCell ref="I16:I18"/>
    <mergeCell ref="J16:K17"/>
    <mergeCell ref="A17:A18"/>
    <mergeCell ref="B17:B18"/>
    <mergeCell ref="C17:C18"/>
    <mergeCell ref="D17:D18"/>
    <mergeCell ref="E17:E18"/>
    <mergeCell ref="F17:F18"/>
    <mergeCell ref="G17:G18"/>
    <mergeCell ref="J7:K7"/>
    <mergeCell ref="J8:K8"/>
    <mergeCell ref="J9:K9"/>
    <mergeCell ref="J10:K10"/>
    <mergeCell ref="A13:K13"/>
    <mergeCell ref="A15:F15"/>
    <mergeCell ref="H17:H18"/>
    <mergeCell ref="J1:K1"/>
    <mergeCell ref="J2:K2"/>
    <mergeCell ref="J3:K3"/>
    <mergeCell ref="J4:K4"/>
    <mergeCell ref="J5:K5"/>
    <mergeCell ref="J6:K6"/>
  </mergeCells>
  <printOptions/>
  <pageMargins left="0.6299212598425197" right="0.31496062992125984" top="0.2362204724409449" bottom="0.2755905511811024" header="0.15748031496062992" footer="0.2362204724409449"/>
  <pageSetup blackAndWhite="1" fitToHeight="1" fitToWidth="1" horizontalDpi="600" verticalDpi="600" orientation="portrait" paperSize="9" scale="5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1"/>
  <sheetViews>
    <sheetView zoomScalePageLayoutView="0" workbookViewId="0" topLeftCell="A1">
      <selection activeCell="B4" sqref="B4:D4"/>
    </sheetView>
  </sheetViews>
  <sheetFormatPr defaultColWidth="9.00390625" defaultRowHeight="12.75"/>
  <cols>
    <col min="1" max="1" width="6.75390625" style="266" customWidth="1"/>
    <col min="2" max="2" width="41.00390625" style="210" customWidth="1"/>
    <col min="3" max="3" width="22.75390625" style="210" customWidth="1"/>
    <col min="4" max="4" width="31.875" style="210" customWidth="1"/>
    <col min="5" max="16384" width="9.125" style="210" customWidth="1"/>
  </cols>
  <sheetData>
    <row r="1" spans="3:4" ht="12.75">
      <c r="C1" s="382" t="s">
        <v>770</v>
      </c>
      <c r="D1" s="382"/>
    </row>
    <row r="2" spans="3:4" ht="12.75">
      <c r="C2" s="349" t="s">
        <v>7</v>
      </c>
      <c r="D2" s="349"/>
    </row>
    <row r="3" spans="3:4" ht="12.75">
      <c r="C3" s="349" t="s">
        <v>8</v>
      </c>
      <c r="D3" s="349"/>
    </row>
    <row r="4" spans="3:4" ht="12.75">
      <c r="C4" s="349" t="s">
        <v>779</v>
      </c>
      <c r="D4" s="349"/>
    </row>
    <row r="5" spans="3:4" ht="15">
      <c r="C5" s="373" t="s">
        <v>771</v>
      </c>
      <c r="D5" s="373"/>
    </row>
    <row r="6" spans="3:4" ht="15">
      <c r="C6" s="373" t="s">
        <v>109</v>
      </c>
      <c r="D6" s="373"/>
    </row>
    <row r="7" spans="3:4" ht="15">
      <c r="C7" s="373" t="s">
        <v>8</v>
      </c>
      <c r="D7" s="373"/>
    </row>
    <row r="8" spans="3:4" ht="15">
      <c r="C8" s="373" t="s">
        <v>508</v>
      </c>
      <c r="D8" s="373"/>
    </row>
    <row r="9" spans="3:4" ht="15">
      <c r="C9" s="391" t="s">
        <v>153</v>
      </c>
      <c r="D9" s="391"/>
    </row>
    <row r="10" spans="3:4" ht="15">
      <c r="C10" s="391" t="s">
        <v>632</v>
      </c>
      <c r="D10" s="391"/>
    </row>
    <row r="14" spans="1:4" ht="27.75" customHeight="1">
      <c r="A14" s="381" t="s">
        <v>678</v>
      </c>
      <c r="B14" s="381"/>
      <c r="C14" s="381"/>
      <c r="D14" s="381"/>
    </row>
    <row r="16" spans="1:4" ht="12.75" customHeight="1">
      <c r="A16" s="398" t="s">
        <v>679</v>
      </c>
      <c r="B16" s="399"/>
      <c r="C16" s="399"/>
      <c r="D16" s="399"/>
    </row>
    <row r="17" spans="1:4" ht="12.75" customHeight="1">
      <c r="A17" s="398" t="s">
        <v>680</v>
      </c>
      <c r="B17" s="399"/>
      <c r="C17" s="399"/>
      <c r="D17" s="399"/>
    </row>
    <row r="19" spans="1:4" ht="12.75">
      <c r="A19" s="400" t="s">
        <v>622</v>
      </c>
      <c r="B19" s="400" t="s">
        <v>681</v>
      </c>
      <c r="C19" s="440" t="s">
        <v>682</v>
      </c>
      <c r="D19" s="441"/>
    </row>
    <row r="20" spans="1:4" ht="25.5">
      <c r="A20" s="401"/>
      <c r="B20" s="401"/>
      <c r="C20" s="267" t="s">
        <v>683</v>
      </c>
      <c r="D20" s="213" t="s">
        <v>684</v>
      </c>
    </row>
    <row r="21" spans="1:4" ht="12.75">
      <c r="A21" s="259">
        <v>1</v>
      </c>
      <c r="B21" s="259"/>
      <c r="C21" s="268"/>
      <c r="D21" s="268"/>
    </row>
    <row r="22" spans="1:4" ht="13.5">
      <c r="A22" s="269"/>
      <c r="B22" s="217" t="s">
        <v>630</v>
      </c>
      <c r="C22" s="270">
        <f>C21</f>
        <v>0</v>
      </c>
      <c r="D22" s="270">
        <f>D21</f>
        <v>0</v>
      </c>
    </row>
    <row r="25" spans="1:4" ht="27" customHeight="1">
      <c r="A25" s="398" t="s">
        <v>685</v>
      </c>
      <c r="B25" s="399"/>
      <c r="C25" s="399"/>
      <c r="D25" s="399"/>
    </row>
    <row r="27" spans="1:4" s="238" customFormat="1" ht="12.75" customHeight="1">
      <c r="A27" s="400" t="s">
        <v>622</v>
      </c>
      <c r="B27" s="400" t="s">
        <v>686</v>
      </c>
      <c r="C27" s="404" t="s">
        <v>687</v>
      </c>
      <c r="D27" s="405"/>
    </row>
    <row r="28" spans="1:4" s="238" customFormat="1" ht="27" customHeight="1">
      <c r="A28" s="439"/>
      <c r="B28" s="439"/>
      <c r="C28" s="406"/>
      <c r="D28" s="407"/>
    </row>
    <row r="29" spans="1:4" s="238" customFormat="1" ht="12.75">
      <c r="A29" s="401"/>
      <c r="B29" s="401"/>
      <c r="C29" s="214" t="s">
        <v>636</v>
      </c>
      <c r="D29" s="271" t="s">
        <v>637</v>
      </c>
    </row>
    <row r="30" spans="1:4" ht="38.25">
      <c r="A30" s="267">
        <v>1</v>
      </c>
      <c r="B30" s="78" t="s">
        <v>688</v>
      </c>
      <c r="C30" s="272">
        <v>36528</v>
      </c>
      <c r="D30" s="272">
        <v>24340</v>
      </c>
    </row>
    <row r="31" spans="1:4" ht="27.75" customHeight="1">
      <c r="A31" s="267">
        <v>2</v>
      </c>
      <c r="B31" s="78" t="s">
        <v>689</v>
      </c>
      <c r="C31" s="273">
        <v>0</v>
      </c>
      <c r="D31" s="273">
        <v>0</v>
      </c>
    </row>
  </sheetData>
  <sheetProtection/>
  <mergeCells count="20">
    <mergeCell ref="A17:D17"/>
    <mergeCell ref="A19:A20"/>
    <mergeCell ref="B19:B20"/>
    <mergeCell ref="C19:D19"/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A25:D25"/>
    <mergeCell ref="A27:A29"/>
    <mergeCell ref="B27:B29"/>
    <mergeCell ref="C27:D28"/>
    <mergeCell ref="A14:D14"/>
    <mergeCell ref="A16:D16"/>
  </mergeCells>
  <printOptions/>
  <pageMargins left="0.31496062992125984" right="0.31496062992125984" top="0.35433070866141736" bottom="0.35433070866141736" header="0.31496062992125984" footer="0.11811023622047245"/>
  <pageSetup fitToHeight="1" fitToWidth="1" horizontalDpi="600" verticalDpi="600" orientation="portrait" paperSize="9" scale="97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18"/>
  <sheetViews>
    <sheetView view="pageBreakPreview" zoomScale="60" zoomScaleNormal="90" zoomScalePageLayoutView="0" workbookViewId="0" topLeftCell="A1">
      <selection activeCell="B5" sqref="B5:C5"/>
    </sheetView>
  </sheetViews>
  <sheetFormatPr defaultColWidth="117.625" defaultRowHeight="12.75"/>
  <cols>
    <col min="1" max="1" width="7.75390625" style="1" customWidth="1"/>
    <col min="2" max="2" width="75.875" style="1" customWidth="1"/>
    <col min="3" max="3" width="15.125" style="1" customWidth="1"/>
    <col min="4" max="16384" width="117.625" style="1" customWidth="1"/>
  </cols>
  <sheetData>
    <row r="1" spans="2:3" ht="15">
      <c r="B1" s="382" t="s">
        <v>538</v>
      </c>
      <c r="C1" s="382"/>
    </row>
    <row r="2" spans="2:3" ht="15">
      <c r="B2" s="349" t="s">
        <v>7</v>
      </c>
      <c r="C2" s="349"/>
    </row>
    <row r="3" spans="2:3" ht="15">
      <c r="B3" s="349" t="s">
        <v>8</v>
      </c>
      <c r="C3" s="349"/>
    </row>
    <row r="4" spans="2:3" ht="15">
      <c r="B4" s="349" t="s">
        <v>1174</v>
      </c>
      <c r="C4" s="349"/>
    </row>
    <row r="5" spans="2:3" ht="15">
      <c r="B5" s="373" t="s">
        <v>671</v>
      </c>
      <c r="C5" s="373"/>
    </row>
    <row r="6" spans="2:3" ht="15">
      <c r="B6" s="373" t="s">
        <v>109</v>
      </c>
      <c r="C6" s="373"/>
    </row>
    <row r="7" spans="2:3" ht="15">
      <c r="B7" s="373" t="s">
        <v>8</v>
      </c>
      <c r="C7" s="373"/>
    </row>
    <row r="8" spans="2:3" ht="15">
      <c r="B8" s="373" t="s">
        <v>508</v>
      </c>
      <c r="C8" s="373"/>
    </row>
    <row r="9" spans="2:3" ht="15">
      <c r="B9" s="408" t="s">
        <v>672</v>
      </c>
      <c r="C9" s="408"/>
    </row>
    <row r="10" spans="2:3" ht="15">
      <c r="B10" s="408" t="s">
        <v>673</v>
      </c>
      <c r="C10" s="408"/>
    </row>
    <row r="11" spans="2:3" ht="15">
      <c r="B11" s="260"/>
      <c r="C11" s="260"/>
    </row>
    <row r="12" spans="2:3" ht="54" customHeight="1">
      <c r="B12" s="379" t="s">
        <v>674</v>
      </c>
      <c r="C12" s="379"/>
    </row>
    <row r="13" spans="2:3" ht="15">
      <c r="B13" s="261" t="s">
        <v>95</v>
      </c>
      <c r="C13" s="262"/>
    </row>
    <row r="14" spans="2:3" ht="15">
      <c r="B14" s="442" t="s">
        <v>675</v>
      </c>
      <c r="C14" s="442" t="s">
        <v>676</v>
      </c>
    </row>
    <row r="15" spans="2:3" ht="15">
      <c r="B15" s="443"/>
      <c r="C15" s="443"/>
    </row>
    <row r="16" spans="2:3" ht="15">
      <c r="B16" s="263">
        <v>1</v>
      </c>
      <c r="C16" s="263">
        <v>2</v>
      </c>
    </row>
    <row r="17" spans="2:3" ht="117" customHeight="1">
      <c r="B17" s="129" t="s">
        <v>715</v>
      </c>
      <c r="C17" s="141">
        <v>1995.4</v>
      </c>
    </row>
    <row r="18" spans="2:3" ht="15">
      <c r="B18" s="264" t="s">
        <v>677</v>
      </c>
      <c r="C18" s="265">
        <f>C17</f>
        <v>1995.4</v>
      </c>
    </row>
  </sheetData>
  <sheetProtection/>
  <mergeCells count="13"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0:C10"/>
    <mergeCell ref="B12:C12"/>
    <mergeCell ref="B14:B15"/>
    <mergeCell ref="C14:C15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portrait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1276"/>
  <sheetViews>
    <sheetView zoomScale="80" zoomScaleNormal="80" zoomScalePageLayoutView="0" workbookViewId="0" topLeftCell="A1255">
      <selection activeCell="P1286" sqref="P1286"/>
    </sheetView>
  </sheetViews>
  <sheetFormatPr defaultColWidth="8.875" defaultRowHeight="12.75"/>
  <cols>
    <col min="1" max="1" width="91.875" style="112" customWidth="1"/>
    <col min="2" max="3" width="10.875" style="200" customWidth="1"/>
    <col min="4" max="4" width="17.875" style="200" customWidth="1"/>
    <col min="5" max="5" width="8.75390625" style="200" customWidth="1"/>
    <col min="6" max="6" width="14.875" style="201" customWidth="1"/>
    <col min="7" max="9" width="0" style="155" hidden="1" customWidth="1"/>
    <col min="10" max="15" width="8.875" style="155" customWidth="1"/>
    <col min="16" max="16384" width="8.875" style="107" customWidth="1"/>
  </cols>
  <sheetData>
    <row r="1" spans="1:6" s="120" customFormat="1" ht="15">
      <c r="A1" s="312"/>
      <c r="B1" s="351" t="s">
        <v>534</v>
      </c>
      <c r="C1" s="351"/>
      <c r="D1" s="351"/>
      <c r="E1" s="351"/>
      <c r="F1" s="351"/>
    </row>
    <row r="2" spans="1:6" s="120" customFormat="1" ht="15">
      <c r="A2" s="312"/>
      <c r="B2" s="353" t="s">
        <v>7</v>
      </c>
      <c r="C2" s="353"/>
      <c r="D2" s="353"/>
      <c r="E2" s="353"/>
      <c r="F2" s="353"/>
    </row>
    <row r="3" spans="1:6" s="120" customFormat="1" ht="15">
      <c r="A3" s="312"/>
      <c r="B3" s="353" t="s">
        <v>8</v>
      </c>
      <c r="C3" s="353"/>
      <c r="D3" s="353"/>
      <c r="E3" s="353"/>
      <c r="F3" s="353"/>
    </row>
    <row r="4" spans="1:6" s="120" customFormat="1" ht="15">
      <c r="A4" s="312"/>
      <c r="B4" s="353" t="s">
        <v>1172</v>
      </c>
      <c r="C4" s="353"/>
      <c r="D4" s="353"/>
      <c r="E4" s="353"/>
      <c r="F4" s="353"/>
    </row>
    <row r="5" spans="1:6" s="120" customFormat="1" ht="15">
      <c r="A5" s="312"/>
      <c r="B5" s="353" t="s">
        <v>533</v>
      </c>
      <c r="C5" s="353"/>
      <c r="D5" s="353"/>
      <c r="E5" s="353"/>
      <c r="F5" s="353"/>
    </row>
    <row r="6" spans="1:6" s="120" customFormat="1" ht="15">
      <c r="A6" s="312"/>
      <c r="B6" s="353" t="s">
        <v>7</v>
      </c>
      <c r="C6" s="353"/>
      <c r="D6" s="353"/>
      <c r="E6" s="353"/>
      <c r="F6" s="353"/>
    </row>
    <row r="7" spans="1:6" s="120" customFormat="1" ht="15">
      <c r="A7" s="312"/>
      <c r="B7" s="353" t="s">
        <v>8</v>
      </c>
      <c r="C7" s="353"/>
      <c r="D7" s="353"/>
      <c r="E7" s="353"/>
      <c r="F7" s="353"/>
    </row>
    <row r="8" spans="1:6" s="120" customFormat="1" ht="15">
      <c r="A8" s="312"/>
      <c r="B8" s="353" t="s">
        <v>507</v>
      </c>
      <c r="C8" s="353"/>
      <c r="D8" s="353"/>
      <c r="E8" s="353"/>
      <c r="F8" s="353"/>
    </row>
    <row r="9" spans="1:6" s="120" customFormat="1" ht="14.25" customHeight="1">
      <c r="A9" s="312"/>
      <c r="B9" s="354" t="s">
        <v>380</v>
      </c>
      <c r="C9" s="354"/>
      <c r="D9" s="354"/>
      <c r="E9" s="354"/>
      <c r="F9" s="354"/>
    </row>
    <row r="10" spans="1:6" s="120" customFormat="1" ht="14.25" customHeight="1">
      <c r="A10" s="312"/>
      <c r="B10" s="354" t="s">
        <v>381</v>
      </c>
      <c r="C10" s="354"/>
      <c r="D10" s="354"/>
      <c r="E10" s="354"/>
      <c r="F10" s="354"/>
    </row>
    <row r="11" spans="2:6" ht="15">
      <c r="B11" s="356"/>
      <c r="C11" s="356"/>
      <c r="D11" s="356"/>
      <c r="E11" s="356"/>
      <c r="F11" s="356"/>
    </row>
    <row r="12" spans="1:6" ht="15">
      <c r="A12" s="352" t="s">
        <v>481</v>
      </c>
      <c r="B12" s="352"/>
      <c r="C12" s="352"/>
      <c r="D12" s="352"/>
      <c r="E12" s="352"/>
      <c r="F12" s="352"/>
    </row>
    <row r="13" spans="1:6" ht="15">
      <c r="A13" s="358" t="s">
        <v>346</v>
      </c>
      <c r="B13" s="358"/>
      <c r="C13" s="358"/>
      <c r="D13" s="358"/>
      <c r="E13" s="358"/>
      <c r="F13" s="358"/>
    </row>
    <row r="14" spans="1:6" ht="15">
      <c r="A14" s="358" t="s">
        <v>347</v>
      </c>
      <c r="B14" s="358"/>
      <c r="C14" s="358"/>
      <c r="D14" s="358"/>
      <c r="E14" s="358"/>
      <c r="F14" s="358"/>
    </row>
    <row r="15" spans="1:6" ht="15">
      <c r="A15" s="308"/>
      <c r="B15" s="305"/>
      <c r="C15" s="305"/>
      <c r="D15" s="305"/>
      <c r="E15" s="305"/>
      <c r="F15" s="306"/>
    </row>
    <row r="16" spans="1:6" ht="15">
      <c r="A16" s="308" t="s">
        <v>775</v>
      </c>
      <c r="B16" s="305"/>
      <c r="C16" s="305"/>
      <c r="D16" s="305"/>
      <c r="E16" s="305"/>
      <c r="F16" s="307"/>
    </row>
    <row r="17" spans="1:6" ht="15">
      <c r="A17" s="359" t="s">
        <v>91</v>
      </c>
      <c r="B17" s="360"/>
      <c r="C17" s="360"/>
      <c r="D17" s="360"/>
      <c r="E17" s="360"/>
      <c r="F17" s="361" t="s">
        <v>11</v>
      </c>
    </row>
    <row r="18" spans="1:6" ht="15">
      <c r="A18" s="359"/>
      <c r="B18" s="355" t="s">
        <v>357</v>
      </c>
      <c r="C18" s="355" t="s">
        <v>368</v>
      </c>
      <c r="D18" s="355" t="s">
        <v>369</v>
      </c>
      <c r="E18" s="355" t="s">
        <v>370</v>
      </c>
      <c r="F18" s="361"/>
    </row>
    <row r="19" spans="1:6" ht="15">
      <c r="A19" s="359"/>
      <c r="B19" s="355"/>
      <c r="C19" s="355"/>
      <c r="D19" s="355"/>
      <c r="E19" s="355"/>
      <c r="F19" s="361"/>
    </row>
    <row r="20" spans="1:15" s="109" customFormat="1" ht="15">
      <c r="A20" s="313">
        <v>1</v>
      </c>
      <c r="B20" s="309" t="s">
        <v>168</v>
      </c>
      <c r="C20" s="309" t="s">
        <v>169</v>
      </c>
      <c r="D20" s="309">
        <f>C20+1</f>
        <v>4</v>
      </c>
      <c r="E20" s="309">
        <f>D20+1</f>
        <v>5</v>
      </c>
      <c r="F20" s="309">
        <f>E20+1</f>
        <v>6</v>
      </c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9" s="330" customFormat="1" ht="12.75">
      <c r="A21" s="335" t="s">
        <v>244</v>
      </c>
      <c r="B21" s="336">
        <v>1</v>
      </c>
      <c r="C21" s="336">
        <v>0</v>
      </c>
      <c r="D21" s="337" t="s">
        <v>1170</v>
      </c>
      <c r="E21" s="338" t="s">
        <v>1170</v>
      </c>
      <c r="F21" s="339">
        <v>234230.7</v>
      </c>
      <c r="I21" s="330">
        <v>-300</v>
      </c>
    </row>
    <row r="22" spans="1:9" s="330" customFormat="1" ht="25.5">
      <c r="A22" s="335" t="s">
        <v>245</v>
      </c>
      <c r="B22" s="336">
        <v>1</v>
      </c>
      <c r="C22" s="336">
        <v>3</v>
      </c>
      <c r="D22" s="337" t="s">
        <v>1170</v>
      </c>
      <c r="E22" s="338" t="s">
        <v>1170</v>
      </c>
      <c r="F22" s="339">
        <v>2548.6</v>
      </c>
      <c r="I22" s="330">
        <v>-300</v>
      </c>
    </row>
    <row r="23" spans="1:9" s="330" customFormat="1" ht="12.75">
      <c r="A23" s="335" t="s">
        <v>242</v>
      </c>
      <c r="B23" s="336">
        <v>1</v>
      </c>
      <c r="C23" s="336">
        <v>3</v>
      </c>
      <c r="D23" s="337" t="s">
        <v>890</v>
      </c>
      <c r="E23" s="338" t="s">
        <v>1170</v>
      </c>
      <c r="F23" s="339">
        <v>2548.6</v>
      </c>
      <c r="I23" s="330">
        <v>-300</v>
      </c>
    </row>
    <row r="24" spans="1:9" s="331" customFormat="1" ht="12.75">
      <c r="A24" s="335" t="s">
        <v>240</v>
      </c>
      <c r="B24" s="336">
        <v>1</v>
      </c>
      <c r="C24" s="336">
        <v>3</v>
      </c>
      <c r="D24" s="337" t="s">
        <v>891</v>
      </c>
      <c r="E24" s="338" t="s">
        <v>1170</v>
      </c>
      <c r="F24" s="339">
        <v>2548.6</v>
      </c>
      <c r="I24" s="331">
        <v>-300</v>
      </c>
    </row>
    <row r="25" spans="1:6" s="330" customFormat="1" ht="38.25">
      <c r="A25" s="335" t="s">
        <v>197</v>
      </c>
      <c r="B25" s="336">
        <v>1</v>
      </c>
      <c r="C25" s="336">
        <v>3</v>
      </c>
      <c r="D25" s="337" t="s">
        <v>891</v>
      </c>
      <c r="E25" s="338" t="s">
        <v>196</v>
      </c>
      <c r="F25" s="339">
        <v>2214.5</v>
      </c>
    </row>
    <row r="26" spans="1:6" s="330" customFormat="1" ht="12.75">
      <c r="A26" s="335" t="s">
        <v>201</v>
      </c>
      <c r="B26" s="336">
        <v>1</v>
      </c>
      <c r="C26" s="336">
        <v>3</v>
      </c>
      <c r="D26" s="337" t="s">
        <v>891</v>
      </c>
      <c r="E26" s="338" t="s">
        <v>200</v>
      </c>
      <c r="F26" s="339">
        <v>2214.5</v>
      </c>
    </row>
    <row r="27" spans="1:9" s="330" customFormat="1" ht="12.75">
      <c r="A27" s="335" t="s">
        <v>555</v>
      </c>
      <c r="B27" s="336">
        <v>1</v>
      </c>
      <c r="C27" s="336">
        <v>3</v>
      </c>
      <c r="D27" s="337" t="s">
        <v>891</v>
      </c>
      <c r="E27" s="338" t="s">
        <v>181</v>
      </c>
      <c r="F27" s="339">
        <v>334.1</v>
      </c>
      <c r="I27" s="330">
        <v>-300</v>
      </c>
    </row>
    <row r="28" spans="1:9" s="330" customFormat="1" ht="12.75">
      <c r="A28" s="335" t="s">
        <v>199</v>
      </c>
      <c r="B28" s="336">
        <v>1</v>
      </c>
      <c r="C28" s="336">
        <v>3</v>
      </c>
      <c r="D28" s="337" t="s">
        <v>891</v>
      </c>
      <c r="E28" s="338" t="s">
        <v>180</v>
      </c>
      <c r="F28" s="339">
        <v>334.1</v>
      </c>
      <c r="I28" s="330">
        <v>-300</v>
      </c>
    </row>
    <row r="29" spans="1:6" s="330" customFormat="1" ht="25.5">
      <c r="A29" s="335" t="s">
        <v>257</v>
      </c>
      <c r="B29" s="336">
        <v>1</v>
      </c>
      <c r="C29" s="336">
        <v>4</v>
      </c>
      <c r="D29" s="337" t="s">
        <v>1170</v>
      </c>
      <c r="E29" s="338" t="s">
        <v>1170</v>
      </c>
      <c r="F29" s="339">
        <v>108740.6</v>
      </c>
    </row>
    <row r="30" spans="1:6" s="330" customFormat="1" ht="25.5">
      <c r="A30" s="335" t="s">
        <v>207</v>
      </c>
      <c r="B30" s="336">
        <v>1</v>
      </c>
      <c r="C30" s="336">
        <v>4</v>
      </c>
      <c r="D30" s="337" t="s">
        <v>838</v>
      </c>
      <c r="E30" s="338" t="s">
        <v>1170</v>
      </c>
      <c r="F30" s="339">
        <v>3332</v>
      </c>
    </row>
    <row r="31" spans="1:6" s="331" customFormat="1" ht="25.5">
      <c r="A31" s="335" t="s">
        <v>271</v>
      </c>
      <c r="B31" s="336">
        <v>1</v>
      </c>
      <c r="C31" s="336">
        <v>4</v>
      </c>
      <c r="D31" s="337" t="s">
        <v>900</v>
      </c>
      <c r="E31" s="338" t="s">
        <v>1170</v>
      </c>
      <c r="F31" s="339">
        <v>3332</v>
      </c>
    </row>
    <row r="32" spans="1:6" s="330" customFormat="1" ht="51">
      <c r="A32" s="335" t="s">
        <v>506</v>
      </c>
      <c r="B32" s="336">
        <v>1</v>
      </c>
      <c r="C32" s="336">
        <v>4</v>
      </c>
      <c r="D32" s="337" t="s">
        <v>901</v>
      </c>
      <c r="E32" s="338" t="s">
        <v>1170</v>
      </c>
      <c r="F32" s="339">
        <v>3332</v>
      </c>
    </row>
    <row r="33" spans="1:6" s="330" customFormat="1" ht="12.75">
      <c r="A33" s="335" t="s">
        <v>272</v>
      </c>
      <c r="B33" s="336">
        <v>1</v>
      </c>
      <c r="C33" s="336">
        <v>4</v>
      </c>
      <c r="D33" s="337" t="s">
        <v>902</v>
      </c>
      <c r="E33" s="338" t="s">
        <v>1170</v>
      </c>
      <c r="F33" s="339">
        <v>3332</v>
      </c>
    </row>
    <row r="34" spans="1:6" s="330" customFormat="1" ht="38.25">
      <c r="A34" s="335" t="s">
        <v>197</v>
      </c>
      <c r="B34" s="336">
        <v>1</v>
      </c>
      <c r="C34" s="336">
        <v>4</v>
      </c>
      <c r="D34" s="337" t="s">
        <v>902</v>
      </c>
      <c r="E34" s="338" t="s">
        <v>196</v>
      </c>
      <c r="F34" s="339">
        <v>2778.4</v>
      </c>
    </row>
    <row r="35" spans="1:6" s="330" customFormat="1" ht="12.75">
      <c r="A35" s="335" t="s">
        <v>201</v>
      </c>
      <c r="B35" s="336">
        <v>1</v>
      </c>
      <c r="C35" s="336">
        <v>4</v>
      </c>
      <c r="D35" s="337" t="s">
        <v>902</v>
      </c>
      <c r="E35" s="338" t="s">
        <v>200</v>
      </c>
      <c r="F35" s="339">
        <v>2778.4</v>
      </c>
    </row>
    <row r="36" spans="1:6" s="330" customFormat="1" ht="12.75">
      <c r="A36" s="335" t="s">
        <v>555</v>
      </c>
      <c r="B36" s="336">
        <v>1</v>
      </c>
      <c r="C36" s="336">
        <v>4</v>
      </c>
      <c r="D36" s="337" t="s">
        <v>902</v>
      </c>
      <c r="E36" s="338" t="s">
        <v>181</v>
      </c>
      <c r="F36" s="339">
        <v>553.6</v>
      </c>
    </row>
    <row r="37" spans="1:6" s="330" customFormat="1" ht="12.75">
      <c r="A37" s="335" t="s">
        <v>199</v>
      </c>
      <c r="B37" s="336">
        <v>1</v>
      </c>
      <c r="C37" s="336">
        <v>4</v>
      </c>
      <c r="D37" s="337" t="s">
        <v>902</v>
      </c>
      <c r="E37" s="338" t="s">
        <v>180</v>
      </c>
      <c r="F37" s="339">
        <v>553.6</v>
      </c>
    </row>
    <row r="38" spans="1:6" s="331" customFormat="1" ht="25.5">
      <c r="A38" s="335" t="s">
        <v>184</v>
      </c>
      <c r="B38" s="336">
        <v>1</v>
      </c>
      <c r="C38" s="336">
        <v>4</v>
      </c>
      <c r="D38" s="337" t="s">
        <v>817</v>
      </c>
      <c r="E38" s="338" t="s">
        <v>1170</v>
      </c>
      <c r="F38" s="339">
        <v>2817</v>
      </c>
    </row>
    <row r="39" spans="1:6" s="330" customFormat="1" ht="12.75">
      <c r="A39" s="335" t="s">
        <v>213</v>
      </c>
      <c r="B39" s="336">
        <v>1</v>
      </c>
      <c r="C39" s="336">
        <v>4</v>
      </c>
      <c r="D39" s="337" t="s">
        <v>842</v>
      </c>
      <c r="E39" s="338" t="s">
        <v>1170</v>
      </c>
      <c r="F39" s="339">
        <v>2817</v>
      </c>
    </row>
    <row r="40" spans="1:6" s="330" customFormat="1" ht="25.5">
      <c r="A40" s="335" t="s">
        <v>400</v>
      </c>
      <c r="B40" s="336">
        <v>1</v>
      </c>
      <c r="C40" s="336">
        <v>4</v>
      </c>
      <c r="D40" s="337" t="s">
        <v>845</v>
      </c>
      <c r="E40" s="338" t="s">
        <v>1170</v>
      </c>
      <c r="F40" s="339">
        <v>2817</v>
      </c>
    </row>
    <row r="41" spans="1:6" s="330" customFormat="1" ht="25.5">
      <c r="A41" s="335" t="s">
        <v>313</v>
      </c>
      <c r="B41" s="336">
        <v>1</v>
      </c>
      <c r="C41" s="336">
        <v>4</v>
      </c>
      <c r="D41" s="337" t="s">
        <v>903</v>
      </c>
      <c r="E41" s="338" t="s">
        <v>1170</v>
      </c>
      <c r="F41" s="339">
        <v>2817</v>
      </c>
    </row>
    <row r="42" spans="1:6" s="330" customFormat="1" ht="38.25">
      <c r="A42" s="335" t="s">
        <v>197</v>
      </c>
      <c r="B42" s="336">
        <v>1</v>
      </c>
      <c r="C42" s="336">
        <v>4</v>
      </c>
      <c r="D42" s="337" t="s">
        <v>903</v>
      </c>
      <c r="E42" s="338" t="s">
        <v>196</v>
      </c>
      <c r="F42" s="339">
        <v>2485.4</v>
      </c>
    </row>
    <row r="43" spans="1:6" s="331" customFormat="1" ht="12.75">
      <c r="A43" s="335" t="s">
        <v>201</v>
      </c>
      <c r="B43" s="336">
        <v>1</v>
      </c>
      <c r="C43" s="336">
        <v>4</v>
      </c>
      <c r="D43" s="337" t="s">
        <v>903</v>
      </c>
      <c r="E43" s="338" t="s">
        <v>200</v>
      </c>
      <c r="F43" s="339">
        <v>2485.4</v>
      </c>
    </row>
    <row r="44" spans="1:6" s="330" customFormat="1" ht="12.75">
      <c r="A44" s="335" t="s">
        <v>555</v>
      </c>
      <c r="B44" s="336">
        <v>1</v>
      </c>
      <c r="C44" s="336">
        <v>4</v>
      </c>
      <c r="D44" s="337" t="s">
        <v>903</v>
      </c>
      <c r="E44" s="338" t="s">
        <v>181</v>
      </c>
      <c r="F44" s="339">
        <v>331.6</v>
      </c>
    </row>
    <row r="45" spans="1:6" s="330" customFormat="1" ht="12.75">
      <c r="A45" s="335" t="s">
        <v>199</v>
      </c>
      <c r="B45" s="336">
        <v>1</v>
      </c>
      <c r="C45" s="336">
        <v>4</v>
      </c>
      <c r="D45" s="337" t="s">
        <v>903</v>
      </c>
      <c r="E45" s="338" t="s">
        <v>180</v>
      </c>
      <c r="F45" s="339">
        <v>331.6</v>
      </c>
    </row>
    <row r="46" spans="1:6" s="330" customFormat="1" ht="25.5">
      <c r="A46" s="335" t="s">
        <v>314</v>
      </c>
      <c r="B46" s="336">
        <v>1</v>
      </c>
      <c r="C46" s="336">
        <v>4</v>
      </c>
      <c r="D46" s="337" t="s">
        <v>904</v>
      </c>
      <c r="E46" s="338" t="s">
        <v>1170</v>
      </c>
      <c r="F46" s="339">
        <v>120</v>
      </c>
    </row>
    <row r="47" spans="1:6" s="330" customFormat="1" ht="12.75">
      <c r="A47" s="335" t="s">
        <v>315</v>
      </c>
      <c r="B47" s="336">
        <v>1</v>
      </c>
      <c r="C47" s="336">
        <v>4</v>
      </c>
      <c r="D47" s="337" t="s">
        <v>905</v>
      </c>
      <c r="E47" s="338" t="s">
        <v>1170</v>
      </c>
      <c r="F47" s="339">
        <v>120</v>
      </c>
    </row>
    <row r="48" spans="1:6" s="330" customFormat="1" ht="25.5">
      <c r="A48" s="335" t="s">
        <v>518</v>
      </c>
      <c r="B48" s="336">
        <v>1</v>
      </c>
      <c r="C48" s="336">
        <v>4</v>
      </c>
      <c r="D48" s="337" t="s">
        <v>906</v>
      </c>
      <c r="E48" s="338" t="s">
        <v>1170</v>
      </c>
      <c r="F48" s="339">
        <v>120</v>
      </c>
    </row>
    <row r="49" spans="1:6" s="330" customFormat="1" ht="12.75">
      <c r="A49" s="335" t="s">
        <v>366</v>
      </c>
      <c r="B49" s="336">
        <v>1</v>
      </c>
      <c r="C49" s="336">
        <v>4</v>
      </c>
      <c r="D49" s="337" t="s">
        <v>907</v>
      </c>
      <c r="E49" s="338" t="s">
        <v>1170</v>
      </c>
      <c r="F49" s="339">
        <v>120</v>
      </c>
    </row>
    <row r="50" spans="1:6" s="330" customFormat="1" ht="12.75">
      <c r="A50" s="335" t="s">
        <v>555</v>
      </c>
      <c r="B50" s="336">
        <v>1</v>
      </c>
      <c r="C50" s="336">
        <v>4</v>
      </c>
      <c r="D50" s="337" t="s">
        <v>907</v>
      </c>
      <c r="E50" s="338" t="s">
        <v>181</v>
      </c>
      <c r="F50" s="339">
        <v>120</v>
      </c>
    </row>
    <row r="51" spans="1:6" s="330" customFormat="1" ht="12.75">
      <c r="A51" s="335" t="s">
        <v>199</v>
      </c>
      <c r="B51" s="336">
        <v>1</v>
      </c>
      <c r="C51" s="336">
        <v>4</v>
      </c>
      <c r="D51" s="337" t="s">
        <v>907</v>
      </c>
      <c r="E51" s="338" t="s">
        <v>180</v>
      </c>
      <c r="F51" s="339">
        <v>120</v>
      </c>
    </row>
    <row r="52" spans="1:6" s="330" customFormat="1" ht="12.75">
      <c r="A52" s="335" t="s">
        <v>210</v>
      </c>
      <c r="B52" s="336">
        <v>1</v>
      </c>
      <c r="C52" s="336">
        <v>4</v>
      </c>
      <c r="D52" s="337" t="s">
        <v>788</v>
      </c>
      <c r="E52" s="338" t="s">
        <v>1170</v>
      </c>
      <c r="F52" s="339">
        <v>102404.8</v>
      </c>
    </row>
    <row r="53" spans="1:6" s="331" customFormat="1" ht="12.75">
      <c r="A53" s="335" t="s">
        <v>209</v>
      </c>
      <c r="B53" s="336">
        <v>1</v>
      </c>
      <c r="C53" s="336">
        <v>4</v>
      </c>
      <c r="D53" s="337" t="s">
        <v>806</v>
      </c>
      <c r="E53" s="338" t="s">
        <v>1170</v>
      </c>
      <c r="F53" s="339">
        <v>413.5</v>
      </c>
    </row>
    <row r="54" spans="1:6" s="330" customFormat="1" ht="12.75">
      <c r="A54" s="335" t="s">
        <v>401</v>
      </c>
      <c r="B54" s="336">
        <v>1</v>
      </c>
      <c r="C54" s="336">
        <v>4</v>
      </c>
      <c r="D54" s="337" t="s">
        <v>908</v>
      </c>
      <c r="E54" s="338" t="s">
        <v>1170</v>
      </c>
      <c r="F54" s="339">
        <v>284</v>
      </c>
    </row>
    <row r="55" spans="1:6" s="330" customFormat="1" ht="12.75">
      <c r="A55" s="335" t="s">
        <v>377</v>
      </c>
      <c r="B55" s="336">
        <v>1</v>
      </c>
      <c r="C55" s="336">
        <v>4</v>
      </c>
      <c r="D55" s="337" t="s">
        <v>909</v>
      </c>
      <c r="E55" s="338" t="s">
        <v>1170</v>
      </c>
      <c r="F55" s="339">
        <v>284</v>
      </c>
    </row>
    <row r="56" spans="1:6" s="330" customFormat="1" ht="12.75">
      <c r="A56" s="335" t="s">
        <v>555</v>
      </c>
      <c r="B56" s="336">
        <v>1</v>
      </c>
      <c r="C56" s="336">
        <v>4</v>
      </c>
      <c r="D56" s="337" t="s">
        <v>909</v>
      </c>
      <c r="E56" s="338" t="s">
        <v>181</v>
      </c>
      <c r="F56" s="339">
        <v>284</v>
      </c>
    </row>
    <row r="57" spans="1:6" s="330" customFormat="1" ht="12.75">
      <c r="A57" s="335" t="s">
        <v>199</v>
      </c>
      <c r="B57" s="336">
        <v>1</v>
      </c>
      <c r="C57" s="336">
        <v>4</v>
      </c>
      <c r="D57" s="337" t="s">
        <v>909</v>
      </c>
      <c r="E57" s="338" t="s">
        <v>180</v>
      </c>
      <c r="F57" s="339">
        <v>284</v>
      </c>
    </row>
    <row r="58" spans="1:6" s="330" customFormat="1" ht="12.75">
      <c r="A58" s="335" t="s">
        <v>468</v>
      </c>
      <c r="B58" s="336">
        <v>1</v>
      </c>
      <c r="C58" s="336">
        <v>4</v>
      </c>
      <c r="D58" s="337" t="s">
        <v>807</v>
      </c>
      <c r="E58" s="338" t="s">
        <v>1170</v>
      </c>
      <c r="F58" s="339">
        <v>129.5</v>
      </c>
    </row>
    <row r="59" spans="1:6" s="330" customFormat="1" ht="12.75">
      <c r="A59" s="335" t="s">
        <v>469</v>
      </c>
      <c r="B59" s="336">
        <v>1</v>
      </c>
      <c r="C59" s="336">
        <v>4</v>
      </c>
      <c r="D59" s="337" t="s">
        <v>808</v>
      </c>
      <c r="E59" s="338" t="s">
        <v>1170</v>
      </c>
      <c r="F59" s="339">
        <v>129.5</v>
      </c>
    </row>
    <row r="60" spans="1:6" s="330" customFormat="1" ht="12.75">
      <c r="A60" s="335" t="s">
        <v>555</v>
      </c>
      <c r="B60" s="336">
        <v>1</v>
      </c>
      <c r="C60" s="336">
        <v>4</v>
      </c>
      <c r="D60" s="337" t="s">
        <v>808</v>
      </c>
      <c r="E60" s="338" t="s">
        <v>181</v>
      </c>
      <c r="F60" s="339">
        <v>129.5</v>
      </c>
    </row>
    <row r="61" spans="1:6" s="331" customFormat="1" ht="12.75">
      <c r="A61" s="335" t="s">
        <v>199</v>
      </c>
      <c r="B61" s="336">
        <v>1</v>
      </c>
      <c r="C61" s="336">
        <v>4</v>
      </c>
      <c r="D61" s="337" t="s">
        <v>808</v>
      </c>
      <c r="E61" s="338" t="s">
        <v>180</v>
      </c>
      <c r="F61" s="339">
        <v>129.5</v>
      </c>
    </row>
    <row r="62" spans="1:6" s="330" customFormat="1" ht="12.75">
      <c r="A62" s="335" t="s">
        <v>316</v>
      </c>
      <c r="B62" s="336">
        <v>1</v>
      </c>
      <c r="C62" s="336">
        <v>4</v>
      </c>
      <c r="D62" s="337" t="s">
        <v>910</v>
      </c>
      <c r="E62" s="338" t="s">
        <v>1170</v>
      </c>
      <c r="F62" s="339">
        <v>7119.1</v>
      </c>
    </row>
    <row r="63" spans="1:6" s="330" customFormat="1" ht="25.5">
      <c r="A63" s="335" t="s">
        <v>402</v>
      </c>
      <c r="B63" s="336">
        <v>1</v>
      </c>
      <c r="C63" s="336">
        <v>4</v>
      </c>
      <c r="D63" s="337" t="s">
        <v>911</v>
      </c>
      <c r="E63" s="338" t="s">
        <v>1170</v>
      </c>
      <c r="F63" s="339">
        <v>7119.1</v>
      </c>
    </row>
    <row r="64" spans="1:6" s="330" customFormat="1" ht="12.75">
      <c r="A64" s="335" t="s">
        <v>202</v>
      </c>
      <c r="B64" s="336">
        <v>1</v>
      </c>
      <c r="C64" s="336">
        <v>4</v>
      </c>
      <c r="D64" s="337" t="s">
        <v>912</v>
      </c>
      <c r="E64" s="338" t="s">
        <v>1170</v>
      </c>
      <c r="F64" s="339">
        <v>489.1</v>
      </c>
    </row>
    <row r="65" spans="1:6" s="330" customFormat="1" ht="38.25">
      <c r="A65" s="335" t="s">
        <v>197</v>
      </c>
      <c r="B65" s="336">
        <v>1</v>
      </c>
      <c r="C65" s="336">
        <v>4</v>
      </c>
      <c r="D65" s="337" t="s">
        <v>912</v>
      </c>
      <c r="E65" s="338" t="s">
        <v>196</v>
      </c>
      <c r="F65" s="339">
        <v>453.3</v>
      </c>
    </row>
    <row r="66" spans="1:6" s="330" customFormat="1" ht="12.75">
      <c r="A66" s="335" t="s">
        <v>201</v>
      </c>
      <c r="B66" s="336">
        <v>1</v>
      </c>
      <c r="C66" s="336">
        <v>4</v>
      </c>
      <c r="D66" s="337" t="s">
        <v>912</v>
      </c>
      <c r="E66" s="338" t="s">
        <v>200</v>
      </c>
      <c r="F66" s="339">
        <v>453.3</v>
      </c>
    </row>
    <row r="67" spans="1:6" s="331" customFormat="1" ht="12.75">
      <c r="A67" s="335" t="s">
        <v>555</v>
      </c>
      <c r="B67" s="336">
        <v>1</v>
      </c>
      <c r="C67" s="336">
        <v>4</v>
      </c>
      <c r="D67" s="337" t="s">
        <v>912</v>
      </c>
      <c r="E67" s="338" t="s">
        <v>181</v>
      </c>
      <c r="F67" s="339">
        <v>35.8</v>
      </c>
    </row>
    <row r="68" spans="1:6" s="330" customFormat="1" ht="12.75">
      <c r="A68" s="335" t="s">
        <v>199</v>
      </c>
      <c r="B68" s="336">
        <v>1</v>
      </c>
      <c r="C68" s="336">
        <v>4</v>
      </c>
      <c r="D68" s="337" t="s">
        <v>912</v>
      </c>
      <c r="E68" s="338" t="s">
        <v>180</v>
      </c>
      <c r="F68" s="339">
        <v>35.8</v>
      </c>
    </row>
    <row r="69" spans="1:6" s="330" customFormat="1" ht="38.25">
      <c r="A69" s="335" t="s">
        <v>317</v>
      </c>
      <c r="B69" s="336">
        <v>1</v>
      </c>
      <c r="C69" s="336">
        <v>4</v>
      </c>
      <c r="D69" s="337" t="s">
        <v>913</v>
      </c>
      <c r="E69" s="338" t="s">
        <v>1170</v>
      </c>
      <c r="F69" s="339">
        <v>6630</v>
      </c>
    </row>
    <row r="70" spans="1:6" s="330" customFormat="1" ht="38.25">
      <c r="A70" s="335" t="s">
        <v>197</v>
      </c>
      <c r="B70" s="336">
        <v>1</v>
      </c>
      <c r="C70" s="336">
        <v>4</v>
      </c>
      <c r="D70" s="337" t="s">
        <v>913</v>
      </c>
      <c r="E70" s="338" t="s">
        <v>196</v>
      </c>
      <c r="F70" s="339">
        <v>4743.8</v>
      </c>
    </row>
    <row r="71" spans="1:6" s="330" customFormat="1" ht="12.75">
      <c r="A71" s="335" t="s">
        <v>201</v>
      </c>
      <c r="B71" s="336">
        <v>1</v>
      </c>
      <c r="C71" s="336">
        <v>4</v>
      </c>
      <c r="D71" s="337" t="s">
        <v>913</v>
      </c>
      <c r="E71" s="338" t="s">
        <v>200</v>
      </c>
      <c r="F71" s="339">
        <v>4743.8</v>
      </c>
    </row>
    <row r="72" spans="1:6" s="331" customFormat="1" ht="12.75">
      <c r="A72" s="335" t="s">
        <v>555</v>
      </c>
      <c r="B72" s="336">
        <v>1</v>
      </c>
      <c r="C72" s="336">
        <v>4</v>
      </c>
      <c r="D72" s="337" t="s">
        <v>913</v>
      </c>
      <c r="E72" s="338" t="s">
        <v>181</v>
      </c>
      <c r="F72" s="339">
        <v>1886.2</v>
      </c>
    </row>
    <row r="73" spans="1:6" s="330" customFormat="1" ht="12.75">
      <c r="A73" s="335" t="s">
        <v>199</v>
      </c>
      <c r="B73" s="336">
        <v>1</v>
      </c>
      <c r="C73" s="336">
        <v>4</v>
      </c>
      <c r="D73" s="337" t="s">
        <v>913</v>
      </c>
      <c r="E73" s="338" t="s">
        <v>180</v>
      </c>
      <c r="F73" s="339">
        <v>1886.2</v>
      </c>
    </row>
    <row r="74" spans="1:6" s="330" customFormat="1" ht="25.5">
      <c r="A74" s="335" t="s">
        <v>309</v>
      </c>
      <c r="B74" s="336">
        <v>1</v>
      </c>
      <c r="C74" s="336">
        <v>4</v>
      </c>
      <c r="D74" s="337" t="s">
        <v>914</v>
      </c>
      <c r="E74" s="338" t="s">
        <v>1170</v>
      </c>
      <c r="F74" s="339">
        <v>8186</v>
      </c>
    </row>
    <row r="75" spans="1:6" s="331" customFormat="1" ht="12.75">
      <c r="A75" s="335" t="s">
        <v>516</v>
      </c>
      <c r="B75" s="336">
        <v>1</v>
      </c>
      <c r="C75" s="336">
        <v>4</v>
      </c>
      <c r="D75" s="337" t="s">
        <v>915</v>
      </c>
      <c r="E75" s="338" t="s">
        <v>1170</v>
      </c>
      <c r="F75" s="339">
        <v>8186</v>
      </c>
    </row>
    <row r="76" spans="1:6" s="330" customFormat="1" ht="38.25">
      <c r="A76" s="335" t="s">
        <v>576</v>
      </c>
      <c r="B76" s="336">
        <v>1</v>
      </c>
      <c r="C76" s="336">
        <v>4</v>
      </c>
      <c r="D76" s="337" t="s">
        <v>916</v>
      </c>
      <c r="E76" s="338" t="s">
        <v>1170</v>
      </c>
      <c r="F76" s="339">
        <v>8186</v>
      </c>
    </row>
    <row r="77" spans="1:6" s="330" customFormat="1" ht="38.25">
      <c r="A77" s="335" t="s">
        <v>197</v>
      </c>
      <c r="B77" s="336">
        <v>1</v>
      </c>
      <c r="C77" s="336">
        <v>4</v>
      </c>
      <c r="D77" s="337" t="s">
        <v>916</v>
      </c>
      <c r="E77" s="338" t="s">
        <v>196</v>
      </c>
      <c r="F77" s="339">
        <v>7263.6</v>
      </c>
    </row>
    <row r="78" spans="1:6" s="330" customFormat="1" ht="12.75">
      <c r="A78" s="335" t="s">
        <v>201</v>
      </c>
      <c r="B78" s="336">
        <v>1</v>
      </c>
      <c r="C78" s="336">
        <v>4</v>
      </c>
      <c r="D78" s="337" t="s">
        <v>916</v>
      </c>
      <c r="E78" s="338" t="s">
        <v>200</v>
      </c>
      <c r="F78" s="339">
        <v>7263.6</v>
      </c>
    </row>
    <row r="79" spans="1:6" s="330" customFormat="1" ht="12.75">
      <c r="A79" s="335" t="s">
        <v>555</v>
      </c>
      <c r="B79" s="336">
        <v>1</v>
      </c>
      <c r="C79" s="336">
        <v>4</v>
      </c>
      <c r="D79" s="337" t="s">
        <v>916</v>
      </c>
      <c r="E79" s="338" t="s">
        <v>181</v>
      </c>
      <c r="F79" s="339">
        <v>829.9</v>
      </c>
    </row>
    <row r="80" spans="1:6" s="330" customFormat="1" ht="12.75">
      <c r="A80" s="335" t="s">
        <v>199</v>
      </c>
      <c r="B80" s="336">
        <v>1</v>
      </c>
      <c r="C80" s="336">
        <v>4</v>
      </c>
      <c r="D80" s="337" t="s">
        <v>916</v>
      </c>
      <c r="E80" s="338" t="s">
        <v>180</v>
      </c>
      <c r="F80" s="339">
        <v>829.9</v>
      </c>
    </row>
    <row r="81" spans="1:6" s="330" customFormat="1" ht="12.75">
      <c r="A81" s="335" t="s">
        <v>179</v>
      </c>
      <c r="B81" s="336">
        <v>1</v>
      </c>
      <c r="C81" s="336">
        <v>4</v>
      </c>
      <c r="D81" s="337" t="s">
        <v>916</v>
      </c>
      <c r="E81" s="338" t="s">
        <v>178</v>
      </c>
      <c r="F81" s="339">
        <v>92.5</v>
      </c>
    </row>
    <row r="82" spans="1:6" s="331" customFormat="1" ht="12.75">
      <c r="A82" s="335" t="s">
        <v>177</v>
      </c>
      <c r="B82" s="336">
        <v>1</v>
      </c>
      <c r="C82" s="336">
        <v>4</v>
      </c>
      <c r="D82" s="337" t="s">
        <v>916</v>
      </c>
      <c r="E82" s="338" t="s">
        <v>176</v>
      </c>
      <c r="F82" s="339">
        <v>92.5</v>
      </c>
    </row>
    <row r="83" spans="1:6" s="330" customFormat="1" ht="25.5">
      <c r="A83" s="335" t="s">
        <v>521</v>
      </c>
      <c r="B83" s="336">
        <v>1</v>
      </c>
      <c r="C83" s="336">
        <v>4</v>
      </c>
      <c r="D83" s="337" t="s">
        <v>917</v>
      </c>
      <c r="E83" s="338" t="s">
        <v>1170</v>
      </c>
      <c r="F83" s="339">
        <v>1637</v>
      </c>
    </row>
    <row r="84" spans="1:6" s="330" customFormat="1" ht="12.75">
      <c r="A84" s="335" t="s">
        <v>517</v>
      </c>
      <c r="B84" s="336">
        <v>1</v>
      </c>
      <c r="C84" s="336">
        <v>4</v>
      </c>
      <c r="D84" s="337" t="s">
        <v>918</v>
      </c>
      <c r="E84" s="338" t="s">
        <v>1170</v>
      </c>
      <c r="F84" s="339">
        <v>1637</v>
      </c>
    </row>
    <row r="85" spans="1:6" s="330" customFormat="1" ht="38.25">
      <c r="A85" s="335" t="s">
        <v>577</v>
      </c>
      <c r="B85" s="336">
        <v>1</v>
      </c>
      <c r="C85" s="336">
        <v>4</v>
      </c>
      <c r="D85" s="337" t="s">
        <v>919</v>
      </c>
      <c r="E85" s="338" t="s">
        <v>1170</v>
      </c>
      <c r="F85" s="339">
        <v>1637</v>
      </c>
    </row>
    <row r="86" spans="1:6" s="330" customFormat="1" ht="38.25">
      <c r="A86" s="335" t="s">
        <v>197</v>
      </c>
      <c r="B86" s="336">
        <v>1</v>
      </c>
      <c r="C86" s="336">
        <v>4</v>
      </c>
      <c r="D86" s="337" t="s">
        <v>919</v>
      </c>
      <c r="E86" s="338" t="s">
        <v>196</v>
      </c>
      <c r="F86" s="339">
        <v>1471.2</v>
      </c>
    </row>
    <row r="87" spans="1:6" s="330" customFormat="1" ht="12.75">
      <c r="A87" s="335" t="s">
        <v>201</v>
      </c>
      <c r="B87" s="336">
        <v>1</v>
      </c>
      <c r="C87" s="336">
        <v>4</v>
      </c>
      <c r="D87" s="337" t="s">
        <v>919</v>
      </c>
      <c r="E87" s="338" t="s">
        <v>200</v>
      </c>
      <c r="F87" s="339">
        <v>1471.2</v>
      </c>
    </row>
    <row r="88" spans="1:6" s="330" customFormat="1" ht="12.75">
      <c r="A88" s="335" t="s">
        <v>555</v>
      </c>
      <c r="B88" s="336">
        <v>1</v>
      </c>
      <c r="C88" s="336">
        <v>4</v>
      </c>
      <c r="D88" s="337" t="s">
        <v>919</v>
      </c>
      <c r="E88" s="338" t="s">
        <v>181</v>
      </c>
      <c r="F88" s="339">
        <v>165.8</v>
      </c>
    </row>
    <row r="89" spans="1:6" s="331" customFormat="1" ht="12.75">
      <c r="A89" s="335" t="s">
        <v>199</v>
      </c>
      <c r="B89" s="336">
        <v>1</v>
      </c>
      <c r="C89" s="336">
        <v>4</v>
      </c>
      <c r="D89" s="337" t="s">
        <v>919</v>
      </c>
      <c r="E89" s="338" t="s">
        <v>180</v>
      </c>
      <c r="F89" s="339">
        <v>165.8</v>
      </c>
    </row>
    <row r="90" spans="1:6" s="330" customFormat="1" ht="12.75">
      <c r="A90" s="335" t="s">
        <v>212</v>
      </c>
      <c r="B90" s="336">
        <v>1</v>
      </c>
      <c r="C90" s="336">
        <v>4</v>
      </c>
      <c r="D90" s="337" t="s">
        <v>789</v>
      </c>
      <c r="E90" s="338" t="s">
        <v>1170</v>
      </c>
      <c r="F90" s="339">
        <v>85049.2</v>
      </c>
    </row>
    <row r="91" spans="1:6" s="330" customFormat="1" ht="12.75">
      <c r="A91" s="335" t="s">
        <v>556</v>
      </c>
      <c r="B91" s="336">
        <v>1</v>
      </c>
      <c r="C91" s="336">
        <v>4</v>
      </c>
      <c r="D91" s="337" t="s">
        <v>793</v>
      </c>
      <c r="E91" s="338" t="s">
        <v>1170</v>
      </c>
      <c r="F91" s="339">
        <v>85049.2</v>
      </c>
    </row>
    <row r="92" spans="1:6" s="330" customFormat="1" ht="25.5">
      <c r="A92" s="335" t="s">
        <v>522</v>
      </c>
      <c r="B92" s="336">
        <v>1</v>
      </c>
      <c r="C92" s="336">
        <v>4</v>
      </c>
      <c r="D92" s="337" t="s">
        <v>920</v>
      </c>
      <c r="E92" s="338" t="s">
        <v>1170</v>
      </c>
      <c r="F92" s="339">
        <v>273</v>
      </c>
    </row>
    <row r="93" spans="1:6" s="330" customFormat="1" ht="38.25">
      <c r="A93" s="335" t="s">
        <v>197</v>
      </c>
      <c r="B93" s="336">
        <v>1</v>
      </c>
      <c r="C93" s="336">
        <v>4</v>
      </c>
      <c r="D93" s="337" t="s">
        <v>920</v>
      </c>
      <c r="E93" s="338" t="s">
        <v>196</v>
      </c>
      <c r="F93" s="339">
        <v>170.5</v>
      </c>
    </row>
    <row r="94" spans="1:6" s="330" customFormat="1" ht="12.75">
      <c r="A94" s="335" t="s">
        <v>201</v>
      </c>
      <c r="B94" s="336">
        <v>1</v>
      </c>
      <c r="C94" s="336">
        <v>4</v>
      </c>
      <c r="D94" s="337" t="s">
        <v>920</v>
      </c>
      <c r="E94" s="338" t="s">
        <v>200</v>
      </c>
      <c r="F94" s="339">
        <v>170.5</v>
      </c>
    </row>
    <row r="95" spans="1:6" s="330" customFormat="1" ht="12.75">
      <c r="A95" s="335" t="s">
        <v>555</v>
      </c>
      <c r="B95" s="336">
        <v>1</v>
      </c>
      <c r="C95" s="336">
        <v>4</v>
      </c>
      <c r="D95" s="337" t="s">
        <v>920</v>
      </c>
      <c r="E95" s="338" t="s">
        <v>181</v>
      </c>
      <c r="F95" s="339">
        <v>102.5</v>
      </c>
    </row>
    <row r="96" spans="1:6" s="331" customFormat="1" ht="12.75">
      <c r="A96" s="335" t="s">
        <v>199</v>
      </c>
      <c r="B96" s="336">
        <v>1</v>
      </c>
      <c r="C96" s="336">
        <v>4</v>
      </c>
      <c r="D96" s="337" t="s">
        <v>920</v>
      </c>
      <c r="E96" s="338" t="s">
        <v>180</v>
      </c>
      <c r="F96" s="339">
        <v>102.5</v>
      </c>
    </row>
    <row r="97" spans="1:6" s="330" customFormat="1" ht="12.75">
      <c r="A97" s="335" t="s">
        <v>202</v>
      </c>
      <c r="B97" s="336">
        <v>1</v>
      </c>
      <c r="C97" s="336">
        <v>4</v>
      </c>
      <c r="D97" s="337" t="s">
        <v>921</v>
      </c>
      <c r="E97" s="338" t="s">
        <v>1170</v>
      </c>
      <c r="F97" s="339">
        <v>84120</v>
      </c>
    </row>
    <row r="98" spans="1:6" s="330" customFormat="1" ht="38.25">
      <c r="A98" s="335" t="s">
        <v>197</v>
      </c>
      <c r="B98" s="336">
        <v>1</v>
      </c>
      <c r="C98" s="336">
        <v>4</v>
      </c>
      <c r="D98" s="337" t="s">
        <v>921</v>
      </c>
      <c r="E98" s="338" t="s">
        <v>196</v>
      </c>
      <c r="F98" s="339">
        <v>70397.2</v>
      </c>
    </row>
    <row r="99" spans="1:6" s="331" customFormat="1" ht="12.75">
      <c r="A99" s="335" t="s">
        <v>201</v>
      </c>
      <c r="B99" s="336">
        <v>1</v>
      </c>
      <c r="C99" s="336">
        <v>4</v>
      </c>
      <c r="D99" s="337" t="s">
        <v>921</v>
      </c>
      <c r="E99" s="338" t="s">
        <v>200</v>
      </c>
      <c r="F99" s="339">
        <v>70397.2</v>
      </c>
    </row>
    <row r="100" spans="1:6" s="330" customFormat="1" ht="12.75">
      <c r="A100" s="335" t="s">
        <v>555</v>
      </c>
      <c r="B100" s="336">
        <v>1</v>
      </c>
      <c r="C100" s="336">
        <v>4</v>
      </c>
      <c r="D100" s="337" t="s">
        <v>921</v>
      </c>
      <c r="E100" s="338" t="s">
        <v>181</v>
      </c>
      <c r="F100" s="339">
        <v>11841.2</v>
      </c>
    </row>
    <row r="101" spans="1:6" s="330" customFormat="1" ht="12.75">
      <c r="A101" s="335" t="s">
        <v>199</v>
      </c>
      <c r="B101" s="336">
        <v>1</v>
      </c>
      <c r="C101" s="336">
        <v>4</v>
      </c>
      <c r="D101" s="337" t="s">
        <v>921</v>
      </c>
      <c r="E101" s="338" t="s">
        <v>180</v>
      </c>
      <c r="F101" s="339">
        <v>11841.2</v>
      </c>
    </row>
    <row r="102" spans="1:6" s="330" customFormat="1" ht="12.75">
      <c r="A102" s="335" t="s">
        <v>179</v>
      </c>
      <c r="B102" s="336">
        <v>1</v>
      </c>
      <c r="C102" s="336">
        <v>4</v>
      </c>
      <c r="D102" s="337" t="s">
        <v>921</v>
      </c>
      <c r="E102" s="338" t="s">
        <v>178</v>
      </c>
      <c r="F102" s="339">
        <v>516.7</v>
      </c>
    </row>
    <row r="103" spans="1:6" s="330" customFormat="1" ht="12.75">
      <c r="A103" s="335" t="s">
        <v>177</v>
      </c>
      <c r="B103" s="336">
        <v>1</v>
      </c>
      <c r="C103" s="336">
        <v>4</v>
      </c>
      <c r="D103" s="337" t="s">
        <v>921</v>
      </c>
      <c r="E103" s="338" t="s">
        <v>176</v>
      </c>
      <c r="F103" s="339">
        <v>516.7</v>
      </c>
    </row>
    <row r="104" spans="1:6" s="330" customFormat="1" ht="12.75">
      <c r="A104" s="335" t="s">
        <v>193</v>
      </c>
      <c r="B104" s="336">
        <v>1</v>
      </c>
      <c r="C104" s="336">
        <v>4</v>
      </c>
      <c r="D104" s="337" t="s">
        <v>921</v>
      </c>
      <c r="E104" s="338" t="s">
        <v>99</v>
      </c>
      <c r="F104" s="339">
        <v>1364.9</v>
      </c>
    </row>
    <row r="105" spans="1:6" s="330" customFormat="1" ht="12.75">
      <c r="A105" s="335" t="s">
        <v>192</v>
      </c>
      <c r="B105" s="336">
        <v>1</v>
      </c>
      <c r="C105" s="336">
        <v>4</v>
      </c>
      <c r="D105" s="337" t="s">
        <v>921</v>
      </c>
      <c r="E105" s="338" t="s">
        <v>191</v>
      </c>
      <c r="F105" s="339">
        <v>1364.9</v>
      </c>
    </row>
    <row r="106" spans="1:6" s="330" customFormat="1" ht="25.5">
      <c r="A106" s="335" t="s">
        <v>359</v>
      </c>
      <c r="B106" s="336">
        <v>1</v>
      </c>
      <c r="C106" s="336">
        <v>4</v>
      </c>
      <c r="D106" s="337" t="s">
        <v>922</v>
      </c>
      <c r="E106" s="338" t="s">
        <v>1170</v>
      </c>
      <c r="F106" s="339">
        <v>534.2</v>
      </c>
    </row>
    <row r="107" spans="1:6" s="330" customFormat="1" ht="12.75">
      <c r="A107" s="335" t="s">
        <v>555</v>
      </c>
      <c r="B107" s="336">
        <v>1</v>
      </c>
      <c r="C107" s="336">
        <v>4</v>
      </c>
      <c r="D107" s="337" t="s">
        <v>922</v>
      </c>
      <c r="E107" s="338" t="s">
        <v>181</v>
      </c>
      <c r="F107" s="339">
        <v>534.2</v>
      </c>
    </row>
    <row r="108" spans="1:6" s="331" customFormat="1" ht="12.75">
      <c r="A108" s="335" t="s">
        <v>199</v>
      </c>
      <c r="B108" s="336">
        <v>1</v>
      </c>
      <c r="C108" s="336">
        <v>4</v>
      </c>
      <c r="D108" s="337" t="s">
        <v>922</v>
      </c>
      <c r="E108" s="338" t="s">
        <v>180</v>
      </c>
      <c r="F108" s="339">
        <v>534.2</v>
      </c>
    </row>
    <row r="109" spans="1:6" s="330" customFormat="1" ht="25.5">
      <c r="A109" s="335" t="s">
        <v>655</v>
      </c>
      <c r="B109" s="336">
        <v>1</v>
      </c>
      <c r="C109" s="336">
        <v>4</v>
      </c>
      <c r="D109" s="337" t="s">
        <v>923</v>
      </c>
      <c r="E109" s="338" t="s">
        <v>1170</v>
      </c>
      <c r="F109" s="339">
        <v>122</v>
      </c>
    </row>
    <row r="110" spans="1:6" s="330" customFormat="1" ht="12.75">
      <c r="A110" s="335" t="s">
        <v>555</v>
      </c>
      <c r="B110" s="336">
        <v>1</v>
      </c>
      <c r="C110" s="336">
        <v>4</v>
      </c>
      <c r="D110" s="337" t="s">
        <v>923</v>
      </c>
      <c r="E110" s="338" t="s">
        <v>181</v>
      </c>
      <c r="F110" s="339">
        <v>122</v>
      </c>
    </row>
    <row r="111" spans="1:6" s="330" customFormat="1" ht="12.75">
      <c r="A111" s="335" t="s">
        <v>199</v>
      </c>
      <c r="B111" s="336">
        <v>1</v>
      </c>
      <c r="C111" s="336">
        <v>4</v>
      </c>
      <c r="D111" s="337" t="s">
        <v>923</v>
      </c>
      <c r="E111" s="338" t="s">
        <v>180</v>
      </c>
      <c r="F111" s="339">
        <v>122</v>
      </c>
    </row>
    <row r="112" spans="1:6" s="330" customFormat="1" ht="12.75">
      <c r="A112" s="335" t="s">
        <v>251</v>
      </c>
      <c r="B112" s="336">
        <v>1</v>
      </c>
      <c r="C112" s="336">
        <v>4</v>
      </c>
      <c r="D112" s="337" t="s">
        <v>836</v>
      </c>
      <c r="E112" s="338" t="s">
        <v>1170</v>
      </c>
      <c r="F112" s="339">
        <v>66.8</v>
      </c>
    </row>
    <row r="113" spans="1:6" s="331" customFormat="1" ht="12.75">
      <c r="A113" s="335" t="s">
        <v>523</v>
      </c>
      <c r="B113" s="336">
        <v>1</v>
      </c>
      <c r="C113" s="336">
        <v>4</v>
      </c>
      <c r="D113" s="337" t="s">
        <v>924</v>
      </c>
      <c r="E113" s="338" t="s">
        <v>1170</v>
      </c>
      <c r="F113" s="339">
        <v>66.8</v>
      </c>
    </row>
    <row r="114" spans="1:6" s="330" customFormat="1" ht="12.75">
      <c r="A114" s="335" t="s">
        <v>193</v>
      </c>
      <c r="B114" s="336">
        <v>1</v>
      </c>
      <c r="C114" s="336">
        <v>4</v>
      </c>
      <c r="D114" s="337" t="s">
        <v>924</v>
      </c>
      <c r="E114" s="338" t="s">
        <v>99</v>
      </c>
      <c r="F114" s="339">
        <v>66.8</v>
      </c>
    </row>
    <row r="115" spans="1:6" s="330" customFormat="1" ht="12.75">
      <c r="A115" s="335" t="s">
        <v>588</v>
      </c>
      <c r="B115" s="336">
        <v>1</v>
      </c>
      <c r="C115" s="336">
        <v>4</v>
      </c>
      <c r="D115" s="337" t="s">
        <v>924</v>
      </c>
      <c r="E115" s="338" t="s">
        <v>589</v>
      </c>
      <c r="F115" s="339">
        <v>66.8</v>
      </c>
    </row>
    <row r="116" spans="1:6" s="330" customFormat="1" ht="25.5">
      <c r="A116" s="335" t="s">
        <v>243</v>
      </c>
      <c r="B116" s="336">
        <v>1</v>
      </c>
      <c r="C116" s="336">
        <v>6</v>
      </c>
      <c r="D116" s="337" t="s">
        <v>1170</v>
      </c>
      <c r="E116" s="338" t="s">
        <v>1170</v>
      </c>
      <c r="F116" s="339">
        <v>19472.4</v>
      </c>
    </row>
    <row r="117" spans="1:6" s="330" customFormat="1" ht="12.75">
      <c r="A117" s="335" t="s">
        <v>210</v>
      </c>
      <c r="B117" s="336">
        <v>1</v>
      </c>
      <c r="C117" s="336">
        <v>6</v>
      </c>
      <c r="D117" s="337" t="s">
        <v>788</v>
      </c>
      <c r="E117" s="338" t="s">
        <v>1170</v>
      </c>
      <c r="F117" s="339">
        <v>14900.4</v>
      </c>
    </row>
    <row r="118" spans="1:6" s="330" customFormat="1" ht="12.75">
      <c r="A118" s="335" t="s">
        <v>212</v>
      </c>
      <c r="B118" s="336">
        <v>1</v>
      </c>
      <c r="C118" s="336">
        <v>6</v>
      </c>
      <c r="D118" s="337" t="s">
        <v>789</v>
      </c>
      <c r="E118" s="338" t="s">
        <v>1170</v>
      </c>
      <c r="F118" s="339">
        <v>14900.4</v>
      </c>
    </row>
    <row r="119" spans="1:6" s="330" customFormat="1" ht="25.5">
      <c r="A119" s="335" t="s">
        <v>404</v>
      </c>
      <c r="B119" s="336">
        <v>1</v>
      </c>
      <c r="C119" s="336">
        <v>6</v>
      </c>
      <c r="D119" s="337" t="s">
        <v>790</v>
      </c>
      <c r="E119" s="338" t="s">
        <v>1170</v>
      </c>
      <c r="F119" s="339">
        <v>14900.4</v>
      </c>
    </row>
    <row r="120" spans="1:6" s="331" customFormat="1" ht="21.75" customHeight="1">
      <c r="A120" s="335" t="s">
        <v>202</v>
      </c>
      <c r="B120" s="336">
        <v>1</v>
      </c>
      <c r="C120" s="336">
        <v>6</v>
      </c>
      <c r="D120" s="337" t="s">
        <v>791</v>
      </c>
      <c r="E120" s="338" t="s">
        <v>1170</v>
      </c>
      <c r="F120" s="339">
        <v>14870.5</v>
      </c>
    </row>
    <row r="121" spans="1:6" s="330" customFormat="1" ht="38.25">
      <c r="A121" s="335" t="s">
        <v>197</v>
      </c>
      <c r="B121" s="336">
        <v>1</v>
      </c>
      <c r="C121" s="336">
        <v>6</v>
      </c>
      <c r="D121" s="337" t="s">
        <v>791</v>
      </c>
      <c r="E121" s="338" t="s">
        <v>196</v>
      </c>
      <c r="F121" s="339">
        <v>14440.4</v>
      </c>
    </row>
    <row r="122" spans="1:6" s="330" customFormat="1" ht="12.75">
      <c r="A122" s="335" t="s">
        <v>201</v>
      </c>
      <c r="B122" s="336">
        <v>1</v>
      </c>
      <c r="C122" s="336">
        <v>6</v>
      </c>
      <c r="D122" s="337" t="s">
        <v>791</v>
      </c>
      <c r="E122" s="338" t="s">
        <v>200</v>
      </c>
      <c r="F122" s="339">
        <v>14440.4</v>
      </c>
    </row>
    <row r="123" spans="1:6" s="330" customFormat="1" ht="12.75">
      <c r="A123" s="335" t="s">
        <v>555</v>
      </c>
      <c r="B123" s="336">
        <v>1</v>
      </c>
      <c r="C123" s="336">
        <v>6</v>
      </c>
      <c r="D123" s="337" t="s">
        <v>791</v>
      </c>
      <c r="E123" s="338" t="s">
        <v>181</v>
      </c>
      <c r="F123" s="339">
        <v>216.7</v>
      </c>
    </row>
    <row r="124" spans="1:6" s="330" customFormat="1" ht="23.25" customHeight="1">
      <c r="A124" s="335" t="s">
        <v>199</v>
      </c>
      <c r="B124" s="336">
        <v>1</v>
      </c>
      <c r="C124" s="336">
        <v>6</v>
      </c>
      <c r="D124" s="337" t="s">
        <v>791</v>
      </c>
      <c r="E124" s="338" t="s">
        <v>180</v>
      </c>
      <c r="F124" s="339">
        <v>216.7</v>
      </c>
    </row>
    <row r="125" spans="1:6" s="330" customFormat="1" ht="23.25" customHeight="1">
      <c r="A125" s="335" t="s">
        <v>179</v>
      </c>
      <c r="B125" s="336">
        <v>1</v>
      </c>
      <c r="C125" s="336">
        <v>6</v>
      </c>
      <c r="D125" s="337" t="s">
        <v>791</v>
      </c>
      <c r="E125" s="338" t="s">
        <v>178</v>
      </c>
      <c r="F125" s="339">
        <v>205.4</v>
      </c>
    </row>
    <row r="126" spans="1:6" s="330" customFormat="1" ht="23.25" customHeight="1">
      <c r="A126" s="335" t="s">
        <v>177</v>
      </c>
      <c r="B126" s="336">
        <v>1</v>
      </c>
      <c r="C126" s="336">
        <v>6</v>
      </c>
      <c r="D126" s="337" t="s">
        <v>791</v>
      </c>
      <c r="E126" s="338" t="s">
        <v>176</v>
      </c>
      <c r="F126" s="339">
        <v>205.4</v>
      </c>
    </row>
    <row r="127" spans="1:6" s="330" customFormat="1" ht="12.75">
      <c r="A127" s="335" t="s">
        <v>193</v>
      </c>
      <c r="B127" s="336">
        <v>1</v>
      </c>
      <c r="C127" s="336">
        <v>6</v>
      </c>
      <c r="D127" s="337" t="s">
        <v>791</v>
      </c>
      <c r="E127" s="338" t="s">
        <v>99</v>
      </c>
      <c r="F127" s="339">
        <v>8</v>
      </c>
    </row>
    <row r="128" spans="1:6" s="330" customFormat="1" ht="12.75">
      <c r="A128" s="335" t="s">
        <v>192</v>
      </c>
      <c r="B128" s="336">
        <v>1</v>
      </c>
      <c r="C128" s="336">
        <v>6</v>
      </c>
      <c r="D128" s="337" t="s">
        <v>791</v>
      </c>
      <c r="E128" s="338" t="s">
        <v>191</v>
      </c>
      <c r="F128" s="339">
        <v>8</v>
      </c>
    </row>
    <row r="129" spans="1:6" s="331" customFormat="1" ht="25.5">
      <c r="A129" s="335" t="s">
        <v>359</v>
      </c>
      <c r="B129" s="336">
        <v>1</v>
      </c>
      <c r="C129" s="336">
        <v>6</v>
      </c>
      <c r="D129" s="337" t="s">
        <v>792</v>
      </c>
      <c r="E129" s="338" t="s">
        <v>1170</v>
      </c>
      <c r="F129" s="339">
        <v>29.9</v>
      </c>
    </row>
    <row r="130" spans="1:6" s="330" customFormat="1" ht="12.75">
      <c r="A130" s="335" t="s">
        <v>555</v>
      </c>
      <c r="B130" s="336">
        <v>1</v>
      </c>
      <c r="C130" s="336">
        <v>6</v>
      </c>
      <c r="D130" s="337" t="s">
        <v>792</v>
      </c>
      <c r="E130" s="338" t="s">
        <v>181</v>
      </c>
      <c r="F130" s="339">
        <v>29.9</v>
      </c>
    </row>
    <row r="131" spans="1:6" s="330" customFormat="1" ht="27" customHeight="1">
      <c r="A131" s="335" t="s">
        <v>199</v>
      </c>
      <c r="B131" s="336">
        <v>1</v>
      </c>
      <c r="C131" s="336">
        <v>6</v>
      </c>
      <c r="D131" s="337" t="s">
        <v>792</v>
      </c>
      <c r="E131" s="338" t="s">
        <v>180</v>
      </c>
      <c r="F131" s="339">
        <v>29.9</v>
      </c>
    </row>
    <row r="132" spans="1:6" s="330" customFormat="1" ht="12.75">
      <c r="A132" s="335" t="s">
        <v>242</v>
      </c>
      <c r="B132" s="336">
        <v>1</v>
      </c>
      <c r="C132" s="336">
        <v>6</v>
      </c>
      <c r="D132" s="337" t="s">
        <v>890</v>
      </c>
      <c r="E132" s="338" t="s">
        <v>1170</v>
      </c>
      <c r="F132" s="339">
        <v>4572</v>
      </c>
    </row>
    <row r="133" spans="1:6" s="331" customFormat="1" ht="12.75">
      <c r="A133" s="335" t="s">
        <v>241</v>
      </c>
      <c r="B133" s="336">
        <v>1</v>
      </c>
      <c r="C133" s="336">
        <v>6</v>
      </c>
      <c r="D133" s="337" t="s">
        <v>892</v>
      </c>
      <c r="E133" s="338" t="s">
        <v>1170</v>
      </c>
      <c r="F133" s="339">
        <v>1673.3</v>
      </c>
    </row>
    <row r="134" spans="1:6" s="330" customFormat="1" ht="38.25">
      <c r="A134" s="335" t="s">
        <v>197</v>
      </c>
      <c r="B134" s="336">
        <v>1</v>
      </c>
      <c r="C134" s="336">
        <v>6</v>
      </c>
      <c r="D134" s="337" t="s">
        <v>892</v>
      </c>
      <c r="E134" s="338" t="s">
        <v>196</v>
      </c>
      <c r="F134" s="339">
        <v>1673.3</v>
      </c>
    </row>
    <row r="135" spans="1:6" s="330" customFormat="1" ht="12.75">
      <c r="A135" s="335" t="s">
        <v>201</v>
      </c>
      <c r="B135" s="336">
        <v>1</v>
      </c>
      <c r="C135" s="336">
        <v>6</v>
      </c>
      <c r="D135" s="337" t="s">
        <v>892</v>
      </c>
      <c r="E135" s="338" t="s">
        <v>200</v>
      </c>
      <c r="F135" s="339">
        <v>1673.3</v>
      </c>
    </row>
    <row r="136" spans="1:6" s="331" customFormat="1" ht="12.75">
      <c r="A136" s="335" t="s">
        <v>540</v>
      </c>
      <c r="B136" s="336">
        <v>1</v>
      </c>
      <c r="C136" s="336">
        <v>6</v>
      </c>
      <c r="D136" s="337" t="s">
        <v>893</v>
      </c>
      <c r="E136" s="338" t="s">
        <v>1170</v>
      </c>
      <c r="F136" s="339">
        <v>232.3</v>
      </c>
    </row>
    <row r="137" spans="1:6" s="330" customFormat="1" ht="38.25">
      <c r="A137" s="335" t="s">
        <v>197</v>
      </c>
      <c r="B137" s="336">
        <v>1</v>
      </c>
      <c r="C137" s="336">
        <v>6</v>
      </c>
      <c r="D137" s="337" t="s">
        <v>893</v>
      </c>
      <c r="E137" s="338" t="s">
        <v>196</v>
      </c>
      <c r="F137" s="339">
        <v>232.3</v>
      </c>
    </row>
    <row r="138" spans="1:6" s="330" customFormat="1" ht="12.75">
      <c r="A138" s="335" t="s">
        <v>201</v>
      </c>
      <c r="B138" s="336">
        <v>1</v>
      </c>
      <c r="C138" s="336">
        <v>6</v>
      </c>
      <c r="D138" s="337" t="s">
        <v>893</v>
      </c>
      <c r="E138" s="338" t="s">
        <v>200</v>
      </c>
      <c r="F138" s="339">
        <v>232.3</v>
      </c>
    </row>
    <row r="139" spans="1:6" s="331" customFormat="1" ht="12.75">
      <c r="A139" s="335" t="s">
        <v>541</v>
      </c>
      <c r="B139" s="336">
        <v>1</v>
      </c>
      <c r="C139" s="336">
        <v>6</v>
      </c>
      <c r="D139" s="337" t="s">
        <v>894</v>
      </c>
      <c r="E139" s="338" t="s">
        <v>1170</v>
      </c>
      <c r="F139" s="339">
        <v>314.1</v>
      </c>
    </row>
    <row r="140" spans="1:6" s="330" customFormat="1" ht="38.25">
      <c r="A140" s="335" t="s">
        <v>197</v>
      </c>
      <c r="B140" s="336">
        <v>1</v>
      </c>
      <c r="C140" s="336">
        <v>6</v>
      </c>
      <c r="D140" s="337" t="s">
        <v>894</v>
      </c>
      <c r="E140" s="338" t="s">
        <v>196</v>
      </c>
      <c r="F140" s="339">
        <v>314.1</v>
      </c>
    </row>
    <row r="141" spans="1:6" s="330" customFormat="1" ht="12.75">
      <c r="A141" s="335" t="s">
        <v>201</v>
      </c>
      <c r="B141" s="336">
        <v>1</v>
      </c>
      <c r="C141" s="336">
        <v>6</v>
      </c>
      <c r="D141" s="337" t="s">
        <v>894</v>
      </c>
      <c r="E141" s="338" t="s">
        <v>200</v>
      </c>
      <c r="F141" s="339">
        <v>314.1</v>
      </c>
    </row>
    <row r="142" spans="1:6" s="331" customFormat="1" ht="12.75">
      <c r="A142" s="335" t="s">
        <v>574</v>
      </c>
      <c r="B142" s="336">
        <v>1</v>
      </c>
      <c r="C142" s="336">
        <v>6</v>
      </c>
      <c r="D142" s="337" t="s">
        <v>895</v>
      </c>
      <c r="E142" s="338" t="s">
        <v>1170</v>
      </c>
      <c r="F142" s="339">
        <v>93.3</v>
      </c>
    </row>
    <row r="143" spans="1:6" s="330" customFormat="1" ht="38.25">
      <c r="A143" s="335" t="s">
        <v>197</v>
      </c>
      <c r="B143" s="336">
        <v>1</v>
      </c>
      <c r="C143" s="336">
        <v>6</v>
      </c>
      <c r="D143" s="337" t="s">
        <v>895</v>
      </c>
      <c r="E143" s="338" t="s">
        <v>196</v>
      </c>
      <c r="F143" s="339">
        <v>93.3</v>
      </c>
    </row>
    <row r="144" spans="1:6" s="330" customFormat="1" ht="12.75">
      <c r="A144" s="335" t="s">
        <v>201</v>
      </c>
      <c r="B144" s="336">
        <v>1</v>
      </c>
      <c r="C144" s="336">
        <v>6</v>
      </c>
      <c r="D144" s="337" t="s">
        <v>895</v>
      </c>
      <c r="E144" s="338" t="s">
        <v>200</v>
      </c>
      <c r="F144" s="339">
        <v>93.3</v>
      </c>
    </row>
    <row r="145" spans="1:6" s="331" customFormat="1" ht="12.75">
      <c r="A145" s="335" t="s">
        <v>542</v>
      </c>
      <c r="B145" s="336">
        <v>1</v>
      </c>
      <c r="C145" s="336">
        <v>6</v>
      </c>
      <c r="D145" s="337" t="s">
        <v>896</v>
      </c>
      <c r="E145" s="338" t="s">
        <v>1170</v>
      </c>
      <c r="F145" s="339">
        <v>147.8</v>
      </c>
    </row>
    <row r="146" spans="1:6" s="330" customFormat="1" ht="38.25">
      <c r="A146" s="335" t="s">
        <v>197</v>
      </c>
      <c r="B146" s="336">
        <v>1</v>
      </c>
      <c r="C146" s="336">
        <v>6</v>
      </c>
      <c r="D146" s="337" t="s">
        <v>896</v>
      </c>
      <c r="E146" s="338" t="s">
        <v>196</v>
      </c>
      <c r="F146" s="339">
        <v>147.8</v>
      </c>
    </row>
    <row r="147" spans="1:6" s="330" customFormat="1" ht="12.75">
      <c r="A147" s="335" t="s">
        <v>201</v>
      </c>
      <c r="B147" s="336">
        <v>1</v>
      </c>
      <c r="C147" s="336">
        <v>6</v>
      </c>
      <c r="D147" s="337" t="s">
        <v>896</v>
      </c>
      <c r="E147" s="338" t="s">
        <v>200</v>
      </c>
      <c r="F147" s="339">
        <v>147.8</v>
      </c>
    </row>
    <row r="148" spans="1:6" s="331" customFormat="1" ht="12.75">
      <c r="A148" s="335" t="s">
        <v>543</v>
      </c>
      <c r="B148" s="336">
        <v>1</v>
      </c>
      <c r="C148" s="336">
        <v>6</v>
      </c>
      <c r="D148" s="337" t="s">
        <v>897</v>
      </c>
      <c r="E148" s="338" t="s">
        <v>1170</v>
      </c>
      <c r="F148" s="339">
        <v>48.1</v>
      </c>
    </row>
    <row r="149" spans="1:6" s="330" customFormat="1" ht="38.25">
      <c r="A149" s="335" t="s">
        <v>197</v>
      </c>
      <c r="B149" s="336">
        <v>1</v>
      </c>
      <c r="C149" s="336">
        <v>6</v>
      </c>
      <c r="D149" s="337" t="s">
        <v>897</v>
      </c>
      <c r="E149" s="338" t="s">
        <v>196</v>
      </c>
      <c r="F149" s="339">
        <v>48.1</v>
      </c>
    </row>
    <row r="150" spans="1:6" s="330" customFormat="1" ht="12.75">
      <c r="A150" s="335" t="s">
        <v>201</v>
      </c>
      <c r="B150" s="336">
        <v>1</v>
      </c>
      <c r="C150" s="336">
        <v>6</v>
      </c>
      <c r="D150" s="337" t="s">
        <v>897</v>
      </c>
      <c r="E150" s="338" t="s">
        <v>200</v>
      </c>
      <c r="F150" s="339">
        <v>48.1</v>
      </c>
    </row>
    <row r="151" spans="1:6" s="331" customFormat="1" ht="12.75">
      <c r="A151" s="335" t="s">
        <v>575</v>
      </c>
      <c r="B151" s="336">
        <v>1</v>
      </c>
      <c r="C151" s="336">
        <v>6</v>
      </c>
      <c r="D151" s="337" t="s">
        <v>898</v>
      </c>
      <c r="E151" s="338" t="s">
        <v>1170</v>
      </c>
      <c r="F151" s="339">
        <v>99.6</v>
      </c>
    </row>
    <row r="152" spans="1:6" s="330" customFormat="1" ht="38.25">
      <c r="A152" s="335" t="s">
        <v>197</v>
      </c>
      <c r="B152" s="336">
        <v>1</v>
      </c>
      <c r="C152" s="336">
        <v>6</v>
      </c>
      <c r="D152" s="337" t="s">
        <v>898</v>
      </c>
      <c r="E152" s="338" t="s">
        <v>196</v>
      </c>
      <c r="F152" s="339">
        <v>99.6</v>
      </c>
    </row>
    <row r="153" spans="1:6" s="330" customFormat="1" ht="12.75">
      <c r="A153" s="335" t="s">
        <v>201</v>
      </c>
      <c r="B153" s="336">
        <v>1</v>
      </c>
      <c r="C153" s="336">
        <v>6</v>
      </c>
      <c r="D153" s="337" t="s">
        <v>898</v>
      </c>
      <c r="E153" s="338" t="s">
        <v>200</v>
      </c>
      <c r="F153" s="339">
        <v>99.6</v>
      </c>
    </row>
    <row r="154" spans="1:6" s="331" customFormat="1" ht="12.75">
      <c r="A154" s="335" t="s">
        <v>544</v>
      </c>
      <c r="B154" s="336">
        <v>1</v>
      </c>
      <c r="C154" s="336">
        <v>6</v>
      </c>
      <c r="D154" s="337" t="s">
        <v>899</v>
      </c>
      <c r="E154" s="338" t="s">
        <v>1170</v>
      </c>
      <c r="F154" s="339">
        <v>153.3</v>
      </c>
    </row>
    <row r="155" spans="1:6" s="330" customFormat="1" ht="38.25">
      <c r="A155" s="335" t="s">
        <v>197</v>
      </c>
      <c r="B155" s="336">
        <v>1</v>
      </c>
      <c r="C155" s="336">
        <v>6</v>
      </c>
      <c r="D155" s="337" t="s">
        <v>899</v>
      </c>
      <c r="E155" s="338" t="s">
        <v>196</v>
      </c>
      <c r="F155" s="339">
        <v>153.3</v>
      </c>
    </row>
    <row r="156" spans="1:6" s="330" customFormat="1" ht="12.75">
      <c r="A156" s="335" t="s">
        <v>201</v>
      </c>
      <c r="B156" s="336">
        <v>1</v>
      </c>
      <c r="C156" s="336">
        <v>6</v>
      </c>
      <c r="D156" s="337" t="s">
        <v>899</v>
      </c>
      <c r="E156" s="338" t="s">
        <v>200</v>
      </c>
      <c r="F156" s="339">
        <v>153.3</v>
      </c>
    </row>
    <row r="157" spans="1:6" s="331" customFormat="1" ht="12.75">
      <c r="A157" s="335" t="s">
        <v>240</v>
      </c>
      <c r="B157" s="336">
        <v>1</v>
      </c>
      <c r="C157" s="336">
        <v>6</v>
      </c>
      <c r="D157" s="337" t="s">
        <v>891</v>
      </c>
      <c r="E157" s="338" t="s">
        <v>1170</v>
      </c>
      <c r="F157" s="339">
        <v>1810.2</v>
      </c>
    </row>
    <row r="158" spans="1:6" s="330" customFormat="1" ht="38.25">
      <c r="A158" s="335" t="s">
        <v>197</v>
      </c>
      <c r="B158" s="336">
        <v>1</v>
      </c>
      <c r="C158" s="336">
        <v>6</v>
      </c>
      <c r="D158" s="337" t="s">
        <v>891</v>
      </c>
      <c r="E158" s="338" t="s">
        <v>196</v>
      </c>
      <c r="F158" s="339">
        <v>1461.4</v>
      </c>
    </row>
    <row r="159" spans="1:6" s="330" customFormat="1" ht="12.75">
      <c r="A159" s="335" t="s">
        <v>201</v>
      </c>
      <c r="B159" s="336">
        <v>1</v>
      </c>
      <c r="C159" s="336">
        <v>6</v>
      </c>
      <c r="D159" s="337" t="s">
        <v>891</v>
      </c>
      <c r="E159" s="338" t="s">
        <v>200</v>
      </c>
      <c r="F159" s="339">
        <v>1461.4</v>
      </c>
    </row>
    <row r="160" spans="1:6" s="330" customFormat="1" ht="12.75">
      <c r="A160" s="335" t="s">
        <v>555</v>
      </c>
      <c r="B160" s="336">
        <v>1</v>
      </c>
      <c r="C160" s="336">
        <v>6</v>
      </c>
      <c r="D160" s="337" t="s">
        <v>891</v>
      </c>
      <c r="E160" s="338" t="s">
        <v>181</v>
      </c>
      <c r="F160" s="339">
        <v>347.1</v>
      </c>
    </row>
    <row r="161" spans="1:6" s="330" customFormat="1" ht="12.75">
      <c r="A161" s="335" t="s">
        <v>199</v>
      </c>
      <c r="B161" s="336">
        <v>1</v>
      </c>
      <c r="C161" s="336">
        <v>6</v>
      </c>
      <c r="D161" s="337" t="s">
        <v>891</v>
      </c>
      <c r="E161" s="338" t="s">
        <v>180</v>
      </c>
      <c r="F161" s="339">
        <v>347.1</v>
      </c>
    </row>
    <row r="162" spans="1:6" s="330" customFormat="1" ht="12.75">
      <c r="A162" s="335" t="s">
        <v>193</v>
      </c>
      <c r="B162" s="336">
        <v>1</v>
      </c>
      <c r="C162" s="336">
        <v>6</v>
      </c>
      <c r="D162" s="337" t="s">
        <v>891</v>
      </c>
      <c r="E162" s="338" t="s">
        <v>99</v>
      </c>
      <c r="F162" s="339">
        <v>1.7</v>
      </c>
    </row>
    <row r="163" spans="1:6" s="330" customFormat="1" ht="12.75">
      <c r="A163" s="335" t="s">
        <v>192</v>
      </c>
      <c r="B163" s="336">
        <v>1</v>
      </c>
      <c r="C163" s="336">
        <v>6</v>
      </c>
      <c r="D163" s="337" t="s">
        <v>891</v>
      </c>
      <c r="E163" s="338" t="s">
        <v>191</v>
      </c>
      <c r="F163" s="339">
        <v>1.7</v>
      </c>
    </row>
    <row r="164" spans="1:6" s="330" customFormat="1" ht="12.75">
      <c r="A164" s="335" t="s">
        <v>318</v>
      </c>
      <c r="B164" s="336">
        <v>1</v>
      </c>
      <c r="C164" s="336">
        <v>11</v>
      </c>
      <c r="D164" s="337" t="s">
        <v>1170</v>
      </c>
      <c r="E164" s="338" t="s">
        <v>1170</v>
      </c>
      <c r="F164" s="339">
        <v>1293.1</v>
      </c>
    </row>
    <row r="165" spans="1:6" s="330" customFormat="1" ht="12.75">
      <c r="A165" s="335" t="s">
        <v>210</v>
      </c>
      <c r="B165" s="336">
        <v>1</v>
      </c>
      <c r="C165" s="336">
        <v>11</v>
      </c>
      <c r="D165" s="337" t="s">
        <v>788</v>
      </c>
      <c r="E165" s="338" t="s">
        <v>1170</v>
      </c>
      <c r="F165" s="339">
        <v>293.1</v>
      </c>
    </row>
    <row r="166" spans="1:6" s="330" customFormat="1" ht="12.75">
      <c r="A166" s="335" t="s">
        <v>212</v>
      </c>
      <c r="B166" s="336">
        <v>1</v>
      </c>
      <c r="C166" s="336">
        <v>11</v>
      </c>
      <c r="D166" s="337" t="s">
        <v>789</v>
      </c>
      <c r="E166" s="338" t="s">
        <v>1170</v>
      </c>
      <c r="F166" s="339">
        <v>293.1</v>
      </c>
    </row>
    <row r="167" spans="1:6" s="330" customFormat="1" ht="12.75">
      <c r="A167" s="335" t="s">
        <v>556</v>
      </c>
      <c r="B167" s="336">
        <v>1</v>
      </c>
      <c r="C167" s="336">
        <v>11</v>
      </c>
      <c r="D167" s="337" t="s">
        <v>793</v>
      </c>
      <c r="E167" s="338" t="s">
        <v>1170</v>
      </c>
      <c r="F167" s="339">
        <v>293.1</v>
      </c>
    </row>
    <row r="168" spans="1:6" s="331" customFormat="1" ht="12.75">
      <c r="A168" s="335" t="s">
        <v>557</v>
      </c>
      <c r="B168" s="336">
        <v>1</v>
      </c>
      <c r="C168" s="336">
        <v>11</v>
      </c>
      <c r="D168" s="337" t="s">
        <v>794</v>
      </c>
      <c r="E168" s="338" t="s">
        <v>1170</v>
      </c>
      <c r="F168" s="339">
        <v>293.1</v>
      </c>
    </row>
    <row r="169" spans="1:6" s="330" customFormat="1" ht="12.75">
      <c r="A169" s="335" t="s">
        <v>193</v>
      </c>
      <c r="B169" s="336">
        <v>1</v>
      </c>
      <c r="C169" s="336">
        <v>11</v>
      </c>
      <c r="D169" s="337" t="s">
        <v>794</v>
      </c>
      <c r="E169" s="338" t="s">
        <v>99</v>
      </c>
      <c r="F169" s="339">
        <v>293.1</v>
      </c>
    </row>
    <row r="170" spans="1:6" s="330" customFormat="1" ht="12.75">
      <c r="A170" s="335" t="s">
        <v>253</v>
      </c>
      <c r="B170" s="336">
        <v>1</v>
      </c>
      <c r="C170" s="336">
        <v>11</v>
      </c>
      <c r="D170" s="337" t="s">
        <v>794</v>
      </c>
      <c r="E170" s="338" t="s">
        <v>252</v>
      </c>
      <c r="F170" s="339">
        <v>293.1</v>
      </c>
    </row>
    <row r="171" spans="1:6" s="330" customFormat="1" ht="12.75">
      <c r="A171" s="335" t="s">
        <v>221</v>
      </c>
      <c r="B171" s="336">
        <v>1</v>
      </c>
      <c r="C171" s="336">
        <v>11</v>
      </c>
      <c r="D171" s="337" t="s">
        <v>795</v>
      </c>
      <c r="E171" s="338" t="s">
        <v>1170</v>
      </c>
      <c r="F171" s="339">
        <v>1000</v>
      </c>
    </row>
    <row r="172" spans="1:6" s="330" customFormat="1" ht="25.5">
      <c r="A172" s="335" t="s">
        <v>774</v>
      </c>
      <c r="B172" s="336">
        <v>1</v>
      </c>
      <c r="C172" s="336">
        <v>11</v>
      </c>
      <c r="D172" s="337" t="s">
        <v>796</v>
      </c>
      <c r="E172" s="338" t="s">
        <v>1170</v>
      </c>
      <c r="F172" s="339">
        <v>1000</v>
      </c>
    </row>
    <row r="173" spans="1:6" s="330" customFormat="1" ht="12.75">
      <c r="A173" s="335" t="s">
        <v>405</v>
      </c>
      <c r="B173" s="336">
        <v>1</v>
      </c>
      <c r="C173" s="336">
        <v>11</v>
      </c>
      <c r="D173" s="337" t="s">
        <v>797</v>
      </c>
      <c r="E173" s="338" t="s">
        <v>1170</v>
      </c>
      <c r="F173" s="339">
        <v>1000</v>
      </c>
    </row>
    <row r="174" spans="1:6" s="331" customFormat="1" ht="25.5">
      <c r="A174" s="335" t="s">
        <v>319</v>
      </c>
      <c r="B174" s="336">
        <v>1</v>
      </c>
      <c r="C174" s="336">
        <v>11</v>
      </c>
      <c r="D174" s="337" t="s">
        <v>798</v>
      </c>
      <c r="E174" s="338" t="s">
        <v>1170</v>
      </c>
      <c r="F174" s="339">
        <v>1000</v>
      </c>
    </row>
    <row r="175" spans="1:6" s="330" customFormat="1" ht="12.75">
      <c r="A175" s="335" t="s">
        <v>193</v>
      </c>
      <c r="B175" s="336">
        <v>1</v>
      </c>
      <c r="C175" s="336">
        <v>11</v>
      </c>
      <c r="D175" s="337" t="s">
        <v>798</v>
      </c>
      <c r="E175" s="338" t="s">
        <v>99</v>
      </c>
      <c r="F175" s="339">
        <v>1000</v>
      </c>
    </row>
    <row r="176" spans="1:6" s="330" customFormat="1" ht="12.75">
      <c r="A176" s="335" t="s">
        <v>253</v>
      </c>
      <c r="B176" s="336">
        <v>1</v>
      </c>
      <c r="C176" s="336">
        <v>11</v>
      </c>
      <c r="D176" s="337" t="s">
        <v>798</v>
      </c>
      <c r="E176" s="338" t="s">
        <v>252</v>
      </c>
      <c r="F176" s="339">
        <v>1000</v>
      </c>
    </row>
    <row r="177" spans="1:6" s="330" customFormat="1" ht="12.75">
      <c r="A177" s="335" t="s">
        <v>254</v>
      </c>
      <c r="B177" s="336">
        <v>1</v>
      </c>
      <c r="C177" s="336">
        <v>13</v>
      </c>
      <c r="D177" s="337" t="s">
        <v>1170</v>
      </c>
      <c r="E177" s="338" t="s">
        <v>1170</v>
      </c>
      <c r="F177" s="339">
        <v>102176</v>
      </c>
    </row>
    <row r="178" spans="1:6" s="330" customFormat="1" ht="25.5">
      <c r="A178" s="335" t="s">
        <v>207</v>
      </c>
      <c r="B178" s="336">
        <v>1</v>
      </c>
      <c r="C178" s="336">
        <v>13</v>
      </c>
      <c r="D178" s="337" t="s">
        <v>838</v>
      </c>
      <c r="E178" s="338" t="s">
        <v>1170</v>
      </c>
      <c r="F178" s="339">
        <v>393.4</v>
      </c>
    </row>
    <row r="179" spans="1:6" s="330" customFormat="1" ht="12.75">
      <c r="A179" s="335" t="s">
        <v>229</v>
      </c>
      <c r="B179" s="336">
        <v>1</v>
      </c>
      <c r="C179" s="336">
        <v>13</v>
      </c>
      <c r="D179" s="337" t="s">
        <v>839</v>
      </c>
      <c r="E179" s="338" t="s">
        <v>1170</v>
      </c>
      <c r="F179" s="339">
        <v>393.4</v>
      </c>
    </row>
    <row r="180" spans="1:6" s="330" customFormat="1" ht="38.25">
      <c r="A180" s="335" t="s">
        <v>398</v>
      </c>
      <c r="B180" s="336">
        <v>1</v>
      </c>
      <c r="C180" s="336">
        <v>13</v>
      </c>
      <c r="D180" s="337" t="s">
        <v>840</v>
      </c>
      <c r="E180" s="338" t="s">
        <v>1170</v>
      </c>
      <c r="F180" s="339">
        <v>393.4</v>
      </c>
    </row>
    <row r="181" spans="1:6" s="331" customFormat="1" ht="12.75">
      <c r="A181" s="335" t="s">
        <v>406</v>
      </c>
      <c r="B181" s="336">
        <v>1</v>
      </c>
      <c r="C181" s="336">
        <v>13</v>
      </c>
      <c r="D181" s="337" t="s">
        <v>925</v>
      </c>
      <c r="E181" s="338" t="s">
        <v>1170</v>
      </c>
      <c r="F181" s="339">
        <v>393.4</v>
      </c>
    </row>
    <row r="182" spans="1:6" s="330" customFormat="1" ht="12.75">
      <c r="A182" s="335" t="s">
        <v>555</v>
      </c>
      <c r="B182" s="336">
        <v>1</v>
      </c>
      <c r="C182" s="336">
        <v>13</v>
      </c>
      <c r="D182" s="337" t="s">
        <v>925</v>
      </c>
      <c r="E182" s="338" t="s">
        <v>181</v>
      </c>
      <c r="F182" s="339">
        <v>393.4</v>
      </c>
    </row>
    <row r="183" spans="1:6" s="330" customFormat="1" ht="12.75">
      <c r="A183" s="335" t="s">
        <v>199</v>
      </c>
      <c r="B183" s="336">
        <v>1</v>
      </c>
      <c r="C183" s="336">
        <v>13</v>
      </c>
      <c r="D183" s="337" t="s">
        <v>925</v>
      </c>
      <c r="E183" s="338" t="s">
        <v>180</v>
      </c>
      <c r="F183" s="339">
        <v>393.4</v>
      </c>
    </row>
    <row r="184" spans="1:6" s="330" customFormat="1" ht="12.75">
      <c r="A184" s="335" t="s">
        <v>329</v>
      </c>
      <c r="B184" s="336">
        <v>1</v>
      </c>
      <c r="C184" s="336">
        <v>13</v>
      </c>
      <c r="D184" s="337" t="s">
        <v>926</v>
      </c>
      <c r="E184" s="338" t="s">
        <v>1170</v>
      </c>
      <c r="F184" s="339">
        <v>7028.2</v>
      </c>
    </row>
    <row r="185" spans="1:6" s="330" customFormat="1" ht="12.75">
      <c r="A185" s="335" t="s">
        <v>407</v>
      </c>
      <c r="B185" s="336">
        <v>1</v>
      </c>
      <c r="C185" s="336">
        <v>13</v>
      </c>
      <c r="D185" s="337" t="s">
        <v>927</v>
      </c>
      <c r="E185" s="338" t="s">
        <v>1170</v>
      </c>
      <c r="F185" s="339">
        <v>7028.2</v>
      </c>
    </row>
    <row r="186" spans="1:6" s="330" customFormat="1" ht="25.5">
      <c r="A186" s="335" t="s">
        <v>776</v>
      </c>
      <c r="B186" s="336">
        <v>1</v>
      </c>
      <c r="C186" s="336">
        <v>13</v>
      </c>
      <c r="D186" s="337" t="s">
        <v>928</v>
      </c>
      <c r="E186" s="338" t="s">
        <v>1170</v>
      </c>
      <c r="F186" s="339">
        <v>7028.2</v>
      </c>
    </row>
    <row r="187" spans="1:6" s="331" customFormat="1" ht="12.75">
      <c r="A187" s="335" t="s">
        <v>497</v>
      </c>
      <c r="B187" s="336">
        <v>1</v>
      </c>
      <c r="C187" s="336">
        <v>13</v>
      </c>
      <c r="D187" s="337" t="s">
        <v>929</v>
      </c>
      <c r="E187" s="338" t="s">
        <v>1170</v>
      </c>
      <c r="F187" s="339">
        <v>4901</v>
      </c>
    </row>
    <row r="188" spans="1:6" s="330" customFormat="1" ht="38.25">
      <c r="A188" s="335" t="s">
        <v>197</v>
      </c>
      <c r="B188" s="336">
        <v>1</v>
      </c>
      <c r="C188" s="336">
        <v>13</v>
      </c>
      <c r="D188" s="337" t="s">
        <v>929</v>
      </c>
      <c r="E188" s="338" t="s">
        <v>196</v>
      </c>
      <c r="F188" s="339">
        <v>4875.6</v>
      </c>
    </row>
    <row r="189" spans="1:6" s="330" customFormat="1" ht="12.75">
      <c r="A189" s="335" t="s">
        <v>195</v>
      </c>
      <c r="B189" s="336">
        <v>1</v>
      </c>
      <c r="C189" s="336">
        <v>13</v>
      </c>
      <c r="D189" s="337" t="s">
        <v>929</v>
      </c>
      <c r="E189" s="338" t="s">
        <v>194</v>
      </c>
      <c r="F189" s="339">
        <v>4875.6</v>
      </c>
    </row>
    <row r="190" spans="1:6" s="331" customFormat="1" ht="12.75">
      <c r="A190" s="335" t="s">
        <v>193</v>
      </c>
      <c r="B190" s="336">
        <v>1</v>
      </c>
      <c r="C190" s="336">
        <v>13</v>
      </c>
      <c r="D190" s="337" t="s">
        <v>929</v>
      </c>
      <c r="E190" s="338" t="s">
        <v>99</v>
      </c>
      <c r="F190" s="339">
        <v>25.4</v>
      </c>
    </row>
    <row r="191" spans="1:6" s="330" customFormat="1" ht="12.75">
      <c r="A191" s="335" t="s">
        <v>192</v>
      </c>
      <c r="B191" s="336">
        <v>1</v>
      </c>
      <c r="C191" s="336">
        <v>13</v>
      </c>
      <c r="D191" s="337" t="s">
        <v>929</v>
      </c>
      <c r="E191" s="338" t="s">
        <v>191</v>
      </c>
      <c r="F191" s="339">
        <v>25.4</v>
      </c>
    </row>
    <row r="192" spans="1:6" s="330" customFormat="1" ht="12.75">
      <c r="A192" s="335" t="s">
        <v>198</v>
      </c>
      <c r="B192" s="336">
        <v>1</v>
      </c>
      <c r="C192" s="336">
        <v>13</v>
      </c>
      <c r="D192" s="337" t="s">
        <v>930</v>
      </c>
      <c r="E192" s="338" t="s">
        <v>1170</v>
      </c>
      <c r="F192" s="339">
        <v>549.1</v>
      </c>
    </row>
    <row r="193" spans="1:6" s="331" customFormat="1" ht="12.75">
      <c r="A193" s="335" t="s">
        <v>555</v>
      </c>
      <c r="B193" s="336">
        <v>1</v>
      </c>
      <c r="C193" s="336">
        <v>13</v>
      </c>
      <c r="D193" s="337" t="s">
        <v>930</v>
      </c>
      <c r="E193" s="338" t="s">
        <v>181</v>
      </c>
      <c r="F193" s="339">
        <v>461.6</v>
      </c>
    </row>
    <row r="194" spans="1:6" s="330" customFormat="1" ht="12.75">
      <c r="A194" s="335" t="s">
        <v>199</v>
      </c>
      <c r="B194" s="336">
        <v>1</v>
      </c>
      <c r="C194" s="336">
        <v>13</v>
      </c>
      <c r="D194" s="337" t="s">
        <v>930</v>
      </c>
      <c r="E194" s="338" t="s">
        <v>180</v>
      </c>
      <c r="F194" s="339">
        <v>461.6</v>
      </c>
    </row>
    <row r="195" spans="1:6" s="330" customFormat="1" ht="12.75">
      <c r="A195" s="335" t="s">
        <v>193</v>
      </c>
      <c r="B195" s="336">
        <v>1</v>
      </c>
      <c r="C195" s="336">
        <v>13</v>
      </c>
      <c r="D195" s="337" t="s">
        <v>930</v>
      </c>
      <c r="E195" s="338" t="s">
        <v>99</v>
      </c>
      <c r="F195" s="339">
        <v>87.5</v>
      </c>
    </row>
    <row r="196" spans="1:6" s="331" customFormat="1" ht="12.75">
      <c r="A196" s="335" t="s">
        <v>192</v>
      </c>
      <c r="B196" s="336">
        <v>1</v>
      </c>
      <c r="C196" s="336">
        <v>13</v>
      </c>
      <c r="D196" s="337" t="s">
        <v>930</v>
      </c>
      <c r="E196" s="338" t="s">
        <v>191</v>
      </c>
      <c r="F196" s="339">
        <v>87.5</v>
      </c>
    </row>
    <row r="197" spans="1:6" s="330" customFormat="1" ht="25.5">
      <c r="A197" s="335" t="s">
        <v>578</v>
      </c>
      <c r="B197" s="336">
        <v>1</v>
      </c>
      <c r="C197" s="336">
        <v>13</v>
      </c>
      <c r="D197" s="337" t="s">
        <v>931</v>
      </c>
      <c r="E197" s="338" t="s">
        <v>1170</v>
      </c>
      <c r="F197" s="339">
        <v>426.1</v>
      </c>
    </row>
    <row r="198" spans="1:6" s="330" customFormat="1" ht="38.25">
      <c r="A198" s="335" t="s">
        <v>197</v>
      </c>
      <c r="B198" s="336">
        <v>1</v>
      </c>
      <c r="C198" s="336">
        <v>13</v>
      </c>
      <c r="D198" s="337" t="s">
        <v>931</v>
      </c>
      <c r="E198" s="338" t="s">
        <v>196</v>
      </c>
      <c r="F198" s="339">
        <v>426.1</v>
      </c>
    </row>
    <row r="199" spans="1:6" s="331" customFormat="1" ht="12.75">
      <c r="A199" s="335" t="s">
        <v>195</v>
      </c>
      <c r="B199" s="336">
        <v>1</v>
      </c>
      <c r="C199" s="336">
        <v>13</v>
      </c>
      <c r="D199" s="337" t="s">
        <v>931</v>
      </c>
      <c r="E199" s="338" t="s">
        <v>194</v>
      </c>
      <c r="F199" s="339">
        <v>426.1</v>
      </c>
    </row>
    <row r="200" spans="1:6" s="330" customFormat="1" ht="25.5">
      <c r="A200" s="335" t="s">
        <v>579</v>
      </c>
      <c r="B200" s="336">
        <v>1</v>
      </c>
      <c r="C200" s="336">
        <v>13</v>
      </c>
      <c r="D200" s="337" t="s">
        <v>932</v>
      </c>
      <c r="E200" s="338" t="s">
        <v>1170</v>
      </c>
      <c r="F200" s="339">
        <v>426.1</v>
      </c>
    </row>
    <row r="201" spans="1:6" s="330" customFormat="1" ht="38.25">
      <c r="A201" s="335" t="s">
        <v>197</v>
      </c>
      <c r="B201" s="336">
        <v>1</v>
      </c>
      <c r="C201" s="336">
        <v>13</v>
      </c>
      <c r="D201" s="337" t="s">
        <v>932</v>
      </c>
      <c r="E201" s="338" t="s">
        <v>196</v>
      </c>
      <c r="F201" s="339">
        <v>426.1</v>
      </c>
    </row>
    <row r="202" spans="1:6" s="331" customFormat="1" ht="12.75">
      <c r="A202" s="335" t="s">
        <v>195</v>
      </c>
      <c r="B202" s="336">
        <v>1</v>
      </c>
      <c r="C202" s="336">
        <v>13</v>
      </c>
      <c r="D202" s="337" t="s">
        <v>932</v>
      </c>
      <c r="E202" s="338" t="s">
        <v>194</v>
      </c>
      <c r="F202" s="339">
        <v>426.1</v>
      </c>
    </row>
    <row r="203" spans="1:6" s="330" customFormat="1" ht="25.5">
      <c r="A203" s="335" t="s">
        <v>580</v>
      </c>
      <c r="B203" s="336">
        <v>1</v>
      </c>
      <c r="C203" s="336">
        <v>13</v>
      </c>
      <c r="D203" s="337" t="s">
        <v>933</v>
      </c>
      <c r="E203" s="338" t="s">
        <v>1170</v>
      </c>
      <c r="F203" s="339">
        <v>205.1</v>
      </c>
    </row>
    <row r="204" spans="1:6" s="330" customFormat="1" ht="38.25">
      <c r="A204" s="335" t="s">
        <v>197</v>
      </c>
      <c r="B204" s="336">
        <v>1</v>
      </c>
      <c r="C204" s="336">
        <v>13</v>
      </c>
      <c r="D204" s="337" t="s">
        <v>933</v>
      </c>
      <c r="E204" s="338" t="s">
        <v>196</v>
      </c>
      <c r="F204" s="339">
        <v>205.1</v>
      </c>
    </row>
    <row r="205" spans="1:6" s="331" customFormat="1" ht="12.75">
      <c r="A205" s="335" t="s">
        <v>195</v>
      </c>
      <c r="B205" s="336">
        <v>1</v>
      </c>
      <c r="C205" s="336">
        <v>13</v>
      </c>
      <c r="D205" s="337" t="s">
        <v>933</v>
      </c>
      <c r="E205" s="338" t="s">
        <v>194</v>
      </c>
      <c r="F205" s="339">
        <v>205.1</v>
      </c>
    </row>
    <row r="206" spans="1:6" s="330" customFormat="1" ht="25.5">
      <c r="A206" s="335" t="s">
        <v>581</v>
      </c>
      <c r="B206" s="336">
        <v>1</v>
      </c>
      <c r="C206" s="336">
        <v>13</v>
      </c>
      <c r="D206" s="337" t="s">
        <v>934</v>
      </c>
      <c r="E206" s="338" t="s">
        <v>1170</v>
      </c>
      <c r="F206" s="339">
        <v>236.7</v>
      </c>
    </row>
    <row r="207" spans="1:6" s="330" customFormat="1" ht="38.25">
      <c r="A207" s="335" t="s">
        <v>197</v>
      </c>
      <c r="B207" s="336">
        <v>1</v>
      </c>
      <c r="C207" s="336">
        <v>13</v>
      </c>
      <c r="D207" s="337" t="s">
        <v>934</v>
      </c>
      <c r="E207" s="338" t="s">
        <v>196</v>
      </c>
      <c r="F207" s="339">
        <v>236.7</v>
      </c>
    </row>
    <row r="208" spans="1:6" s="331" customFormat="1" ht="12.75">
      <c r="A208" s="335" t="s">
        <v>195</v>
      </c>
      <c r="B208" s="336">
        <v>1</v>
      </c>
      <c r="C208" s="336">
        <v>13</v>
      </c>
      <c r="D208" s="337" t="s">
        <v>934</v>
      </c>
      <c r="E208" s="338" t="s">
        <v>194</v>
      </c>
      <c r="F208" s="339">
        <v>236.7</v>
      </c>
    </row>
    <row r="209" spans="1:6" s="330" customFormat="1" ht="25.5">
      <c r="A209" s="335" t="s">
        <v>582</v>
      </c>
      <c r="B209" s="336">
        <v>1</v>
      </c>
      <c r="C209" s="336">
        <v>13</v>
      </c>
      <c r="D209" s="337" t="s">
        <v>935</v>
      </c>
      <c r="E209" s="338" t="s">
        <v>1170</v>
      </c>
      <c r="F209" s="339">
        <v>49</v>
      </c>
    </row>
    <row r="210" spans="1:6" s="330" customFormat="1" ht="38.25">
      <c r="A210" s="335" t="s">
        <v>197</v>
      </c>
      <c r="B210" s="336">
        <v>1</v>
      </c>
      <c r="C210" s="336">
        <v>13</v>
      </c>
      <c r="D210" s="337" t="s">
        <v>935</v>
      </c>
      <c r="E210" s="338" t="s">
        <v>196</v>
      </c>
      <c r="F210" s="339">
        <v>49</v>
      </c>
    </row>
    <row r="211" spans="1:6" s="330" customFormat="1" ht="12.75">
      <c r="A211" s="335" t="s">
        <v>195</v>
      </c>
      <c r="B211" s="336">
        <v>1</v>
      </c>
      <c r="C211" s="336">
        <v>13</v>
      </c>
      <c r="D211" s="337" t="s">
        <v>935</v>
      </c>
      <c r="E211" s="338" t="s">
        <v>194</v>
      </c>
      <c r="F211" s="339">
        <v>49</v>
      </c>
    </row>
    <row r="212" spans="1:6" s="330" customFormat="1" ht="25.5">
      <c r="A212" s="335" t="s">
        <v>583</v>
      </c>
      <c r="B212" s="336">
        <v>1</v>
      </c>
      <c r="C212" s="336">
        <v>13</v>
      </c>
      <c r="D212" s="337" t="s">
        <v>936</v>
      </c>
      <c r="E212" s="338" t="s">
        <v>1170</v>
      </c>
      <c r="F212" s="339">
        <v>170.4</v>
      </c>
    </row>
    <row r="213" spans="1:6" s="330" customFormat="1" ht="38.25">
      <c r="A213" s="335" t="s">
        <v>197</v>
      </c>
      <c r="B213" s="336">
        <v>1</v>
      </c>
      <c r="C213" s="336">
        <v>13</v>
      </c>
      <c r="D213" s="337" t="s">
        <v>936</v>
      </c>
      <c r="E213" s="338" t="s">
        <v>196</v>
      </c>
      <c r="F213" s="339">
        <v>170.4</v>
      </c>
    </row>
    <row r="214" spans="1:6" s="330" customFormat="1" ht="12.75">
      <c r="A214" s="335" t="s">
        <v>195</v>
      </c>
      <c r="B214" s="336">
        <v>1</v>
      </c>
      <c r="C214" s="336">
        <v>13</v>
      </c>
      <c r="D214" s="337" t="s">
        <v>936</v>
      </c>
      <c r="E214" s="338" t="s">
        <v>194</v>
      </c>
      <c r="F214" s="339">
        <v>170.4</v>
      </c>
    </row>
    <row r="215" spans="1:6" s="330" customFormat="1" ht="25.5">
      <c r="A215" s="335" t="s">
        <v>584</v>
      </c>
      <c r="B215" s="336">
        <v>1</v>
      </c>
      <c r="C215" s="336">
        <v>13</v>
      </c>
      <c r="D215" s="337" t="s">
        <v>937</v>
      </c>
      <c r="E215" s="338" t="s">
        <v>1170</v>
      </c>
      <c r="F215" s="339">
        <v>64.7</v>
      </c>
    </row>
    <row r="216" spans="1:6" s="330" customFormat="1" ht="38.25">
      <c r="A216" s="335" t="s">
        <v>197</v>
      </c>
      <c r="B216" s="336">
        <v>1</v>
      </c>
      <c r="C216" s="336">
        <v>13</v>
      </c>
      <c r="D216" s="337" t="s">
        <v>937</v>
      </c>
      <c r="E216" s="338" t="s">
        <v>196</v>
      </c>
      <c r="F216" s="339">
        <v>64.7</v>
      </c>
    </row>
    <row r="217" spans="1:6" s="330" customFormat="1" ht="12.75">
      <c r="A217" s="335" t="s">
        <v>195</v>
      </c>
      <c r="B217" s="336">
        <v>1</v>
      </c>
      <c r="C217" s="336">
        <v>13</v>
      </c>
      <c r="D217" s="337" t="s">
        <v>937</v>
      </c>
      <c r="E217" s="338" t="s">
        <v>194</v>
      </c>
      <c r="F217" s="339">
        <v>64.7</v>
      </c>
    </row>
    <row r="218" spans="1:6" s="330" customFormat="1" ht="25.5">
      <c r="A218" s="335" t="s">
        <v>314</v>
      </c>
      <c r="B218" s="336">
        <v>1</v>
      </c>
      <c r="C218" s="336">
        <v>13</v>
      </c>
      <c r="D218" s="337" t="s">
        <v>904</v>
      </c>
      <c r="E218" s="338" t="s">
        <v>1170</v>
      </c>
      <c r="F218" s="339">
        <v>3427</v>
      </c>
    </row>
    <row r="219" spans="1:6" s="330" customFormat="1" ht="12.75">
      <c r="A219" s="335" t="s">
        <v>315</v>
      </c>
      <c r="B219" s="336">
        <v>1</v>
      </c>
      <c r="C219" s="336">
        <v>13</v>
      </c>
      <c r="D219" s="337" t="s">
        <v>905</v>
      </c>
      <c r="E219" s="338" t="s">
        <v>1170</v>
      </c>
      <c r="F219" s="339">
        <v>3427</v>
      </c>
    </row>
    <row r="220" spans="1:6" s="331" customFormat="1" ht="25.5">
      <c r="A220" s="335" t="s">
        <v>518</v>
      </c>
      <c r="B220" s="336">
        <v>1</v>
      </c>
      <c r="C220" s="336">
        <v>13</v>
      </c>
      <c r="D220" s="337" t="s">
        <v>906</v>
      </c>
      <c r="E220" s="338" t="s">
        <v>1170</v>
      </c>
      <c r="F220" s="339">
        <v>3427</v>
      </c>
    </row>
    <row r="221" spans="1:6" s="330" customFormat="1" ht="12.75">
      <c r="A221" s="335" t="s">
        <v>532</v>
      </c>
      <c r="B221" s="336">
        <v>1</v>
      </c>
      <c r="C221" s="336">
        <v>13</v>
      </c>
      <c r="D221" s="337" t="s">
        <v>938</v>
      </c>
      <c r="E221" s="338" t="s">
        <v>1170</v>
      </c>
      <c r="F221" s="339">
        <v>3427</v>
      </c>
    </row>
    <row r="222" spans="1:6" s="330" customFormat="1" ht="12.75">
      <c r="A222" s="335" t="s">
        <v>555</v>
      </c>
      <c r="B222" s="336">
        <v>1</v>
      </c>
      <c r="C222" s="336">
        <v>13</v>
      </c>
      <c r="D222" s="337" t="s">
        <v>938</v>
      </c>
      <c r="E222" s="338" t="s">
        <v>181</v>
      </c>
      <c r="F222" s="339">
        <v>3427</v>
      </c>
    </row>
    <row r="223" spans="1:6" s="331" customFormat="1" ht="12.75">
      <c r="A223" s="335" t="s">
        <v>199</v>
      </c>
      <c r="B223" s="336">
        <v>1</v>
      </c>
      <c r="C223" s="336">
        <v>13</v>
      </c>
      <c r="D223" s="337" t="s">
        <v>938</v>
      </c>
      <c r="E223" s="338" t="s">
        <v>180</v>
      </c>
      <c r="F223" s="339">
        <v>3427</v>
      </c>
    </row>
    <row r="224" spans="1:6" s="330" customFormat="1" ht="12.75">
      <c r="A224" s="335" t="s">
        <v>210</v>
      </c>
      <c r="B224" s="336">
        <v>1</v>
      </c>
      <c r="C224" s="336">
        <v>13</v>
      </c>
      <c r="D224" s="337" t="s">
        <v>788</v>
      </c>
      <c r="E224" s="338" t="s">
        <v>1170</v>
      </c>
      <c r="F224" s="339">
        <v>88675</v>
      </c>
    </row>
    <row r="225" spans="1:6" s="330" customFormat="1" ht="38.25">
      <c r="A225" s="335" t="s">
        <v>585</v>
      </c>
      <c r="B225" s="336">
        <v>1</v>
      </c>
      <c r="C225" s="336">
        <v>13</v>
      </c>
      <c r="D225" s="337" t="s">
        <v>939</v>
      </c>
      <c r="E225" s="338" t="s">
        <v>1170</v>
      </c>
      <c r="F225" s="339">
        <v>39859.1</v>
      </c>
    </row>
    <row r="226" spans="1:6" s="330" customFormat="1" ht="38.25">
      <c r="A226" s="335" t="s">
        <v>408</v>
      </c>
      <c r="B226" s="336">
        <v>1</v>
      </c>
      <c r="C226" s="336">
        <v>13</v>
      </c>
      <c r="D226" s="337" t="s">
        <v>940</v>
      </c>
      <c r="E226" s="338" t="s">
        <v>1170</v>
      </c>
      <c r="F226" s="339">
        <v>39859.1</v>
      </c>
    </row>
    <row r="227" spans="1:6" s="330" customFormat="1" ht="12.75">
      <c r="A227" s="335" t="s">
        <v>497</v>
      </c>
      <c r="B227" s="336">
        <v>1</v>
      </c>
      <c r="C227" s="336">
        <v>13</v>
      </c>
      <c r="D227" s="337" t="s">
        <v>941</v>
      </c>
      <c r="E227" s="338" t="s">
        <v>1170</v>
      </c>
      <c r="F227" s="339">
        <v>29021.5</v>
      </c>
    </row>
    <row r="228" spans="1:6" s="331" customFormat="1" ht="38.25">
      <c r="A228" s="335" t="s">
        <v>197</v>
      </c>
      <c r="B228" s="336">
        <v>1</v>
      </c>
      <c r="C228" s="336">
        <v>13</v>
      </c>
      <c r="D228" s="337" t="s">
        <v>941</v>
      </c>
      <c r="E228" s="338" t="s">
        <v>196</v>
      </c>
      <c r="F228" s="339">
        <v>29021.5</v>
      </c>
    </row>
    <row r="229" spans="1:6" s="330" customFormat="1" ht="12.75">
      <c r="A229" s="335" t="s">
        <v>195</v>
      </c>
      <c r="B229" s="336">
        <v>1</v>
      </c>
      <c r="C229" s="336">
        <v>13</v>
      </c>
      <c r="D229" s="337" t="s">
        <v>941</v>
      </c>
      <c r="E229" s="338" t="s">
        <v>194</v>
      </c>
      <c r="F229" s="339">
        <v>29021.5</v>
      </c>
    </row>
    <row r="230" spans="1:6" s="330" customFormat="1" ht="12.75">
      <c r="A230" s="335" t="s">
        <v>198</v>
      </c>
      <c r="B230" s="336">
        <v>1</v>
      </c>
      <c r="C230" s="336">
        <v>13</v>
      </c>
      <c r="D230" s="337" t="s">
        <v>942</v>
      </c>
      <c r="E230" s="338" t="s">
        <v>1170</v>
      </c>
      <c r="F230" s="339">
        <v>6134.6</v>
      </c>
    </row>
    <row r="231" spans="1:6" s="330" customFormat="1" ht="12.75">
      <c r="A231" s="335" t="s">
        <v>555</v>
      </c>
      <c r="B231" s="336">
        <v>1</v>
      </c>
      <c r="C231" s="336">
        <v>13</v>
      </c>
      <c r="D231" s="337" t="s">
        <v>942</v>
      </c>
      <c r="E231" s="338" t="s">
        <v>181</v>
      </c>
      <c r="F231" s="339">
        <v>5753.6</v>
      </c>
    </row>
    <row r="232" spans="1:6" s="330" customFormat="1" ht="12.75">
      <c r="A232" s="335" t="s">
        <v>199</v>
      </c>
      <c r="B232" s="336">
        <v>1</v>
      </c>
      <c r="C232" s="336">
        <v>13</v>
      </c>
      <c r="D232" s="337" t="s">
        <v>942</v>
      </c>
      <c r="E232" s="338" t="s">
        <v>180</v>
      </c>
      <c r="F232" s="339">
        <v>5753.6</v>
      </c>
    </row>
    <row r="233" spans="1:6" s="331" customFormat="1" ht="12.75">
      <c r="A233" s="335" t="s">
        <v>193</v>
      </c>
      <c r="B233" s="336">
        <v>1</v>
      </c>
      <c r="C233" s="336">
        <v>13</v>
      </c>
      <c r="D233" s="337" t="s">
        <v>942</v>
      </c>
      <c r="E233" s="338" t="s">
        <v>99</v>
      </c>
      <c r="F233" s="339">
        <v>381</v>
      </c>
    </row>
    <row r="234" spans="1:6" s="330" customFormat="1" ht="12.75">
      <c r="A234" s="335" t="s">
        <v>192</v>
      </c>
      <c r="B234" s="336">
        <v>1</v>
      </c>
      <c r="C234" s="336">
        <v>13</v>
      </c>
      <c r="D234" s="337" t="s">
        <v>942</v>
      </c>
      <c r="E234" s="338" t="s">
        <v>191</v>
      </c>
      <c r="F234" s="339">
        <v>381</v>
      </c>
    </row>
    <row r="235" spans="1:6" s="330" customFormat="1" ht="12.75">
      <c r="A235" s="335" t="s">
        <v>360</v>
      </c>
      <c r="B235" s="336">
        <v>1</v>
      </c>
      <c r="C235" s="336">
        <v>13</v>
      </c>
      <c r="D235" s="337" t="s">
        <v>943</v>
      </c>
      <c r="E235" s="338" t="s">
        <v>1170</v>
      </c>
      <c r="F235" s="339">
        <v>1302.1</v>
      </c>
    </row>
    <row r="236" spans="1:6" s="331" customFormat="1" ht="12.75">
      <c r="A236" s="335" t="s">
        <v>555</v>
      </c>
      <c r="B236" s="336">
        <v>1</v>
      </c>
      <c r="C236" s="336">
        <v>13</v>
      </c>
      <c r="D236" s="337" t="s">
        <v>943</v>
      </c>
      <c r="E236" s="338" t="s">
        <v>181</v>
      </c>
      <c r="F236" s="339">
        <v>1302.1</v>
      </c>
    </row>
    <row r="237" spans="1:6" s="330" customFormat="1" ht="12.75">
      <c r="A237" s="335" t="s">
        <v>199</v>
      </c>
      <c r="B237" s="336">
        <v>1</v>
      </c>
      <c r="C237" s="336">
        <v>13</v>
      </c>
      <c r="D237" s="337" t="s">
        <v>943</v>
      </c>
      <c r="E237" s="338" t="s">
        <v>180</v>
      </c>
      <c r="F237" s="339">
        <v>1302.1</v>
      </c>
    </row>
    <row r="238" spans="1:6" s="330" customFormat="1" ht="25.5">
      <c r="A238" s="335" t="s">
        <v>586</v>
      </c>
      <c r="B238" s="336">
        <v>1</v>
      </c>
      <c r="C238" s="336">
        <v>13</v>
      </c>
      <c r="D238" s="337" t="s">
        <v>944</v>
      </c>
      <c r="E238" s="338" t="s">
        <v>1170</v>
      </c>
      <c r="F238" s="339">
        <v>217</v>
      </c>
    </row>
    <row r="239" spans="1:6" s="330" customFormat="1" ht="12.75">
      <c r="A239" s="335" t="s">
        <v>555</v>
      </c>
      <c r="B239" s="336">
        <v>1</v>
      </c>
      <c r="C239" s="336">
        <v>13</v>
      </c>
      <c r="D239" s="337" t="s">
        <v>944</v>
      </c>
      <c r="E239" s="338" t="s">
        <v>181</v>
      </c>
      <c r="F239" s="339">
        <v>217</v>
      </c>
    </row>
    <row r="240" spans="1:6" s="330" customFormat="1" ht="12.75">
      <c r="A240" s="335" t="s">
        <v>199</v>
      </c>
      <c r="B240" s="336">
        <v>1</v>
      </c>
      <c r="C240" s="336">
        <v>13</v>
      </c>
      <c r="D240" s="337" t="s">
        <v>944</v>
      </c>
      <c r="E240" s="338" t="s">
        <v>180</v>
      </c>
      <c r="F240" s="339">
        <v>217</v>
      </c>
    </row>
    <row r="241" spans="1:6" s="331" customFormat="1" ht="25.5">
      <c r="A241" s="335" t="s">
        <v>656</v>
      </c>
      <c r="B241" s="336">
        <v>1</v>
      </c>
      <c r="C241" s="336">
        <v>13</v>
      </c>
      <c r="D241" s="337" t="s">
        <v>945</v>
      </c>
      <c r="E241" s="338" t="s">
        <v>1170</v>
      </c>
      <c r="F241" s="339">
        <v>795</v>
      </c>
    </row>
    <row r="242" spans="1:6" s="330" customFormat="1" ht="38.25">
      <c r="A242" s="335" t="s">
        <v>197</v>
      </c>
      <c r="B242" s="336">
        <v>1</v>
      </c>
      <c r="C242" s="336">
        <v>13</v>
      </c>
      <c r="D242" s="337" t="s">
        <v>945</v>
      </c>
      <c r="E242" s="338" t="s">
        <v>196</v>
      </c>
      <c r="F242" s="339">
        <v>618</v>
      </c>
    </row>
    <row r="243" spans="1:6" s="330" customFormat="1" ht="12.75">
      <c r="A243" s="335" t="s">
        <v>195</v>
      </c>
      <c r="B243" s="336">
        <v>1</v>
      </c>
      <c r="C243" s="336">
        <v>13</v>
      </c>
      <c r="D243" s="337" t="s">
        <v>945</v>
      </c>
      <c r="E243" s="338" t="s">
        <v>194</v>
      </c>
      <c r="F243" s="339">
        <v>618</v>
      </c>
    </row>
    <row r="244" spans="1:6" s="331" customFormat="1" ht="12.75">
      <c r="A244" s="335" t="s">
        <v>555</v>
      </c>
      <c r="B244" s="336">
        <v>1</v>
      </c>
      <c r="C244" s="336">
        <v>13</v>
      </c>
      <c r="D244" s="337" t="s">
        <v>945</v>
      </c>
      <c r="E244" s="338" t="s">
        <v>181</v>
      </c>
      <c r="F244" s="339">
        <v>177</v>
      </c>
    </row>
    <row r="245" spans="1:6" s="330" customFormat="1" ht="12.75">
      <c r="A245" s="335" t="s">
        <v>199</v>
      </c>
      <c r="B245" s="336">
        <v>1</v>
      </c>
      <c r="C245" s="336">
        <v>13</v>
      </c>
      <c r="D245" s="337" t="s">
        <v>945</v>
      </c>
      <c r="E245" s="338" t="s">
        <v>180</v>
      </c>
      <c r="F245" s="339">
        <v>177</v>
      </c>
    </row>
    <row r="246" spans="1:6" s="330" customFormat="1" ht="25.5">
      <c r="A246" s="335" t="s">
        <v>587</v>
      </c>
      <c r="B246" s="336">
        <v>1</v>
      </c>
      <c r="C246" s="336">
        <v>13</v>
      </c>
      <c r="D246" s="337" t="s">
        <v>946</v>
      </c>
      <c r="E246" s="338" t="s">
        <v>1170</v>
      </c>
      <c r="F246" s="339">
        <v>1951.9</v>
      </c>
    </row>
    <row r="247" spans="1:6" s="331" customFormat="1" ht="12.75">
      <c r="A247" s="335" t="s">
        <v>555</v>
      </c>
      <c r="B247" s="336">
        <v>1</v>
      </c>
      <c r="C247" s="336">
        <v>13</v>
      </c>
      <c r="D247" s="337" t="s">
        <v>946</v>
      </c>
      <c r="E247" s="338" t="s">
        <v>181</v>
      </c>
      <c r="F247" s="339">
        <v>1951.9</v>
      </c>
    </row>
    <row r="248" spans="1:6" s="330" customFormat="1" ht="12.75">
      <c r="A248" s="335" t="s">
        <v>199</v>
      </c>
      <c r="B248" s="336">
        <v>1</v>
      </c>
      <c r="C248" s="336">
        <v>13</v>
      </c>
      <c r="D248" s="337" t="s">
        <v>946</v>
      </c>
      <c r="E248" s="338" t="s">
        <v>180</v>
      </c>
      <c r="F248" s="339">
        <v>1951.9</v>
      </c>
    </row>
    <row r="249" spans="1:6" s="330" customFormat="1" ht="38.25">
      <c r="A249" s="335" t="s">
        <v>701</v>
      </c>
      <c r="B249" s="336">
        <v>1</v>
      </c>
      <c r="C249" s="336">
        <v>13</v>
      </c>
      <c r="D249" s="337" t="s">
        <v>949</v>
      </c>
      <c r="E249" s="338" t="s">
        <v>1170</v>
      </c>
      <c r="F249" s="339">
        <v>26</v>
      </c>
    </row>
    <row r="250" spans="1:6" s="330" customFormat="1" ht="12.75">
      <c r="A250" s="335" t="s">
        <v>555</v>
      </c>
      <c r="B250" s="336">
        <v>1</v>
      </c>
      <c r="C250" s="336">
        <v>13</v>
      </c>
      <c r="D250" s="337" t="s">
        <v>949</v>
      </c>
      <c r="E250" s="338" t="s">
        <v>181</v>
      </c>
      <c r="F250" s="339">
        <v>26</v>
      </c>
    </row>
    <row r="251" spans="1:6" s="331" customFormat="1" ht="12.75">
      <c r="A251" s="335" t="s">
        <v>199</v>
      </c>
      <c r="B251" s="336">
        <v>1</v>
      </c>
      <c r="C251" s="336">
        <v>13</v>
      </c>
      <c r="D251" s="337" t="s">
        <v>949</v>
      </c>
      <c r="E251" s="338" t="s">
        <v>180</v>
      </c>
      <c r="F251" s="339">
        <v>26</v>
      </c>
    </row>
    <row r="252" spans="1:6" s="330" customFormat="1" ht="25.5">
      <c r="A252" s="335" t="s">
        <v>714</v>
      </c>
      <c r="B252" s="336">
        <v>1</v>
      </c>
      <c r="C252" s="336">
        <v>13</v>
      </c>
      <c r="D252" s="337" t="s">
        <v>950</v>
      </c>
      <c r="E252" s="338" t="s">
        <v>1170</v>
      </c>
      <c r="F252" s="339">
        <v>411</v>
      </c>
    </row>
    <row r="253" spans="1:6" s="330" customFormat="1" ht="38.25">
      <c r="A253" s="335" t="s">
        <v>197</v>
      </c>
      <c r="B253" s="336">
        <v>1</v>
      </c>
      <c r="C253" s="336">
        <v>13</v>
      </c>
      <c r="D253" s="337" t="s">
        <v>950</v>
      </c>
      <c r="E253" s="338" t="s">
        <v>196</v>
      </c>
      <c r="F253" s="339">
        <v>350</v>
      </c>
    </row>
    <row r="254" spans="1:6" s="330" customFormat="1" ht="12.75">
      <c r="A254" s="335" t="s">
        <v>195</v>
      </c>
      <c r="B254" s="336">
        <v>1</v>
      </c>
      <c r="C254" s="336">
        <v>13</v>
      </c>
      <c r="D254" s="337" t="s">
        <v>950</v>
      </c>
      <c r="E254" s="338" t="s">
        <v>194</v>
      </c>
      <c r="F254" s="339">
        <v>350</v>
      </c>
    </row>
    <row r="255" spans="1:6" s="330" customFormat="1" ht="12.75">
      <c r="A255" s="335" t="s">
        <v>555</v>
      </c>
      <c r="B255" s="336">
        <v>1</v>
      </c>
      <c r="C255" s="336">
        <v>13</v>
      </c>
      <c r="D255" s="337" t="s">
        <v>950</v>
      </c>
      <c r="E255" s="338" t="s">
        <v>181</v>
      </c>
      <c r="F255" s="339">
        <v>61</v>
      </c>
    </row>
    <row r="256" spans="1:6" s="331" customFormat="1" ht="12.75">
      <c r="A256" s="335" t="s">
        <v>199</v>
      </c>
      <c r="B256" s="336">
        <v>1</v>
      </c>
      <c r="C256" s="336">
        <v>13</v>
      </c>
      <c r="D256" s="337" t="s">
        <v>950</v>
      </c>
      <c r="E256" s="338" t="s">
        <v>180</v>
      </c>
      <c r="F256" s="339">
        <v>61</v>
      </c>
    </row>
    <row r="257" spans="1:6" s="330" customFormat="1" ht="25.5">
      <c r="A257" s="335" t="s">
        <v>309</v>
      </c>
      <c r="B257" s="336">
        <v>1</v>
      </c>
      <c r="C257" s="336">
        <v>13</v>
      </c>
      <c r="D257" s="337" t="s">
        <v>914</v>
      </c>
      <c r="E257" s="338" t="s">
        <v>1170</v>
      </c>
      <c r="F257" s="339">
        <v>2060.7</v>
      </c>
    </row>
    <row r="258" spans="1:6" s="330" customFormat="1" ht="25.5">
      <c r="A258" s="335" t="s">
        <v>409</v>
      </c>
      <c r="B258" s="336">
        <v>1</v>
      </c>
      <c r="C258" s="336">
        <v>13</v>
      </c>
      <c r="D258" s="337" t="s">
        <v>1022</v>
      </c>
      <c r="E258" s="338" t="s">
        <v>1170</v>
      </c>
      <c r="F258" s="339">
        <v>100</v>
      </c>
    </row>
    <row r="259" spans="1:6" s="330" customFormat="1" ht="25.5">
      <c r="A259" s="335" t="s">
        <v>332</v>
      </c>
      <c r="B259" s="336">
        <v>1</v>
      </c>
      <c r="C259" s="336">
        <v>13</v>
      </c>
      <c r="D259" s="337" t="s">
        <v>1023</v>
      </c>
      <c r="E259" s="338" t="s">
        <v>1170</v>
      </c>
      <c r="F259" s="339">
        <v>100</v>
      </c>
    </row>
    <row r="260" spans="1:6" s="331" customFormat="1" ht="12.75">
      <c r="A260" s="335" t="s">
        <v>555</v>
      </c>
      <c r="B260" s="336">
        <v>1</v>
      </c>
      <c r="C260" s="336">
        <v>13</v>
      </c>
      <c r="D260" s="337" t="s">
        <v>1023</v>
      </c>
      <c r="E260" s="338" t="s">
        <v>181</v>
      </c>
      <c r="F260" s="339">
        <v>100</v>
      </c>
    </row>
    <row r="261" spans="1:6" s="330" customFormat="1" ht="12.75">
      <c r="A261" s="335" t="s">
        <v>199</v>
      </c>
      <c r="B261" s="336">
        <v>1</v>
      </c>
      <c r="C261" s="336">
        <v>13</v>
      </c>
      <c r="D261" s="337" t="s">
        <v>1023</v>
      </c>
      <c r="E261" s="338" t="s">
        <v>180</v>
      </c>
      <c r="F261" s="339">
        <v>100</v>
      </c>
    </row>
    <row r="262" spans="1:6" s="330" customFormat="1" ht="12.75">
      <c r="A262" s="335" t="s">
        <v>665</v>
      </c>
      <c r="B262" s="336">
        <v>1</v>
      </c>
      <c r="C262" s="336">
        <v>13</v>
      </c>
      <c r="D262" s="337" t="s">
        <v>951</v>
      </c>
      <c r="E262" s="338" t="s">
        <v>1170</v>
      </c>
      <c r="F262" s="339">
        <v>1960.7</v>
      </c>
    </row>
    <row r="263" spans="1:6" s="330" customFormat="1" ht="12.75">
      <c r="A263" s="335" t="s">
        <v>310</v>
      </c>
      <c r="B263" s="336">
        <v>1</v>
      </c>
      <c r="C263" s="336">
        <v>13</v>
      </c>
      <c r="D263" s="337" t="s">
        <v>952</v>
      </c>
      <c r="E263" s="338" t="s">
        <v>1170</v>
      </c>
      <c r="F263" s="339">
        <v>460.7</v>
      </c>
    </row>
    <row r="264" spans="1:6" s="330" customFormat="1" ht="12.75">
      <c r="A264" s="335" t="s">
        <v>555</v>
      </c>
      <c r="B264" s="336">
        <v>1</v>
      </c>
      <c r="C264" s="336">
        <v>13</v>
      </c>
      <c r="D264" s="337" t="s">
        <v>952</v>
      </c>
      <c r="E264" s="338" t="s">
        <v>181</v>
      </c>
      <c r="F264" s="339">
        <v>460.7</v>
      </c>
    </row>
    <row r="265" spans="1:6" s="330" customFormat="1" ht="12.75">
      <c r="A265" s="335" t="s">
        <v>199</v>
      </c>
      <c r="B265" s="336">
        <v>1</v>
      </c>
      <c r="C265" s="336">
        <v>13</v>
      </c>
      <c r="D265" s="337" t="s">
        <v>952</v>
      </c>
      <c r="E265" s="338" t="s">
        <v>180</v>
      </c>
      <c r="F265" s="339">
        <v>460.7</v>
      </c>
    </row>
    <row r="266" spans="1:6" s="330" customFormat="1" ht="12.75">
      <c r="A266" s="335" t="s">
        <v>311</v>
      </c>
      <c r="B266" s="336">
        <v>1</v>
      </c>
      <c r="C266" s="336">
        <v>13</v>
      </c>
      <c r="D266" s="337" t="s">
        <v>953</v>
      </c>
      <c r="E266" s="338" t="s">
        <v>1170</v>
      </c>
      <c r="F266" s="339">
        <v>1500</v>
      </c>
    </row>
    <row r="267" spans="1:6" s="330" customFormat="1" ht="12.75">
      <c r="A267" s="335" t="s">
        <v>555</v>
      </c>
      <c r="B267" s="336">
        <v>1</v>
      </c>
      <c r="C267" s="336">
        <v>13</v>
      </c>
      <c r="D267" s="337" t="s">
        <v>953</v>
      </c>
      <c r="E267" s="338" t="s">
        <v>181</v>
      </c>
      <c r="F267" s="339">
        <v>1500</v>
      </c>
    </row>
    <row r="268" spans="1:6" s="331" customFormat="1" ht="12.75">
      <c r="A268" s="335" t="s">
        <v>199</v>
      </c>
      <c r="B268" s="336">
        <v>1</v>
      </c>
      <c r="C268" s="336">
        <v>13</v>
      </c>
      <c r="D268" s="337" t="s">
        <v>953</v>
      </c>
      <c r="E268" s="338" t="s">
        <v>180</v>
      </c>
      <c r="F268" s="339">
        <v>1500</v>
      </c>
    </row>
    <row r="269" spans="1:6" s="330" customFormat="1" ht="12.75">
      <c r="A269" s="335" t="s">
        <v>212</v>
      </c>
      <c r="B269" s="336">
        <v>1</v>
      </c>
      <c r="C269" s="336">
        <v>13</v>
      </c>
      <c r="D269" s="337" t="s">
        <v>789</v>
      </c>
      <c r="E269" s="338" t="s">
        <v>1170</v>
      </c>
      <c r="F269" s="339">
        <v>46755.2</v>
      </c>
    </row>
    <row r="270" spans="1:6" s="330" customFormat="1" ht="12.75">
      <c r="A270" s="335" t="s">
        <v>556</v>
      </c>
      <c r="B270" s="336">
        <v>1</v>
      </c>
      <c r="C270" s="336">
        <v>13</v>
      </c>
      <c r="D270" s="337" t="s">
        <v>793</v>
      </c>
      <c r="E270" s="338" t="s">
        <v>1170</v>
      </c>
      <c r="F270" s="339">
        <v>2083.2</v>
      </c>
    </row>
    <row r="271" spans="1:6" s="330" customFormat="1" ht="12.75">
      <c r="A271" s="335" t="s">
        <v>366</v>
      </c>
      <c r="B271" s="336">
        <v>1</v>
      </c>
      <c r="C271" s="336">
        <v>13</v>
      </c>
      <c r="D271" s="337" t="s">
        <v>954</v>
      </c>
      <c r="E271" s="338" t="s">
        <v>1170</v>
      </c>
      <c r="F271" s="339">
        <v>1815</v>
      </c>
    </row>
    <row r="272" spans="1:6" s="330" customFormat="1" ht="12.75">
      <c r="A272" s="335" t="s">
        <v>555</v>
      </c>
      <c r="B272" s="336">
        <v>1</v>
      </c>
      <c r="C272" s="336">
        <v>13</v>
      </c>
      <c r="D272" s="337" t="s">
        <v>954</v>
      </c>
      <c r="E272" s="338" t="s">
        <v>181</v>
      </c>
      <c r="F272" s="339">
        <v>1815</v>
      </c>
    </row>
    <row r="273" spans="1:6" s="331" customFormat="1" ht="12.75">
      <c r="A273" s="335" t="s">
        <v>199</v>
      </c>
      <c r="B273" s="336">
        <v>1</v>
      </c>
      <c r="C273" s="336">
        <v>13</v>
      </c>
      <c r="D273" s="337" t="s">
        <v>954</v>
      </c>
      <c r="E273" s="338" t="s">
        <v>180</v>
      </c>
      <c r="F273" s="339">
        <v>1815</v>
      </c>
    </row>
    <row r="274" spans="1:6" s="330" customFormat="1" ht="12.75">
      <c r="A274" s="335" t="s">
        <v>320</v>
      </c>
      <c r="B274" s="336">
        <v>1</v>
      </c>
      <c r="C274" s="336">
        <v>13</v>
      </c>
      <c r="D274" s="337" t="s">
        <v>955</v>
      </c>
      <c r="E274" s="338" t="s">
        <v>1170</v>
      </c>
      <c r="F274" s="339">
        <v>121.3</v>
      </c>
    </row>
    <row r="275" spans="1:6" s="330" customFormat="1" ht="12.75">
      <c r="A275" s="335" t="s">
        <v>193</v>
      </c>
      <c r="B275" s="336">
        <v>1</v>
      </c>
      <c r="C275" s="336">
        <v>13</v>
      </c>
      <c r="D275" s="337" t="s">
        <v>955</v>
      </c>
      <c r="E275" s="338" t="s">
        <v>99</v>
      </c>
      <c r="F275" s="339">
        <v>121.3</v>
      </c>
    </row>
    <row r="276" spans="1:6" s="330" customFormat="1" ht="12.75">
      <c r="A276" s="335" t="s">
        <v>192</v>
      </c>
      <c r="B276" s="336">
        <v>1</v>
      </c>
      <c r="C276" s="336">
        <v>13</v>
      </c>
      <c r="D276" s="337" t="s">
        <v>955</v>
      </c>
      <c r="E276" s="338" t="s">
        <v>191</v>
      </c>
      <c r="F276" s="339">
        <v>121.3</v>
      </c>
    </row>
    <row r="277" spans="1:6" s="331" customFormat="1" ht="12.75">
      <c r="A277" s="335" t="s">
        <v>523</v>
      </c>
      <c r="B277" s="336">
        <v>1</v>
      </c>
      <c r="C277" s="336">
        <v>13</v>
      </c>
      <c r="D277" s="337" t="s">
        <v>956</v>
      </c>
      <c r="E277" s="338" t="s">
        <v>1170</v>
      </c>
      <c r="F277" s="339">
        <v>146.9</v>
      </c>
    </row>
    <row r="278" spans="1:6" s="330" customFormat="1" ht="12.75">
      <c r="A278" s="335" t="s">
        <v>555</v>
      </c>
      <c r="B278" s="336">
        <v>1</v>
      </c>
      <c r="C278" s="336">
        <v>13</v>
      </c>
      <c r="D278" s="337" t="s">
        <v>956</v>
      </c>
      <c r="E278" s="338" t="s">
        <v>181</v>
      </c>
      <c r="F278" s="339">
        <v>80</v>
      </c>
    </row>
    <row r="279" spans="1:6" s="330" customFormat="1" ht="12.75">
      <c r="A279" s="335" t="s">
        <v>199</v>
      </c>
      <c r="B279" s="336">
        <v>1</v>
      </c>
      <c r="C279" s="336">
        <v>13</v>
      </c>
      <c r="D279" s="337" t="s">
        <v>956</v>
      </c>
      <c r="E279" s="338" t="s">
        <v>180</v>
      </c>
      <c r="F279" s="339">
        <v>80</v>
      </c>
    </row>
    <row r="280" spans="1:6" s="330" customFormat="1" ht="12.75">
      <c r="A280" s="335" t="s">
        <v>193</v>
      </c>
      <c r="B280" s="336">
        <v>1</v>
      </c>
      <c r="C280" s="336">
        <v>13</v>
      </c>
      <c r="D280" s="337" t="s">
        <v>956</v>
      </c>
      <c r="E280" s="338" t="s">
        <v>99</v>
      </c>
      <c r="F280" s="339">
        <v>66.9</v>
      </c>
    </row>
    <row r="281" spans="1:6" s="331" customFormat="1" ht="12.75">
      <c r="A281" s="335" t="s">
        <v>588</v>
      </c>
      <c r="B281" s="336">
        <v>1</v>
      </c>
      <c r="C281" s="336">
        <v>13</v>
      </c>
      <c r="D281" s="337" t="s">
        <v>956</v>
      </c>
      <c r="E281" s="338" t="s">
        <v>589</v>
      </c>
      <c r="F281" s="339">
        <v>60</v>
      </c>
    </row>
    <row r="282" spans="1:6" s="330" customFormat="1" ht="12.75">
      <c r="A282" s="335" t="s">
        <v>192</v>
      </c>
      <c r="B282" s="336">
        <v>1</v>
      </c>
      <c r="C282" s="336">
        <v>13</v>
      </c>
      <c r="D282" s="337" t="s">
        <v>956</v>
      </c>
      <c r="E282" s="338" t="s">
        <v>191</v>
      </c>
      <c r="F282" s="339">
        <v>6.9</v>
      </c>
    </row>
    <row r="283" spans="1:6" s="330" customFormat="1" ht="25.5">
      <c r="A283" s="335" t="s">
        <v>410</v>
      </c>
      <c r="B283" s="336">
        <v>1</v>
      </c>
      <c r="C283" s="336">
        <v>13</v>
      </c>
      <c r="D283" s="337" t="s">
        <v>957</v>
      </c>
      <c r="E283" s="338" t="s">
        <v>1170</v>
      </c>
      <c r="F283" s="339">
        <v>44672</v>
      </c>
    </row>
    <row r="284" spans="1:6" s="330" customFormat="1" ht="12.75">
      <c r="A284" s="335" t="s">
        <v>497</v>
      </c>
      <c r="B284" s="336">
        <v>1</v>
      </c>
      <c r="C284" s="336">
        <v>13</v>
      </c>
      <c r="D284" s="337" t="s">
        <v>958</v>
      </c>
      <c r="E284" s="338" t="s">
        <v>1170</v>
      </c>
      <c r="F284" s="339">
        <v>33965.1</v>
      </c>
    </row>
    <row r="285" spans="1:6" s="330" customFormat="1" ht="12.75">
      <c r="A285" s="335" t="s">
        <v>190</v>
      </c>
      <c r="B285" s="336">
        <v>1</v>
      </c>
      <c r="C285" s="336">
        <v>13</v>
      </c>
      <c r="D285" s="337" t="s">
        <v>958</v>
      </c>
      <c r="E285" s="338" t="s">
        <v>101</v>
      </c>
      <c r="F285" s="339">
        <v>33965.1</v>
      </c>
    </row>
    <row r="286" spans="1:6" s="330" customFormat="1" ht="12.75">
      <c r="A286" s="335" t="s">
        <v>189</v>
      </c>
      <c r="B286" s="336">
        <v>1</v>
      </c>
      <c r="C286" s="336">
        <v>13</v>
      </c>
      <c r="D286" s="337" t="s">
        <v>958</v>
      </c>
      <c r="E286" s="338" t="s">
        <v>102</v>
      </c>
      <c r="F286" s="339">
        <v>33965.1</v>
      </c>
    </row>
    <row r="287" spans="1:6" s="330" customFormat="1" ht="12.75">
      <c r="A287" s="335" t="s">
        <v>198</v>
      </c>
      <c r="B287" s="336">
        <v>1</v>
      </c>
      <c r="C287" s="336">
        <v>13</v>
      </c>
      <c r="D287" s="337" t="s">
        <v>959</v>
      </c>
      <c r="E287" s="338" t="s">
        <v>1170</v>
      </c>
      <c r="F287" s="339">
        <v>8706.9</v>
      </c>
    </row>
    <row r="288" spans="1:6" s="330" customFormat="1" ht="12.75">
      <c r="A288" s="335" t="s">
        <v>190</v>
      </c>
      <c r="B288" s="336">
        <v>1</v>
      </c>
      <c r="C288" s="336">
        <v>13</v>
      </c>
      <c r="D288" s="337" t="s">
        <v>959</v>
      </c>
      <c r="E288" s="338" t="s">
        <v>101</v>
      </c>
      <c r="F288" s="339">
        <v>8706.9</v>
      </c>
    </row>
    <row r="289" spans="1:6" s="331" customFormat="1" ht="12.75">
      <c r="A289" s="335" t="s">
        <v>189</v>
      </c>
      <c r="B289" s="336">
        <v>1</v>
      </c>
      <c r="C289" s="336">
        <v>13</v>
      </c>
      <c r="D289" s="337" t="s">
        <v>959</v>
      </c>
      <c r="E289" s="338" t="s">
        <v>102</v>
      </c>
      <c r="F289" s="339">
        <v>8706.9</v>
      </c>
    </row>
    <row r="290" spans="1:6" s="330" customFormat="1" ht="12.75">
      <c r="A290" s="335" t="s">
        <v>360</v>
      </c>
      <c r="B290" s="336">
        <v>1</v>
      </c>
      <c r="C290" s="336">
        <v>13</v>
      </c>
      <c r="D290" s="337" t="s">
        <v>960</v>
      </c>
      <c r="E290" s="338" t="s">
        <v>1170</v>
      </c>
      <c r="F290" s="339">
        <v>2000</v>
      </c>
    </row>
    <row r="291" spans="1:6" s="330" customFormat="1" ht="12.75">
      <c r="A291" s="335" t="s">
        <v>190</v>
      </c>
      <c r="B291" s="336">
        <v>1</v>
      </c>
      <c r="C291" s="336">
        <v>13</v>
      </c>
      <c r="D291" s="337" t="s">
        <v>960</v>
      </c>
      <c r="E291" s="338" t="s">
        <v>101</v>
      </c>
      <c r="F291" s="339">
        <v>2000</v>
      </c>
    </row>
    <row r="292" spans="1:6" s="331" customFormat="1" ht="12.75">
      <c r="A292" s="335" t="s">
        <v>189</v>
      </c>
      <c r="B292" s="336">
        <v>1</v>
      </c>
      <c r="C292" s="336">
        <v>13</v>
      </c>
      <c r="D292" s="337" t="s">
        <v>960</v>
      </c>
      <c r="E292" s="338" t="s">
        <v>102</v>
      </c>
      <c r="F292" s="339">
        <v>2000</v>
      </c>
    </row>
    <row r="293" spans="1:6" s="330" customFormat="1" ht="12.75">
      <c r="A293" s="335" t="s">
        <v>356</v>
      </c>
      <c r="B293" s="336">
        <v>1</v>
      </c>
      <c r="C293" s="336">
        <v>13</v>
      </c>
      <c r="D293" s="337" t="s">
        <v>961</v>
      </c>
      <c r="E293" s="338" t="s">
        <v>1170</v>
      </c>
      <c r="F293" s="339">
        <v>1975</v>
      </c>
    </row>
    <row r="294" spans="1:6" s="330" customFormat="1" ht="38.25">
      <c r="A294" s="335" t="s">
        <v>440</v>
      </c>
      <c r="B294" s="336">
        <v>1</v>
      </c>
      <c r="C294" s="336">
        <v>13</v>
      </c>
      <c r="D294" s="337" t="s">
        <v>962</v>
      </c>
      <c r="E294" s="338" t="s">
        <v>1170</v>
      </c>
      <c r="F294" s="339">
        <v>1975</v>
      </c>
    </row>
    <row r="295" spans="1:6" s="330" customFormat="1" ht="12.75">
      <c r="A295" s="335" t="s">
        <v>286</v>
      </c>
      <c r="B295" s="336">
        <v>1</v>
      </c>
      <c r="C295" s="336">
        <v>13</v>
      </c>
      <c r="D295" s="337" t="s">
        <v>963</v>
      </c>
      <c r="E295" s="338" t="s">
        <v>1170</v>
      </c>
      <c r="F295" s="339">
        <v>1975</v>
      </c>
    </row>
    <row r="296" spans="1:6" s="330" customFormat="1" ht="12.75">
      <c r="A296" s="335" t="s">
        <v>555</v>
      </c>
      <c r="B296" s="336">
        <v>1</v>
      </c>
      <c r="C296" s="336">
        <v>13</v>
      </c>
      <c r="D296" s="337" t="s">
        <v>963</v>
      </c>
      <c r="E296" s="338" t="s">
        <v>181</v>
      </c>
      <c r="F296" s="339">
        <v>1975</v>
      </c>
    </row>
    <row r="297" spans="1:6" s="330" customFormat="1" ht="12.75">
      <c r="A297" s="335" t="s">
        <v>199</v>
      </c>
      <c r="B297" s="336">
        <v>1</v>
      </c>
      <c r="C297" s="336">
        <v>13</v>
      </c>
      <c r="D297" s="337" t="s">
        <v>963</v>
      </c>
      <c r="E297" s="338" t="s">
        <v>180</v>
      </c>
      <c r="F297" s="339">
        <v>1975</v>
      </c>
    </row>
    <row r="298" spans="1:6" s="330" customFormat="1" ht="12.75">
      <c r="A298" s="335" t="s">
        <v>251</v>
      </c>
      <c r="B298" s="336">
        <v>1</v>
      </c>
      <c r="C298" s="336">
        <v>13</v>
      </c>
      <c r="D298" s="337" t="s">
        <v>836</v>
      </c>
      <c r="E298" s="338" t="s">
        <v>1170</v>
      </c>
      <c r="F298" s="339">
        <v>677.4</v>
      </c>
    </row>
    <row r="299" spans="1:6" s="330" customFormat="1" ht="12.75">
      <c r="A299" s="335" t="s">
        <v>523</v>
      </c>
      <c r="B299" s="336">
        <v>1</v>
      </c>
      <c r="C299" s="336">
        <v>13</v>
      </c>
      <c r="D299" s="337" t="s">
        <v>924</v>
      </c>
      <c r="E299" s="338" t="s">
        <v>1170</v>
      </c>
      <c r="F299" s="339">
        <v>677.4</v>
      </c>
    </row>
    <row r="300" spans="1:6" s="330" customFormat="1" ht="38.25">
      <c r="A300" s="335" t="s">
        <v>197</v>
      </c>
      <c r="B300" s="336">
        <v>1</v>
      </c>
      <c r="C300" s="336">
        <v>13</v>
      </c>
      <c r="D300" s="337" t="s">
        <v>924</v>
      </c>
      <c r="E300" s="338" t="s">
        <v>196</v>
      </c>
      <c r="F300" s="339">
        <v>102</v>
      </c>
    </row>
    <row r="301" spans="1:6" s="331" customFormat="1" ht="12.75">
      <c r="A301" s="335" t="s">
        <v>195</v>
      </c>
      <c r="B301" s="336">
        <v>1</v>
      </c>
      <c r="C301" s="336">
        <v>13</v>
      </c>
      <c r="D301" s="337" t="s">
        <v>924</v>
      </c>
      <c r="E301" s="338" t="s">
        <v>194</v>
      </c>
      <c r="F301" s="339">
        <v>102</v>
      </c>
    </row>
    <row r="302" spans="1:6" s="330" customFormat="1" ht="12.75">
      <c r="A302" s="335" t="s">
        <v>193</v>
      </c>
      <c r="B302" s="336">
        <v>1</v>
      </c>
      <c r="C302" s="336">
        <v>13</v>
      </c>
      <c r="D302" s="337" t="s">
        <v>924</v>
      </c>
      <c r="E302" s="338" t="s">
        <v>99</v>
      </c>
      <c r="F302" s="339">
        <v>575.4</v>
      </c>
    </row>
    <row r="303" spans="1:6" s="330" customFormat="1" ht="12.75">
      <c r="A303" s="335" t="s">
        <v>588</v>
      </c>
      <c r="B303" s="336">
        <v>1</v>
      </c>
      <c r="C303" s="336">
        <v>13</v>
      </c>
      <c r="D303" s="337" t="s">
        <v>924</v>
      </c>
      <c r="E303" s="338" t="s">
        <v>589</v>
      </c>
      <c r="F303" s="339">
        <v>40.4</v>
      </c>
    </row>
    <row r="304" spans="1:6" s="331" customFormat="1" ht="12.75">
      <c r="A304" s="335" t="s">
        <v>192</v>
      </c>
      <c r="B304" s="336">
        <v>1</v>
      </c>
      <c r="C304" s="336">
        <v>13</v>
      </c>
      <c r="D304" s="337" t="s">
        <v>924</v>
      </c>
      <c r="E304" s="338" t="s">
        <v>191</v>
      </c>
      <c r="F304" s="339">
        <v>535</v>
      </c>
    </row>
    <row r="305" spans="1:6" s="330" customFormat="1" ht="12.75">
      <c r="A305" s="335" t="s">
        <v>321</v>
      </c>
      <c r="B305" s="336">
        <v>2</v>
      </c>
      <c r="C305" s="336">
        <v>0</v>
      </c>
      <c r="D305" s="337" t="s">
        <v>1170</v>
      </c>
      <c r="E305" s="338" t="s">
        <v>1170</v>
      </c>
      <c r="F305" s="339">
        <v>1695.8</v>
      </c>
    </row>
    <row r="306" spans="1:6" s="330" customFormat="1" ht="12.75">
      <c r="A306" s="335" t="s">
        <v>322</v>
      </c>
      <c r="B306" s="336">
        <v>2</v>
      </c>
      <c r="C306" s="336">
        <v>4</v>
      </c>
      <c r="D306" s="337" t="s">
        <v>1170</v>
      </c>
      <c r="E306" s="338" t="s">
        <v>1170</v>
      </c>
      <c r="F306" s="339">
        <v>1695.8</v>
      </c>
    </row>
    <row r="307" spans="1:6" s="330" customFormat="1" ht="12.75">
      <c r="A307" s="335" t="s">
        <v>221</v>
      </c>
      <c r="B307" s="336">
        <v>2</v>
      </c>
      <c r="C307" s="336">
        <v>4</v>
      </c>
      <c r="D307" s="337" t="s">
        <v>795</v>
      </c>
      <c r="E307" s="338" t="s">
        <v>1170</v>
      </c>
      <c r="F307" s="339">
        <v>1695.8</v>
      </c>
    </row>
    <row r="308" spans="1:6" s="330" customFormat="1" ht="25.5">
      <c r="A308" s="335" t="s">
        <v>323</v>
      </c>
      <c r="B308" s="336">
        <v>2</v>
      </c>
      <c r="C308" s="336">
        <v>4</v>
      </c>
      <c r="D308" s="337" t="s">
        <v>964</v>
      </c>
      <c r="E308" s="338" t="s">
        <v>1170</v>
      </c>
      <c r="F308" s="339">
        <v>1186.9</v>
      </c>
    </row>
    <row r="309" spans="1:6" s="330" customFormat="1" ht="25.5">
      <c r="A309" s="335" t="s">
        <v>411</v>
      </c>
      <c r="B309" s="336">
        <v>2</v>
      </c>
      <c r="C309" s="336">
        <v>4</v>
      </c>
      <c r="D309" s="337" t="s">
        <v>965</v>
      </c>
      <c r="E309" s="338" t="s">
        <v>1170</v>
      </c>
      <c r="F309" s="339">
        <v>1186.9</v>
      </c>
    </row>
    <row r="310" spans="1:6" s="330" customFormat="1" ht="12.75">
      <c r="A310" s="335" t="s">
        <v>324</v>
      </c>
      <c r="B310" s="336">
        <v>2</v>
      </c>
      <c r="C310" s="336">
        <v>4</v>
      </c>
      <c r="D310" s="337" t="s">
        <v>966</v>
      </c>
      <c r="E310" s="338" t="s">
        <v>1170</v>
      </c>
      <c r="F310" s="339">
        <v>1186.9</v>
      </c>
    </row>
    <row r="311" spans="1:6" s="330" customFormat="1" ht="12.75">
      <c r="A311" s="335" t="s">
        <v>555</v>
      </c>
      <c r="B311" s="336">
        <v>2</v>
      </c>
      <c r="C311" s="336">
        <v>4</v>
      </c>
      <c r="D311" s="337" t="s">
        <v>966</v>
      </c>
      <c r="E311" s="338" t="s">
        <v>181</v>
      </c>
      <c r="F311" s="339">
        <v>1186.9</v>
      </c>
    </row>
    <row r="312" spans="1:6" s="331" customFormat="1" ht="12.75">
      <c r="A312" s="335" t="s">
        <v>199</v>
      </c>
      <c r="B312" s="336">
        <v>2</v>
      </c>
      <c r="C312" s="336">
        <v>4</v>
      </c>
      <c r="D312" s="337" t="s">
        <v>966</v>
      </c>
      <c r="E312" s="338" t="s">
        <v>180</v>
      </c>
      <c r="F312" s="339">
        <v>1186.9</v>
      </c>
    </row>
    <row r="313" spans="1:6" s="330" customFormat="1" ht="12.75">
      <c r="A313" s="335" t="s">
        <v>325</v>
      </c>
      <c r="B313" s="336">
        <v>2</v>
      </c>
      <c r="C313" s="336">
        <v>4</v>
      </c>
      <c r="D313" s="337" t="s">
        <v>967</v>
      </c>
      <c r="E313" s="338" t="s">
        <v>1170</v>
      </c>
      <c r="F313" s="339">
        <v>508.9</v>
      </c>
    </row>
    <row r="314" spans="1:6" s="330" customFormat="1" ht="25.5">
      <c r="A314" s="335" t="s">
        <v>412</v>
      </c>
      <c r="B314" s="336">
        <v>2</v>
      </c>
      <c r="C314" s="336">
        <v>4</v>
      </c>
      <c r="D314" s="337" t="s">
        <v>968</v>
      </c>
      <c r="E314" s="338" t="s">
        <v>1170</v>
      </c>
      <c r="F314" s="339">
        <v>14.5</v>
      </c>
    </row>
    <row r="315" spans="1:6" s="330" customFormat="1" ht="25.5">
      <c r="A315" s="335" t="s">
        <v>413</v>
      </c>
      <c r="B315" s="336">
        <v>2</v>
      </c>
      <c r="C315" s="336">
        <v>4</v>
      </c>
      <c r="D315" s="337" t="s">
        <v>969</v>
      </c>
      <c r="E315" s="338" t="s">
        <v>1170</v>
      </c>
      <c r="F315" s="339">
        <v>14.5</v>
      </c>
    </row>
    <row r="316" spans="1:6" s="330" customFormat="1" ht="12.75">
      <c r="A316" s="335" t="s">
        <v>555</v>
      </c>
      <c r="B316" s="336">
        <v>2</v>
      </c>
      <c r="C316" s="336">
        <v>4</v>
      </c>
      <c r="D316" s="337" t="s">
        <v>969</v>
      </c>
      <c r="E316" s="338" t="s">
        <v>181</v>
      </c>
      <c r="F316" s="339">
        <v>14.5</v>
      </c>
    </row>
    <row r="317" spans="1:6" s="330" customFormat="1" ht="12.75">
      <c r="A317" s="335" t="s">
        <v>199</v>
      </c>
      <c r="B317" s="336">
        <v>2</v>
      </c>
      <c r="C317" s="336">
        <v>4</v>
      </c>
      <c r="D317" s="337" t="s">
        <v>969</v>
      </c>
      <c r="E317" s="338" t="s">
        <v>180</v>
      </c>
      <c r="F317" s="339">
        <v>14.5</v>
      </c>
    </row>
    <row r="318" spans="1:6" s="331" customFormat="1" ht="25.5">
      <c r="A318" s="335" t="s">
        <v>414</v>
      </c>
      <c r="B318" s="336">
        <v>2</v>
      </c>
      <c r="C318" s="336">
        <v>4</v>
      </c>
      <c r="D318" s="337" t="s">
        <v>970</v>
      </c>
      <c r="E318" s="338" t="s">
        <v>1170</v>
      </c>
      <c r="F318" s="339">
        <v>440</v>
      </c>
    </row>
    <row r="319" spans="1:6" s="330" customFormat="1" ht="25.5">
      <c r="A319" s="335" t="s">
        <v>590</v>
      </c>
      <c r="B319" s="336">
        <v>2</v>
      </c>
      <c r="C319" s="336">
        <v>4</v>
      </c>
      <c r="D319" s="337" t="s">
        <v>971</v>
      </c>
      <c r="E319" s="338" t="s">
        <v>1170</v>
      </c>
      <c r="F319" s="339">
        <v>440</v>
      </c>
    </row>
    <row r="320" spans="1:6" s="330" customFormat="1" ht="12.75">
      <c r="A320" s="335" t="s">
        <v>555</v>
      </c>
      <c r="B320" s="336">
        <v>2</v>
      </c>
      <c r="C320" s="336">
        <v>4</v>
      </c>
      <c r="D320" s="337" t="s">
        <v>971</v>
      </c>
      <c r="E320" s="338" t="s">
        <v>181</v>
      </c>
      <c r="F320" s="339">
        <v>440</v>
      </c>
    </row>
    <row r="321" spans="1:6" s="330" customFormat="1" ht="12.75">
      <c r="A321" s="335" t="s">
        <v>199</v>
      </c>
      <c r="B321" s="336">
        <v>2</v>
      </c>
      <c r="C321" s="336">
        <v>4</v>
      </c>
      <c r="D321" s="337" t="s">
        <v>971</v>
      </c>
      <c r="E321" s="338" t="s">
        <v>180</v>
      </c>
      <c r="F321" s="339">
        <v>440</v>
      </c>
    </row>
    <row r="322" spans="1:6" s="331" customFormat="1" ht="25.5">
      <c r="A322" s="335" t="s">
        <v>415</v>
      </c>
      <c r="B322" s="336">
        <v>2</v>
      </c>
      <c r="C322" s="336">
        <v>4</v>
      </c>
      <c r="D322" s="337" t="s">
        <v>972</v>
      </c>
      <c r="E322" s="338" t="s">
        <v>1170</v>
      </c>
      <c r="F322" s="339">
        <v>54.4</v>
      </c>
    </row>
    <row r="323" spans="1:6" s="330" customFormat="1" ht="25.5">
      <c r="A323" s="335" t="s">
        <v>416</v>
      </c>
      <c r="B323" s="336">
        <v>2</v>
      </c>
      <c r="C323" s="336">
        <v>4</v>
      </c>
      <c r="D323" s="337" t="s">
        <v>973</v>
      </c>
      <c r="E323" s="338" t="s">
        <v>1170</v>
      </c>
      <c r="F323" s="339">
        <v>54.4</v>
      </c>
    </row>
    <row r="324" spans="1:6" s="330" customFormat="1" ht="12.75">
      <c r="A324" s="335" t="s">
        <v>555</v>
      </c>
      <c r="B324" s="336">
        <v>2</v>
      </c>
      <c r="C324" s="336">
        <v>4</v>
      </c>
      <c r="D324" s="337" t="s">
        <v>973</v>
      </c>
      <c r="E324" s="338" t="s">
        <v>181</v>
      </c>
      <c r="F324" s="339">
        <v>54.4</v>
      </c>
    </row>
    <row r="325" spans="1:6" s="330" customFormat="1" ht="12.75">
      <c r="A325" s="335" t="s">
        <v>199</v>
      </c>
      <c r="B325" s="336">
        <v>2</v>
      </c>
      <c r="C325" s="336">
        <v>4</v>
      </c>
      <c r="D325" s="337" t="s">
        <v>973</v>
      </c>
      <c r="E325" s="338" t="s">
        <v>180</v>
      </c>
      <c r="F325" s="339">
        <v>54.4</v>
      </c>
    </row>
    <row r="326" spans="1:6" s="330" customFormat="1" ht="12.75">
      <c r="A326" s="335" t="s">
        <v>326</v>
      </c>
      <c r="B326" s="336">
        <v>3</v>
      </c>
      <c r="C326" s="336">
        <v>0</v>
      </c>
      <c r="D326" s="337" t="s">
        <v>1170</v>
      </c>
      <c r="E326" s="338" t="s">
        <v>1170</v>
      </c>
      <c r="F326" s="339">
        <v>10144.4</v>
      </c>
    </row>
    <row r="327" spans="1:6" s="330" customFormat="1" ht="25.5">
      <c r="A327" s="335" t="s">
        <v>327</v>
      </c>
      <c r="B327" s="336">
        <v>3</v>
      </c>
      <c r="C327" s="336">
        <v>9</v>
      </c>
      <c r="D327" s="337" t="s">
        <v>1170</v>
      </c>
      <c r="E327" s="338" t="s">
        <v>1170</v>
      </c>
      <c r="F327" s="339">
        <v>7544.1</v>
      </c>
    </row>
    <row r="328" spans="1:6" s="331" customFormat="1" ht="12.75">
      <c r="A328" s="335" t="s">
        <v>221</v>
      </c>
      <c r="B328" s="336">
        <v>3</v>
      </c>
      <c r="C328" s="336">
        <v>9</v>
      </c>
      <c r="D328" s="337" t="s">
        <v>795</v>
      </c>
      <c r="E328" s="338" t="s">
        <v>1170</v>
      </c>
      <c r="F328" s="339">
        <v>7544.1</v>
      </c>
    </row>
    <row r="329" spans="1:6" s="330" customFormat="1" ht="25.5">
      <c r="A329" s="335" t="s">
        <v>323</v>
      </c>
      <c r="B329" s="336">
        <v>3</v>
      </c>
      <c r="C329" s="336">
        <v>9</v>
      </c>
      <c r="D329" s="337" t="s">
        <v>964</v>
      </c>
      <c r="E329" s="338" t="s">
        <v>1170</v>
      </c>
      <c r="F329" s="339">
        <v>7544.1</v>
      </c>
    </row>
    <row r="330" spans="1:6" s="330" customFormat="1" ht="25.5">
      <c r="A330" s="335" t="s">
        <v>491</v>
      </c>
      <c r="B330" s="336">
        <v>3</v>
      </c>
      <c r="C330" s="336">
        <v>9</v>
      </c>
      <c r="D330" s="337" t="s">
        <v>974</v>
      </c>
      <c r="E330" s="338" t="s">
        <v>1170</v>
      </c>
      <c r="F330" s="339">
        <v>7544.1</v>
      </c>
    </row>
    <row r="331" spans="1:6" s="331" customFormat="1" ht="12.75">
      <c r="A331" s="335" t="s">
        <v>497</v>
      </c>
      <c r="B331" s="336">
        <v>3</v>
      </c>
      <c r="C331" s="336">
        <v>9</v>
      </c>
      <c r="D331" s="337" t="s">
        <v>975</v>
      </c>
      <c r="E331" s="338" t="s">
        <v>1170</v>
      </c>
      <c r="F331" s="339">
        <v>7293.8</v>
      </c>
    </row>
    <row r="332" spans="1:6" s="330" customFormat="1" ht="38.25">
      <c r="A332" s="335" t="s">
        <v>197</v>
      </c>
      <c r="B332" s="336">
        <v>3</v>
      </c>
      <c r="C332" s="336">
        <v>9</v>
      </c>
      <c r="D332" s="337" t="s">
        <v>975</v>
      </c>
      <c r="E332" s="338" t="s">
        <v>196</v>
      </c>
      <c r="F332" s="339">
        <v>7292.8</v>
      </c>
    </row>
    <row r="333" spans="1:6" s="330" customFormat="1" ht="12.75">
      <c r="A333" s="335" t="s">
        <v>195</v>
      </c>
      <c r="B333" s="336">
        <v>3</v>
      </c>
      <c r="C333" s="336">
        <v>9</v>
      </c>
      <c r="D333" s="337" t="s">
        <v>975</v>
      </c>
      <c r="E333" s="338" t="s">
        <v>194</v>
      </c>
      <c r="F333" s="339">
        <v>7292.8</v>
      </c>
    </row>
    <row r="334" spans="1:6" s="331" customFormat="1" ht="12.75">
      <c r="A334" s="335" t="s">
        <v>193</v>
      </c>
      <c r="B334" s="336">
        <v>3</v>
      </c>
      <c r="C334" s="336">
        <v>9</v>
      </c>
      <c r="D334" s="337" t="s">
        <v>975</v>
      </c>
      <c r="E334" s="338" t="s">
        <v>99</v>
      </c>
      <c r="F334" s="339">
        <v>1</v>
      </c>
    </row>
    <row r="335" spans="1:6" s="330" customFormat="1" ht="12.75">
      <c r="A335" s="335" t="s">
        <v>192</v>
      </c>
      <c r="B335" s="336">
        <v>3</v>
      </c>
      <c r="C335" s="336">
        <v>9</v>
      </c>
      <c r="D335" s="337" t="s">
        <v>975</v>
      </c>
      <c r="E335" s="338" t="s">
        <v>191</v>
      </c>
      <c r="F335" s="339">
        <v>1</v>
      </c>
    </row>
    <row r="336" spans="1:6" s="330" customFormat="1" ht="12.75">
      <c r="A336" s="335" t="s">
        <v>198</v>
      </c>
      <c r="B336" s="336">
        <v>3</v>
      </c>
      <c r="C336" s="336">
        <v>9</v>
      </c>
      <c r="D336" s="337" t="s">
        <v>976</v>
      </c>
      <c r="E336" s="338" t="s">
        <v>1170</v>
      </c>
      <c r="F336" s="339">
        <v>250.3</v>
      </c>
    </row>
    <row r="337" spans="1:6" s="330" customFormat="1" ht="38.25">
      <c r="A337" s="335" t="s">
        <v>197</v>
      </c>
      <c r="B337" s="336">
        <v>3</v>
      </c>
      <c r="C337" s="336">
        <v>9</v>
      </c>
      <c r="D337" s="337" t="s">
        <v>976</v>
      </c>
      <c r="E337" s="338" t="s">
        <v>196</v>
      </c>
      <c r="F337" s="339">
        <v>10</v>
      </c>
    </row>
    <row r="338" spans="1:6" s="331" customFormat="1" ht="12.75">
      <c r="A338" s="335" t="s">
        <v>195</v>
      </c>
      <c r="B338" s="336">
        <v>3</v>
      </c>
      <c r="C338" s="336">
        <v>9</v>
      </c>
      <c r="D338" s="337" t="s">
        <v>976</v>
      </c>
      <c r="E338" s="338" t="s">
        <v>194</v>
      </c>
      <c r="F338" s="339">
        <v>10</v>
      </c>
    </row>
    <row r="339" spans="1:6" s="330" customFormat="1" ht="12.75">
      <c r="A339" s="335" t="s">
        <v>555</v>
      </c>
      <c r="B339" s="336">
        <v>3</v>
      </c>
      <c r="C339" s="336">
        <v>9</v>
      </c>
      <c r="D339" s="337" t="s">
        <v>976</v>
      </c>
      <c r="E339" s="338" t="s">
        <v>181</v>
      </c>
      <c r="F339" s="339">
        <v>239.2</v>
      </c>
    </row>
    <row r="340" spans="1:6" s="330" customFormat="1" ht="12.75">
      <c r="A340" s="335" t="s">
        <v>199</v>
      </c>
      <c r="B340" s="336">
        <v>3</v>
      </c>
      <c r="C340" s="336">
        <v>9</v>
      </c>
      <c r="D340" s="337" t="s">
        <v>976</v>
      </c>
      <c r="E340" s="338" t="s">
        <v>180</v>
      </c>
      <c r="F340" s="339">
        <v>239.2</v>
      </c>
    </row>
    <row r="341" spans="1:6" s="331" customFormat="1" ht="12.75">
      <c r="A341" s="335" t="s">
        <v>193</v>
      </c>
      <c r="B341" s="336">
        <v>3</v>
      </c>
      <c r="C341" s="336">
        <v>9</v>
      </c>
      <c r="D341" s="337" t="s">
        <v>976</v>
      </c>
      <c r="E341" s="338" t="s">
        <v>99</v>
      </c>
      <c r="F341" s="339">
        <v>1.1</v>
      </c>
    </row>
    <row r="342" spans="1:6" s="330" customFormat="1" ht="12.75">
      <c r="A342" s="335" t="s">
        <v>192</v>
      </c>
      <c r="B342" s="336">
        <v>3</v>
      </c>
      <c r="C342" s="336">
        <v>9</v>
      </c>
      <c r="D342" s="337" t="s">
        <v>976</v>
      </c>
      <c r="E342" s="338" t="s">
        <v>191</v>
      </c>
      <c r="F342" s="339">
        <v>1.1</v>
      </c>
    </row>
    <row r="343" spans="1:6" s="330" customFormat="1" ht="12.75">
      <c r="A343" s="335" t="s">
        <v>519</v>
      </c>
      <c r="B343" s="336">
        <v>3</v>
      </c>
      <c r="C343" s="336">
        <v>14</v>
      </c>
      <c r="D343" s="337" t="s">
        <v>1170</v>
      </c>
      <c r="E343" s="338" t="s">
        <v>1170</v>
      </c>
      <c r="F343" s="339">
        <v>2600.3</v>
      </c>
    </row>
    <row r="344" spans="1:6" s="331" customFormat="1" ht="12.75">
      <c r="A344" s="335" t="s">
        <v>221</v>
      </c>
      <c r="B344" s="336">
        <v>3</v>
      </c>
      <c r="C344" s="336">
        <v>14</v>
      </c>
      <c r="D344" s="337" t="s">
        <v>795</v>
      </c>
      <c r="E344" s="338" t="s">
        <v>1170</v>
      </c>
      <c r="F344" s="339">
        <v>2600.3</v>
      </c>
    </row>
    <row r="345" spans="1:6" s="330" customFormat="1" ht="12.75">
      <c r="A345" s="335" t="s">
        <v>220</v>
      </c>
      <c r="B345" s="336">
        <v>3</v>
      </c>
      <c r="C345" s="336">
        <v>14</v>
      </c>
      <c r="D345" s="337" t="s">
        <v>830</v>
      </c>
      <c r="E345" s="338" t="s">
        <v>1170</v>
      </c>
      <c r="F345" s="339">
        <v>2600.3</v>
      </c>
    </row>
    <row r="346" spans="1:6" s="330" customFormat="1" ht="38.25">
      <c r="A346" s="335" t="s">
        <v>424</v>
      </c>
      <c r="B346" s="336">
        <v>3</v>
      </c>
      <c r="C346" s="336">
        <v>14</v>
      </c>
      <c r="D346" s="337" t="s">
        <v>977</v>
      </c>
      <c r="E346" s="338" t="s">
        <v>1170</v>
      </c>
      <c r="F346" s="339">
        <v>2600.3</v>
      </c>
    </row>
    <row r="347" spans="1:6" s="330" customFormat="1" ht="12.75">
      <c r="A347" s="335" t="s">
        <v>524</v>
      </c>
      <c r="B347" s="336">
        <v>3</v>
      </c>
      <c r="C347" s="336">
        <v>14</v>
      </c>
      <c r="D347" s="337" t="s">
        <v>978</v>
      </c>
      <c r="E347" s="338" t="s">
        <v>1170</v>
      </c>
      <c r="F347" s="339">
        <v>2587</v>
      </c>
    </row>
    <row r="348" spans="1:6" s="330" customFormat="1" ht="12.75">
      <c r="A348" s="335" t="s">
        <v>555</v>
      </c>
      <c r="B348" s="336">
        <v>3</v>
      </c>
      <c r="C348" s="336">
        <v>14</v>
      </c>
      <c r="D348" s="337" t="s">
        <v>978</v>
      </c>
      <c r="E348" s="338" t="s">
        <v>181</v>
      </c>
      <c r="F348" s="339">
        <v>2587</v>
      </c>
    </row>
    <row r="349" spans="1:6" s="330" customFormat="1" ht="12.75">
      <c r="A349" s="335" t="s">
        <v>199</v>
      </c>
      <c r="B349" s="336">
        <v>3</v>
      </c>
      <c r="C349" s="336">
        <v>14</v>
      </c>
      <c r="D349" s="337" t="s">
        <v>978</v>
      </c>
      <c r="E349" s="338" t="s">
        <v>180</v>
      </c>
      <c r="F349" s="339">
        <v>2587</v>
      </c>
    </row>
    <row r="350" spans="1:6" s="330" customFormat="1" ht="12.75">
      <c r="A350" s="335" t="s">
        <v>525</v>
      </c>
      <c r="B350" s="336">
        <v>3</v>
      </c>
      <c r="C350" s="336">
        <v>14</v>
      </c>
      <c r="D350" s="337" t="s">
        <v>979</v>
      </c>
      <c r="E350" s="338" t="s">
        <v>1170</v>
      </c>
      <c r="F350" s="339">
        <v>13.3</v>
      </c>
    </row>
    <row r="351" spans="1:6" s="331" customFormat="1" ht="12.75">
      <c r="A351" s="335" t="s">
        <v>555</v>
      </c>
      <c r="B351" s="336">
        <v>3</v>
      </c>
      <c r="C351" s="336">
        <v>14</v>
      </c>
      <c r="D351" s="337" t="s">
        <v>979</v>
      </c>
      <c r="E351" s="338" t="s">
        <v>181</v>
      </c>
      <c r="F351" s="339">
        <v>13.3</v>
      </c>
    </row>
    <row r="352" spans="1:6" s="330" customFormat="1" ht="12.75">
      <c r="A352" s="335" t="s">
        <v>199</v>
      </c>
      <c r="B352" s="336">
        <v>3</v>
      </c>
      <c r="C352" s="336">
        <v>14</v>
      </c>
      <c r="D352" s="337" t="s">
        <v>979</v>
      </c>
      <c r="E352" s="338" t="s">
        <v>180</v>
      </c>
      <c r="F352" s="339">
        <v>13.3</v>
      </c>
    </row>
    <row r="353" spans="1:6" s="330" customFormat="1" ht="12.75">
      <c r="A353" s="335" t="s">
        <v>238</v>
      </c>
      <c r="B353" s="336">
        <v>4</v>
      </c>
      <c r="C353" s="336">
        <v>0</v>
      </c>
      <c r="D353" s="337" t="s">
        <v>1170</v>
      </c>
      <c r="E353" s="338" t="s">
        <v>1170</v>
      </c>
      <c r="F353" s="339">
        <v>176978.2</v>
      </c>
    </row>
    <row r="354" spans="1:6" s="331" customFormat="1" ht="12.75">
      <c r="A354" s="335" t="s">
        <v>273</v>
      </c>
      <c r="B354" s="336">
        <v>4</v>
      </c>
      <c r="C354" s="336">
        <v>8</v>
      </c>
      <c r="D354" s="337" t="s">
        <v>1170</v>
      </c>
      <c r="E354" s="338" t="s">
        <v>1170</v>
      </c>
      <c r="F354" s="339">
        <v>30917.8</v>
      </c>
    </row>
    <row r="355" spans="1:6" s="330" customFormat="1" ht="25.5">
      <c r="A355" s="335" t="s">
        <v>231</v>
      </c>
      <c r="B355" s="336">
        <v>4</v>
      </c>
      <c r="C355" s="336">
        <v>8</v>
      </c>
      <c r="D355" s="337" t="s">
        <v>811</v>
      </c>
      <c r="E355" s="338" t="s">
        <v>1170</v>
      </c>
      <c r="F355" s="339">
        <v>30740.7</v>
      </c>
    </row>
    <row r="356" spans="1:6" s="330" customFormat="1" ht="12.75">
      <c r="A356" s="335" t="s">
        <v>274</v>
      </c>
      <c r="B356" s="336">
        <v>4</v>
      </c>
      <c r="C356" s="336">
        <v>8</v>
      </c>
      <c r="D356" s="337" t="s">
        <v>980</v>
      </c>
      <c r="E356" s="338" t="s">
        <v>1170</v>
      </c>
      <c r="F356" s="339">
        <v>30740.7</v>
      </c>
    </row>
    <row r="357" spans="1:6" s="330" customFormat="1" ht="38.25">
      <c r="A357" s="335" t="s">
        <v>778</v>
      </c>
      <c r="B357" s="336">
        <v>4</v>
      </c>
      <c r="C357" s="336">
        <v>8</v>
      </c>
      <c r="D357" s="337" t="s">
        <v>981</v>
      </c>
      <c r="E357" s="338" t="s">
        <v>1170</v>
      </c>
      <c r="F357" s="339">
        <v>30740.7</v>
      </c>
    </row>
    <row r="358" spans="1:6" s="330" customFormat="1" ht="25.5">
      <c r="A358" s="335" t="s">
        <v>417</v>
      </c>
      <c r="B358" s="336">
        <v>4</v>
      </c>
      <c r="C358" s="336">
        <v>8</v>
      </c>
      <c r="D358" s="337" t="s">
        <v>982</v>
      </c>
      <c r="E358" s="338" t="s">
        <v>1170</v>
      </c>
      <c r="F358" s="339">
        <v>30740.7</v>
      </c>
    </row>
    <row r="359" spans="1:6" s="330" customFormat="1" ht="12.75">
      <c r="A359" s="335" t="s">
        <v>555</v>
      </c>
      <c r="B359" s="336">
        <v>4</v>
      </c>
      <c r="C359" s="336">
        <v>8</v>
      </c>
      <c r="D359" s="337" t="s">
        <v>982</v>
      </c>
      <c r="E359" s="338" t="s">
        <v>181</v>
      </c>
      <c r="F359" s="339">
        <v>30740.7</v>
      </c>
    </row>
    <row r="360" spans="1:6" s="330" customFormat="1" ht="12.75">
      <c r="A360" s="335" t="s">
        <v>199</v>
      </c>
      <c r="B360" s="336">
        <v>4</v>
      </c>
      <c r="C360" s="336">
        <v>8</v>
      </c>
      <c r="D360" s="337" t="s">
        <v>982</v>
      </c>
      <c r="E360" s="338" t="s">
        <v>180</v>
      </c>
      <c r="F360" s="339">
        <v>30740.7</v>
      </c>
    </row>
    <row r="361" spans="1:6" s="331" customFormat="1" ht="12.75">
      <c r="A361" s="335" t="s">
        <v>329</v>
      </c>
      <c r="B361" s="336">
        <v>4</v>
      </c>
      <c r="C361" s="336">
        <v>8</v>
      </c>
      <c r="D361" s="337" t="s">
        <v>926</v>
      </c>
      <c r="E361" s="338" t="s">
        <v>1170</v>
      </c>
      <c r="F361" s="339">
        <v>177.1</v>
      </c>
    </row>
    <row r="362" spans="1:6" s="330" customFormat="1" ht="25.5">
      <c r="A362" s="335" t="s">
        <v>330</v>
      </c>
      <c r="B362" s="336">
        <v>4</v>
      </c>
      <c r="C362" s="336">
        <v>8</v>
      </c>
      <c r="D362" s="337" t="s">
        <v>983</v>
      </c>
      <c r="E362" s="338" t="s">
        <v>1170</v>
      </c>
      <c r="F362" s="339">
        <v>177.1</v>
      </c>
    </row>
    <row r="363" spans="1:6" s="330" customFormat="1" ht="12.75">
      <c r="A363" s="335" t="s">
        <v>418</v>
      </c>
      <c r="B363" s="336">
        <v>4</v>
      </c>
      <c r="C363" s="336">
        <v>8</v>
      </c>
      <c r="D363" s="337" t="s">
        <v>984</v>
      </c>
      <c r="E363" s="338" t="s">
        <v>1170</v>
      </c>
      <c r="F363" s="339">
        <v>177.1</v>
      </c>
    </row>
    <row r="364" spans="1:6" s="330" customFormat="1" ht="25.5">
      <c r="A364" s="335" t="s">
        <v>483</v>
      </c>
      <c r="B364" s="336">
        <v>4</v>
      </c>
      <c r="C364" s="336">
        <v>8</v>
      </c>
      <c r="D364" s="337" t="s">
        <v>985</v>
      </c>
      <c r="E364" s="338" t="s">
        <v>1170</v>
      </c>
      <c r="F364" s="339">
        <v>177.1</v>
      </c>
    </row>
    <row r="365" spans="1:6" s="331" customFormat="1" ht="12.75">
      <c r="A365" s="335" t="s">
        <v>193</v>
      </c>
      <c r="B365" s="336">
        <v>4</v>
      </c>
      <c r="C365" s="336">
        <v>8</v>
      </c>
      <c r="D365" s="337" t="s">
        <v>985</v>
      </c>
      <c r="E365" s="338" t="s">
        <v>99</v>
      </c>
      <c r="F365" s="339">
        <v>177.1</v>
      </c>
    </row>
    <row r="366" spans="1:6" s="330" customFormat="1" ht="25.5">
      <c r="A366" s="335" t="s">
        <v>591</v>
      </c>
      <c r="B366" s="336">
        <v>4</v>
      </c>
      <c r="C366" s="336">
        <v>8</v>
      </c>
      <c r="D366" s="337" t="s">
        <v>985</v>
      </c>
      <c r="E366" s="338" t="s">
        <v>108</v>
      </c>
      <c r="F366" s="339">
        <v>177.1</v>
      </c>
    </row>
    <row r="367" spans="1:6" s="330" customFormat="1" ht="12.75">
      <c r="A367" s="335" t="s">
        <v>592</v>
      </c>
      <c r="B367" s="336">
        <v>4</v>
      </c>
      <c r="C367" s="336">
        <v>9</v>
      </c>
      <c r="D367" s="337" t="s">
        <v>1170</v>
      </c>
      <c r="E367" s="338" t="s">
        <v>1170</v>
      </c>
      <c r="F367" s="339">
        <v>116697</v>
      </c>
    </row>
    <row r="368" spans="1:6" s="330" customFormat="1" ht="25.5">
      <c r="A368" s="335" t="s">
        <v>231</v>
      </c>
      <c r="B368" s="336">
        <v>4</v>
      </c>
      <c r="C368" s="336">
        <v>9</v>
      </c>
      <c r="D368" s="337" t="s">
        <v>811</v>
      </c>
      <c r="E368" s="338" t="s">
        <v>1170</v>
      </c>
      <c r="F368" s="339">
        <v>116697</v>
      </c>
    </row>
    <row r="369" spans="1:6" s="331" customFormat="1" ht="12.75">
      <c r="A369" s="335" t="s">
        <v>276</v>
      </c>
      <c r="B369" s="336">
        <v>4</v>
      </c>
      <c r="C369" s="336">
        <v>9</v>
      </c>
      <c r="D369" s="337" t="s">
        <v>986</v>
      </c>
      <c r="E369" s="338" t="s">
        <v>1170</v>
      </c>
      <c r="F369" s="339">
        <v>115830.4</v>
      </c>
    </row>
    <row r="370" spans="1:6" s="330" customFormat="1" ht="25.5">
      <c r="A370" s="335" t="s">
        <v>419</v>
      </c>
      <c r="B370" s="336">
        <v>4</v>
      </c>
      <c r="C370" s="336">
        <v>9</v>
      </c>
      <c r="D370" s="337" t="s">
        <v>987</v>
      </c>
      <c r="E370" s="338" t="s">
        <v>1170</v>
      </c>
      <c r="F370" s="339">
        <v>57707.9</v>
      </c>
    </row>
    <row r="371" spans="1:6" s="330" customFormat="1" ht="12.75">
      <c r="A371" s="335" t="s">
        <v>526</v>
      </c>
      <c r="B371" s="336">
        <v>4</v>
      </c>
      <c r="C371" s="336">
        <v>9</v>
      </c>
      <c r="D371" s="337" t="s">
        <v>988</v>
      </c>
      <c r="E371" s="338" t="s">
        <v>1170</v>
      </c>
      <c r="F371" s="339">
        <v>2586.4</v>
      </c>
    </row>
    <row r="372" spans="1:6" s="330" customFormat="1" ht="12.75">
      <c r="A372" s="335" t="s">
        <v>555</v>
      </c>
      <c r="B372" s="336">
        <v>4</v>
      </c>
      <c r="C372" s="336">
        <v>9</v>
      </c>
      <c r="D372" s="337" t="s">
        <v>988</v>
      </c>
      <c r="E372" s="338" t="s">
        <v>181</v>
      </c>
      <c r="F372" s="339">
        <v>2586.4</v>
      </c>
    </row>
    <row r="373" spans="1:6" s="331" customFormat="1" ht="12.75">
      <c r="A373" s="335" t="s">
        <v>199</v>
      </c>
      <c r="B373" s="336">
        <v>4</v>
      </c>
      <c r="C373" s="336">
        <v>9</v>
      </c>
      <c r="D373" s="337" t="s">
        <v>988</v>
      </c>
      <c r="E373" s="338" t="s">
        <v>180</v>
      </c>
      <c r="F373" s="339">
        <v>2586.4</v>
      </c>
    </row>
    <row r="374" spans="1:6" s="330" customFormat="1" ht="25.5">
      <c r="A374" s="335" t="s">
        <v>527</v>
      </c>
      <c r="B374" s="336">
        <v>4</v>
      </c>
      <c r="C374" s="336">
        <v>9</v>
      </c>
      <c r="D374" s="337" t="s">
        <v>989</v>
      </c>
      <c r="E374" s="338" t="s">
        <v>1170</v>
      </c>
      <c r="F374" s="339">
        <v>11000</v>
      </c>
    </row>
    <row r="375" spans="1:6" s="330" customFormat="1" ht="12.75">
      <c r="A375" s="335" t="s">
        <v>555</v>
      </c>
      <c r="B375" s="336">
        <v>4</v>
      </c>
      <c r="C375" s="336">
        <v>9</v>
      </c>
      <c r="D375" s="337" t="s">
        <v>989</v>
      </c>
      <c r="E375" s="338" t="s">
        <v>181</v>
      </c>
      <c r="F375" s="339">
        <v>11000</v>
      </c>
    </row>
    <row r="376" spans="1:6" s="330" customFormat="1" ht="12.75">
      <c r="A376" s="335" t="s">
        <v>199</v>
      </c>
      <c r="B376" s="336">
        <v>4</v>
      </c>
      <c r="C376" s="336">
        <v>9</v>
      </c>
      <c r="D376" s="337" t="s">
        <v>989</v>
      </c>
      <c r="E376" s="338" t="s">
        <v>180</v>
      </c>
      <c r="F376" s="339">
        <v>11000</v>
      </c>
    </row>
    <row r="377" spans="1:6" s="331" customFormat="1" ht="12.75">
      <c r="A377" s="335" t="s">
        <v>420</v>
      </c>
      <c r="B377" s="336">
        <v>4</v>
      </c>
      <c r="C377" s="336">
        <v>9</v>
      </c>
      <c r="D377" s="337" t="s">
        <v>990</v>
      </c>
      <c r="E377" s="338" t="s">
        <v>1170</v>
      </c>
      <c r="F377" s="339">
        <v>5084.8</v>
      </c>
    </row>
    <row r="378" spans="1:6" s="330" customFormat="1" ht="12.75">
      <c r="A378" s="335" t="s">
        <v>555</v>
      </c>
      <c r="B378" s="336">
        <v>4</v>
      </c>
      <c r="C378" s="336">
        <v>9</v>
      </c>
      <c r="D378" s="337" t="s">
        <v>990</v>
      </c>
      <c r="E378" s="338" t="s">
        <v>181</v>
      </c>
      <c r="F378" s="339">
        <v>5084.8</v>
      </c>
    </row>
    <row r="379" spans="1:6" s="330" customFormat="1" ht="12.75">
      <c r="A379" s="335" t="s">
        <v>199</v>
      </c>
      <c r="B379" s="336">
        <v>4</v>
      </c>
      <c r="C379" s="336">
        <v>9</v>
      </c>
      <c r="D379" s="337" t="s">
        <v>990</v>
      </c>
      <c r="E379" s="338" t="s">
        <v>180</v>
      </c>
      <c r="F379" s="339">
        <v>5084.8</v>
      </c>
    </row>
    <row r="380" spans="1:6" s="330" customFormat="1" ht="38.25">
      <c r="A380" s="335" t="s">
        <v>615</v>
      </c>
      <c r="B380" s="336">
        <v>4</v>
      </c>
      <c r="C380" s="336">
        <v>9</v>
      </c>
      <c r="D380" s="337" t="s">
        <v>991</v>
      </c>
      <c r="E380" s="338" t="s">
        <v>1170</v>
      </c>
      <c r="F380" s="339">
        <v>22372</v>
      </c>
    </row>
    <row r="381" spans="1:6" s="331" customFormat="1" ht="12.75">
      <c r="A381" s="335" t="s">
        <v>555</v>
      </c>
      <c r="B381" s="336">
        <v>4</v>
      </c>
      <c r="C381" s="336">
        <v>9</v>
      </c>
      <c r="D381" s="337" t="s">
        <v>991</v>
      </c>
      <c r="E381" s="338" t="s">
        <v>181</v>
      </c>
      <c r="F381" s="339">
        <v>22372</v>
      </c>
    </row>
    <row r="382" spans="1:6" s="330" customFormat="1" ht="12.75">
      <c r="A382" s="335" t="s">
        <v>199</v>
      </c>
      <c r="B382" s="336">
        <v>4</v>
      </c>
      <c r="C382" s="336">
        <v>9</v>
      </c>
      <c r="D382" s="337" t="s">
        <v>991</v>
      </c>
      <c r="E382" s="338" t="s">
        <v>180</v>
      </c>
      <c r="F382" s="339">
        <v>22372</v>
      </c>
    </row>
    <row r="383" spans="1:6" s="330" customFormat="1" ht="38.25">
      <c r="A383" s="335" t="s">
        <v>702</v>
      </c>
      <c r="B383" s="336">
        <v>4</v>
      </c>
      <c r="C383" s="336">
        <v>9</v>
      </c>
      <c r="D383" s="337" t="s">
        <v>992</v>
      </c>
      <c r="E383" s="338" t="s">
        <v>1170</v>
      </c>
      <c r="F383" s="339">
        <v>16664.7</v>
      </c>
    </row>
    <row r="384" spans="1:6" s="330" customFormat="1" ht="12.75">
      <c r="A384" s="335" t="s">
        <v>555</v>
      </c>
      <c r="B384" s="336">
        <v>4</v>
      </c>
      <c r="C384" s="336">
        <v>9</v>
      </c>
      <c r="D384" s="337" t="s">
        <v>992</v>
      </c>
      <c r="E384" s="338" t="s">
        <v>181</v>
      </c>
      <c r="F384" s="339">
        <v>16664.7</v>
      </c>
    </row>
    <row r="385" spans="1:6" s="331" customFormat="1" ht="12.75">
      <c r="A385" s="335" t="s">
        <v>199</v>
      </c>
      <c r="B385" s="336">
        <v>4</v>
      </c>
      <c r="C385" s="336">
        <v>9</v>
      </c>
      <c r="D385" s="337" t="s">
        <v>992</v>
      </c>
      <c r="E385" s="338" t="s">
        <v>180</v>
      </c>
      <c r="F385" s="339">
        <v>16664.7</v>
      </c>
    </row>
    <row r="386" spans="1:6" s="330" customFormat="1" ht="25.5">
      <c r="A386" s="335" t="s">
        <v>421</v>
      </c>
      <c r="B386" s="336">
        <v>4</v>
      </c>
      <c r="C386" s="336">
        <v>9</v>
      </c>
      <c r="D386" s="337" t="s">
        <v>993</v>
      </c>
      <c r="E386" s="338" t="s">
        <v>1170</v>
      </c>
      <c r="F386" s="339">
        <v>58122.5</v>
      </c>
    </row>
    <row r="387" spans="1:6" s="330" customFormat="1" ht="12.75">
      <c r="A387" s="335" t="s">
        <v>528</v>
      </c>
      <c r="B387" s="336">
        <v>4</v>
      </c>
      <c r="C387" s="336">
        <v>9</v>
      </c>
      <c r="D387" s="337" t="s">
        <v>994</v>
      </c>
      <c r="E387" s="338" t="s">
        <v>1170</v>
      </c>
      <c r="F387" s="339">
        <v>7813.6</v>
      </c>
    </row>
    <row r="388" spans="1:6" s="330" customFormat="1" ht="12.75">
      <c r="A388" s="335" t="s">
        <v>555</v>
      </c>
      <c r="B388" s="336">
        <v>4</v>
      </c>
      <c r="C388" s="336">
        <v>9</v>
      </c>
      <c r="D388" s="337" t="s">
        <v>994</v>
      </c>
      <c r="E388" s="338" t="s">
        <v>181</v>
      </c>
      <c r="F388" s="339">
        <v>7813.6</v>
      </c>
    </row>
    <row r="389" spans="1:6" s="330" customFormat="1" ht="12.75">
      <c r="A389" s="335" t="s">
        <v>199</v>
      </c>
      <c r="B389" s="336">
        <v>4</v>
      </c>
      <c r="C389" s="336">
        <v>9</v>
      </c>
      <c r="D389" s="337" t="s">
        <v>994</v>
      </c>
      <c r="E389" s="338" t="s">
        <v>180</v>
      </c>
      <c r="F389" s="339">
        <v>7813.6</v>
      </c>
    </row>
    <row r="390" spans="1:6" s="330" customFormat="1" ht="12.75">
      <c r="A390" s="335" t="s">
        <v>529</v>
      </c>
      <c r="B390" s="336">
        <v>4</v>
      </c>
      <c r="C390" s="336">
        <v>9</v>
      </c>
      <c r="D390" s="337" t="s">
        <v>995</v>
      </c>
      <c r="E390" s="338" t="s">
        <v>1170</v>
      </c>
      <c r="F390" s="339">
        <v>13045.1</v>
      </c>
    </row>
    <row r="391" spans="1:6" s="330" customFormat="1" ht="12.75">
      <c r="A391" s="335" t="s">
        <v>555</v>
      </c>
      <c r="B391" s="336">
        <v>4</v>
      </c>
      <c r="C391" s="336">
        <v>9</v>
      </c>
      <c r="D391" s="337" t="s">
        <v>995</v>
      </c>
      <c r="E391" s="338" t="s">
        <v>181</v>
      </c>
      <c r="F391" s="339">
        <v>13045.1</v>
      </c>
    </row>
    <row r="392" spans="1:6" s="331" customFormat="1" ht="12.75">
      <c r="A392" s="335" t="s">
        <v>199</v>
      </c>
      <c r="B392" s="336">
        <v>4</v>
      </c>
      <c r="C392" s="336">
        <v>9</v>
      </c>
      <c r="D392" s="337" t="s">
        <v>995</v>
      </c>
      <c r="E392" s="338" t="s">
        <v>180</v>
      </c>
      <c r="F392" s="339">
        <v>13045.1</v>
      </c>
    </row>
    <row r="393" spans="1:6" s="330" customFormat="1" ht="27" customHeight="1">
      <c r="A393" s="335" t="s">
        <v>277</v>
      </c>
      <c r="B393" s="336">
        <v>4</v>
      </c>
      <c r="C393" s="336">
        <v>9</v>
      </c>
      <c r="D393" s="337" t="s">
        <v>996</v>
      </c>
      <c r="E393" s="338" t="s">
        <v>1170</v>
      </c>
      <c r="F393" s="339">
        <v>32775.1</v>
      </c>
    </row>
    <row r="394" spans="1:6" s="330" customFormat="1" ht="12.75">
      <c r="A394" s="335" t="s">
        <v>555</v>
      </c>
      <c r="B394" s="336">
        <v>4</v>
      </c>
      <c r="C394" s="336">
        <v>9</v>
      </c>
      <c r="D394" s="337" t="s">
        <v>996</v>
      </c>
      <c r="E394" s="338" t="s">
        <v>181</v>
      </c>
      <c r="F394" s="339">
        <v>32715.1</v>
      </c>
    </row>
    <row r="395" spans="1:6" s="330" customFormat="1" ht="12.75">
      <c r="A395" s="335" t="s">
        <v>199</v>
      </c>
      <c r="B395" s="336">
        <v>4</v>
      </c>
      <c r="C395" s="336">
        <v>9</v>
      </c>
      <c r="D395" s="337" t="s">
        <v>996</v>
      </c>
      <c r="E395" s="338" t="s">
        <v>180</v>
      </c>
      <c r="F395" s="339">
        <v>32715.1</v>
      </c>
    </row>
    <row r="396" spans="1:6" s="331" customFormat="1" ht="12.75">
      <c r="A396" s="335" t="s">
        <v>193</v>
      </c>
      <c r="B396" s="336">
        <v>4</v>
      </c>
      <c r="C396" s="336">
        <v>9</v>
      </c>
      <c r="D396" s="337" t="s">
        <v>996</v>
      </c>
      <c r="E396" s="338" t="s">
        <v>99</v>
      </c>
      <c r="F396" s="339">
        <v>60</v>
      </c>
    </row>
    <row r="397" spans="1:6" s="330" customFormat="1" ht="12.75">
      <c r="A397" s="335" t="s">
        <v>192</v>
      </c>
      <c r="B397" s="336">
        <v>4</v>
      </c>
      <c r="C397" s="336">
        <v>9</v>
      </c>
      <c r="D397" s="337" t="s">
        <v>996</v>
      </c>
      <c r="E397" s="338" t="s">
        <v>191</v>
      </c>
      <c r="F397" s="339">
        <v>60</v>
      </c>
    </row>
    <row r="398" spans="1:6" s="330" customFormat="1" ht="25.5">
      <c r="A398" s="335" t="s">
        <v>593</v>
      </c>
      <c r="B398" s="336">
        <v>4</v>
      </c>
      <c r="C398" s="336">
        <v>9</v>
      </c>
      <c r="D398" s="337" t="s">
        <v>997</v>
      </c>
      <c r="E398" s="338" t="s">
        <v>1170</v>
      </c>
      <c r="F398" s="339">
        <v>4488.7</v>
      </c>
    </row>
    <row r="399" spans="1:6" s="331" customFormat="1" ht="12.75">
      <c r="A399" s="335" t="s">
        <v>555</v>
      </c>
      <c r="B399" s="336">
        <v>4</v>
      </c>
      <c r="C399" s="336">
        <v>9</v>
      </c>
      <c r="D399" s="337" t="s">
        <v>997</v>
      </c>
      <c r="E399" s="338" t="s">
        <v>181</v>
      </c>
      <c r="F399" s="339">
        <v>4488.7</v>
      </c>
    </row>
    <row r="400" spans="1:6" s="330" customFormat="1" ht="12.75">
      <c r="A400" s="335" t="s">
        <v>199</v>
      </c>
      <c r="B400" s="336">
        <v>4</v>
      </c>
      <c r="C400" s="336">
        <v>9</v>
      </c>
      <c r="D400" s="337" t="s">
        <v>997</v>
      </c>
      <c r="E400" s="338" t="s">
        <v>180</v>
      </c>
      <c r="F400" s="339">
        <v>4488.7</v>
      </c>
    </row>
    <row r="401" spans="1:6" s="330" customFormat="1" ht="12.75">
      <c r="A401" s="335" t="s">
        <v>278</v>
      </c>
      <c r="B401" s="336">
        <v>4</v>
      </c>
      <c r="C401" s="336">
        <v>9</v>
      </c>
      <c r="D401" s="337" t="s">
        <v>998</v>
      </c>
      <c r="E401" s="338" t="s">
        <v>1170</v>
      </c>
      <c r="F401" s="339">
        <v>866.6</v>
      </c>
    </row>
    <row r="402" spans="1:6" s="330" customFormat="1" ht="27" customHeight="1">
      <c r="A402" s="335" t="s">
        <v>422</v>
      </c>
      <c r="B402" s="336">
        <v>4</v>
      </c>
      <c r="C402" s="336">
        <v>9</v>
      </c>
      <c r="D402" s="337" t="s">
        <v>999</v>
      </c>
      <c r="E402" s="338" t="s">
        <v>1170</v>
      </c>
      <c r="F402" s="339">
        <v>866.6</v>
      </c>
    </row>
    <row r="403" spans="1:6" s="331" customFormat="1" ht="12.75">
      <c r="A403" s="335" t="s">
        <v>423</v>
      </c>
      <c r="B403" s="336">
        <v>4</v>
      </c>
      <c r="C403" s="336">
        <v>9</v>
      </c>
      <c r="D403" s="337" t="s">
        <v>1000</v>
      </c>
      <c r="E403" s="338" t="s">
        <v>1170</v>
      </c>
      <c r="F403" s="339">
        <v>366.7</v>
      </c>
    </row>
    <row r="404" spans="1:6" s="330" customFormat="1" ht="12.75">
      <c r="A404" s="335" t="s">
        <v>555</v>
      </c>
      <c r="B404" s="336">
        <v>4</v>
      </c>
      <c r="C404" s="336">
        <v>9</v>
      </c>
      <c r="D404" s="337" t="s">
        <v>1000</v>
      </c>
      <c r="E404" s="338" t="s">
        <v>181</v>
      </c>
      <c r="F404" s="339">
        <v>366.7</v>
      </c>
    </row>
    <row r="405" spans="1:6" s="330" customFormat="1" ht="12.75">
      <c r="A405" s="335" t="s">
        <v>199</v>
      </c>
      <c r="B405" s="336">
        <v>4</v>
      </c>
      <c r="C405" s="336">
        <v>9</v>
      </c>
      <c r="D405" s="337" t="s">
        <v>1000</v>
      </c>
      <c r="E405" s="338" t="s">
        <v>180</v>
      </c>
      <c r="F405" s="339">
        <v>366.7</v>
      </c>
    </row>
    <row r="406" spans="1:6" s="330" customFormat="1" ht="12.75">
      <c r="A406" s="335" t="s">
        <v>530</v>
      </c>
      <c r="B406" s="336">
        <v>4</v>
      </c>
      <c r="C406" s="336">
        <v>9</v>
      </c>
      <c r="D406" s="337" t="s">
        <v>1001</v>
      </c>
      <c r="E406" s="338" t="s">
        <v>1170</v>
      </c>
      <c r="F406" s="339">
        <v>499.9</v>
      </c>
    </row>
    <row r="407" spans="1:6" s="330" customFormat="1" ht="12.75">
      <c r="A407" s="335" t="s">
        <v>555</v>
      </c>
      <c r="B407" s="336">
        <v>4</v>
      </c>
      <c r="C407" s="336">
        <v>9</v>
      </c>
      <c r="D407" s="337" t="s">
        <v>1001</v>
      </c>
      <c r="E407" s="338" t="s">
        <v>181</v>
      </c>
      <c r="F407" s="339">
        <v>499.9</v>
      </c>
    </row>
    <row r="408" spans="1:6" s="330" customFormat="1" ht="12.75">
      <c r="A408" s="335" t="s">
        <v>199</v>
      </c>
      <c r="B408" s="336">
        <v>4</v>
      </c>
      <c r="C408" s="336">
        <v>9</v>
      </c>
      <c r="D408" s="337" t="s">
        <v>1001</v>
      </c>
      <c r="E408" s="338" t="s">
        <v>180</v>
      </c>
      <c r="F408" s="339">
        <v>499.9</v>
      </c>
    </row>
    <row r="409" spans="1:6" s="330" customFormat="1" ht="12.75">
      <c r="A409" s="335" t="s">
        <v>237</v>
      </c>
      <c r="B409" s="336">
        <v>4</v>
      </c>
      <c r="C409" s="336">
        <v>10</v>
      </c>
      <c r="D409" s="337" t="s">
        <v>1170</v>
      </c>
      <c r="E409" s="338" t="s">
        <v>1170</v>
      </c>
      <c r="F409" s="339">
        <v>18281.5</v>
      </c>
    </row>
    <row r="410" spans="1:6" s="330" customFormat="1" ht="27" customHeight="1">
      <c r="A410" s="335" t="s">
        <v>210</v>
      </c>
      <c r="B410" s="336">
        <v>4</v>
      </c>
      <c r="C410" s="336">
        <v>10</v>
      </c>
      <c r="D410" s="337" t="s">
        <v>788</v>
      </c>
      <c r="E410" s="338" t="s">
        <v>1170</v>
      </c>
      <c r="F410" s="339">
        <v>18281.5</v>
      </c>
    </row>
    <row r="411" spans="1:6" s="331" customFormat="1" ht="38.25">
      <c r="A411" s="335" t="s">
        <v>585</v>
      </c>
      <c r="B411" s="336">
        <v>4</v>
      </c>
      <c r="C411" s="336">
        <v>10</v>
      </c>
      <c r="D411" s="337" t="s">
        <v>939</v>
      </c>
      <c r="E411" s="338" t="s">
        <v>1170</v>
      </c>
      <c r="F411" s="339">
        <v>1056</v>
      </c>
    </row>
    <row r="412" spans="1:6" s="330" customFormat="1" ht="38.25">
      <c r="A412" s="335" t="s">
        <v>408</v>
      </c>
      <c r="B412" s="336">
        <v>4</v>
      </c>
      <c r="C412" s="336">
        <v>10</v>
      </c>
      <c r="D412" s="337" t="s">
        <v>940</v>
      </c>
      <c r="E412" s="338" t="s">
        <v>1170</v>
      </c>
      <c r="F412" s="339">
        <v>1056</v>
      </c>
    </row>
    <row r="413" spans="1:6" s="330" customFormat="1" ht="25.5">
      <c r="A413" s="335" t="s">
        <v>594</v>
      </c>
      <c r="B413" s="336">
        <v>4</v>
      </c>
      <c r="C413" s="336">
        <v>10</v>
      </c>
      <c r="D413" s="337" t="s">
        <v>1002</v>
      </c>
      <c r="E413" s="338" t="s">
        <v>1170</v>
      </c>
      <c r="F413" s="339">
        <v>659</v>
      </c>
    </row>
    <row r="414" spans="1:6" s="330" customFormat="1" ht="12.75">
      <c r="A414" s="335" t="s">
        <v>555</v>
      </c>
      <c r="B414" s="336">
        <v>4</v>
      </c>
      <c r="C414" s="336">
        <v>10</v>
      </c>
      <c r="D414" s="337" t="s">
        <v>1002</v>
      </c>
      <c r="E414" s="338" t="s">
        <v>181</v>
      </c>
      <c r="F414" s="339">
        <v>659</v>
      </c>
    </row>
    <row r="415" spans="1:6" s="331" customFormat="1" ht="12.75">
      <c r="A415" s="335" t="s">
        <v>199</v>
      </c>
      <c r="B415" s="336">
        <v>4</v>
      </c>
      <c r="C415" s="336">
        <v>10</v>
      </c>
      <c r="D415" s="337" t="s">
        <v>1002</v>
      </c>
      <c r="E415" s="338" t="s">
        <v>180</v>
      </c>
      <c r="F415" s="339">
        <v>659</v>
      </c>
    </row>
    <row r="416" spans="1:6" s="330" customFormat="1" ht="25.5">
      <c r="A416" s="335" t="s">
        <v>595</v>
      </c>
      <c r="B416" s="336">
        <v>4</v>
      </c>
      <c r="C416" s="336">
        <v>10</v>
      </c>
      <c r="D416" s="337" t="s">
        <v>1003</v>
      </c>
      <c r="E416" s="338" t="s">
        <v>1170</v>
      </c>
      <c r="F416" s="339">
        <v>284</v>
      </c>
    </row>
    <row r="417" spans="1:6" s="331" customFormat="1" ht="12.75">
      <c r="A417" s="335" t="s">
        <v>555</v>
      </c>
      <c r="B417" s="336">
        <v>4</v>
      </c>
      <c r="C417" s="336">
        <v>10</v>
      </c>
      <c r="D417" s="337" t="s">
        <v>1003</v>
      </c>
      <c r="E417" s="338" t="s">
        <v>181</v>
      </c>
      <c r="F417" s="339">
        <v>284</v>
      </c>
    </row>
    <row r="418" spans="1:6" s="330" customFormat="1" ht="12.75">
      <c r="A418" s="335" t="s">
        <v>199</v>
      </c>
      <c r="B418" s="336">
        <v>4</v>
      </c>
      <c r="C418" s="336">
        <v>10</v>
      </c>
      <c r="D418" s="337" t="s">
        <v>1003</v>
      </c>
      <c r="E418" s="338" t="s">
        <v>180</v>
      </c>
      <c r="F418" s="339">
        <v>284</v>
      </c>
    </row>
    <row r="419" spans="1:6" s="330" customFormat="1" ht="38.25">
      <c r="A419" s="335" t="s">
        <v>713</v>
      </c>
      <c r="B419" s="336">
        <v>4</v>
      </c>
      <c r="C419" s="336">
        <v>10</v>
      </c>
      <c r="D419" s="337" t="s">
        <v>947</v>
      </c>
      <c r="E419" s="338" t="s">
        <v>1170</v>
      </c>
      <c r="F419" s="339">
        <v>79</v>
      </c>
    </row>
    <row r="420" spans="1:6" s="331" customFormat="1" ht="12.75">
      <c r="A420" s="335" t="s">
        <v>555</v>
      </c>
      <c r="B420" s="336">
        <v>4</v>
      </c>
      <c r="C420" s="336">
        <v>10</v>
      </c>
      <c r="D420" s="337" t="s">
        <v>947</v>
      </c>
      <c r="E420" s="338" t="s">
        <v>181</v>
      </c>
      <c r="F420" s="339">
        <v>79</v>
      </c>
    </row>
    <row r="421" spans="1:6" s="330" customFormat="1" ht="12.75">
      <c r="A421" s="335" t="s">
        <v>199</v>
      </c>
      <c r="B421" s="336">
        <v>4</v>
      </c>
      <c r="C421" s="336">
        <v>10</v>
      </c>
      <c r="D421" s="337" t="s">
        <v>947</v>
      </c>
      <c r="E421" s="338" t="s">
        <v>180</v>
      </c>
      <c r="F421" s="339">
        <v>79</v>
      </c>
    </row>
    <row r="422" spans="1:6" s="330" customFormat="1" ht="13.5" customHeight="1">
      <c r="A422" s="335" t="s">
        <v>700</v>
      </c>
      <c r="B422" s="336">
        <v>4</v>
      </c>
      <c r="C422" s="336">
        <v>10</v>
      </c>
      <c r="D422" s="337" t="s">
        <v>948</v>
      </c>
      <c r="E422" s="338" t="s">
        <v>1170</v>
      </c>
      <c r="F422" s="339">
        <v>34</v>
      </c>
    </row>
    <row r="423" spans="1:6" s="330" customFormat="1" ht="12.75">
      <c r="A423" s="335" t="s">
        <v>555</v>
      </c>
      <c r="B423" s="336">
        <v>4</v>
      </c>
      <c r="C423" s="336">
        <v>10</v>
      </c>
      <c r="D423" s="337" t="s">
        <v>948</v>
      </c>
      <c r="E423" s="338" t="s">
        <v>181</v>
      </c>
      <c r="F423" s="339">
        <v>34</v>
      </c>
    </row>
    <row r="424" spans="1:6" s="330" customFormat="1" ht="12.75">
      <c r="A424" s="335" t="s">
        <v>199</v>
      </c>
      <c r="B424" s="336">
        <v>4</v>
      </c>
      <c r="C424" s="336">
        <v>10</v>
      </c>
      <c r="D424" s="337" t="s">
        <v>948</v>
      </c>
      <c r="E424" s="338" t="s">
        <v>180</v>
      </c>
      <c r="F424" s="339">
        <v>34</v>
      </c>
    </row>
    <row r="425" spans="1:6" s="330" customFormat="1" ht="27" customHeight="1">
      <c r="A425" s="335" t="s">
        <v>236</v>
      </c>
      <c r="B425" s="336">
        <v>4</v>
      </c>
      <c r="C425" s="336">
        <v>10</v>
      </c>
      <c r="D425" s="337" t="s">
        <v>799</v>
      </c>
      <c r="E425" s="338" t="s">
        <v>1170</v>
      </c>
      <c r="F425" s="339">
        <v>17225.5</v>
      </c>
    </row>
    <row r="426" spans="1:6" s="331" customFormat="1" ht="25.5">
      <c r="A426" s="335" t="s">
        <v>425</v>
      </c>
      <c r="B426" s="336">
        <v>4</v>
      </c>
      <c r="C426" s="336">
        <v>10</v>
      </c>
      <c r="D426" s="337" t="s">
        <v>800</v>
      </c>
      <c r="E426" s="338" t="s">
        <v>1170</v>
      </c>
      <c r="F426" s="339">
        <v>6557.5</v>
      </c>
    </row>
    <row r="427" spans="1:6" s="330" customFormat="1" ht="25.5">
      <c r="A427" s="335" t="s">
        <v>258</v>
      </c>
      <c r="B427" s="336">
        <v>4</v>
      </c>
      <c r="C427" s="336">
        <v>10</v>
      </c>
      <c r="D427" s="337" t="s">
        <v>801</v>
      </c>
      <c r="E427" s="338" t="s">
        <v>1170</v>
      </c>
      <c r="F427" s="339">
        <v>6557.5</v>
      </c>
    </row>
    <row r="428" spans="1:6" s="330" customFormat="1" ht="12.75">
      <c r="A428" s="335" t="s">
        <v>555</v>
      </c>
      <c r="B428" s="336">
        <v>4</v>
      </c>
      <c r="C428" s="336">
        <v>10</v>
      </c>
      <c r="D428" s="337" t="s">
        <v>801</v>
      </c>
      <c r="E428" s="338" t="s">
        <v>181</v>
      </c>
      <c r="F428" s="339">
        <v>6557.5</v>
      </c>
    </row>
    <row r="429" spans="1:6" s="331" customFormat="1" ht="12.75">
      <c r="A429" s="335" t="s">
        <v>199</v>
      </c>
      <c r="B429" s="336">
        <v>4</v>
      </c>
      <c r="C429" s="336">
        <v>10</v>
      </c>
      <c r="D429" s="337" t="s">
        <v>801</v>
      </c>
      <c r="E429" s="338" t="s">
        <v>180</v>
      </c>
      <c r="F429" s="339">
        <v>6557.5</v>
      </c>
    </row>
    <row r="430" spans="1:6" s="330" customFormat="1" ht="25.5">
      <c r="A430" s="335" t="s">
        <v>426</v>
      </c>
      <c r="B430" s="336">
        <v>4</v>
      </c>
      <c r="C430" s="336">
        <v>10</v>
      </c>
      <c r="D430" s="337" t="s">
        <v>802</v>
      </c>
      <c r="E430" s="338" t="s">
        <v>1170</v>
      </c>
      <c r="F430" s="339">
        <v>370</v>
      </c>
    </row>
    <row r="431" spans="1:6" s="330" customFormat="1" ht="13.5" customHeight="1">
      <c r="A431" s="335" t="s">
        <v>303</v>
      </c>
      <c r="B431" s="336">
        <v>4</v>
      </c>
      <c r="C431" s="336">
        <v>10</v>
      </c>
      <c r="D431" s="337" t="s">
        <v>803</v>
      </c>
      <c r="E431" s="338" t="s">
        <v>1170</v>
      </c>
      <c r="F431" s="339">
        <v>370</v>
      </c>
    </row>
    <row r="432" spans="1:6" s="330" customFormat="1" ht="13.5" customHeight="1">
      <c r="A432" s="335" t="s">
        <v>555</v>
      </c>
      <c r="B432" s="336">
        <v>4</v>
      </c>
      <c r="C432" s="336">
        <v>10</v>
      </c>
      <c r="D432" s="337" t="s">
        <v>803</v>
      </c>
      <c r="E432" s="338" t="s">
        <v>181</v>
      </c>
      <c r="F432" s="339">
        <v>370</v>
      </c>
    </row>
    <row r="433" spans="1:6" s="330" customFormat="1" ht="12.75">
      <c r="A433" s="335" t="s">
        <v>199</v>
      </c>
      <c r="B433" s="336">
        <v>4</v>
      </c>
      <c r="C433" s="336">
        <v>10</v>
      </c>
      <c r="D433" s="337" t="s">
        <v>803</v>
      </c>
      <c r="E433" s="338" t="s">
        <v>180</v>
      </c>
      <c r="F433" s="339">
        <v>370</v>
      </c>
    </row>
    <row r="434" spans="1:6" s="330" customFormat="1" ht="38.25">
      <c r="A434" s="335" t="s">
        <v>558</v>
      </c>
      <c r="B434" s="336">
        <v>4</v>
      </c>
      <c r="C434" s="336">
        <v>10</v>
      </c>
      <c r="D434" s="337" t="s">
        <v>804</v>
      </c>
      <c r="E434" s="338" t="s">
        <v>1170</v>
      </c>
      <c r="F434" s="339">
        <v>212</v>
      </c>
    </row>
    <row r="435" spans="1:6" s="330" customFormat="1" ht="25.5">
      <c r="A435" s="335" t="s">
        <v>303</v>
      </c>
      <c r="B435" s="336">
        <v>4</v>
      </c>
      <c r="C435" s="336">
        <v>10</v>
      </c>
      <c r="D435" s="337" t="s">
        <v>805</v>
      </c>
      <c r="E435" s="338" t="s">
        <v>1170</v>
      </c>
      <c r="F435" s="339">
        <v>212</v>
      </c>
    </row>
    <row r="436" spans="1:6" s="330" customFormat="1" ht="12.75">
      <c r="A436" s="335" t="s">
        <v>555</v>
      </c>
      <c r="B436" s="336">
        <v>4</v>
      </c>
      <c r="C436" s="336">
        <v>10</v>
      </c>
      <c r="D436" s="337" t="s">
        <v>805</v>
      </c>
      <c r="E436" s="338" t="s">
        <v>181</v>
      </c>
      <c r="F436" s="339">
        <v>212</v>
      </c>
    </row>
    <row r="437" spans="1:6" s="330" customFormat="1" ht="12.75">
      <c r="A437" s="335" t="s">
        <v>199</v>
      </c>
      <c r="B437" s="336">
        <v>4</v>
      </c>
      <c r="C437" s="336">
        <v>10</v>
      </c>
      <c r="D437" s="337" t="s">
        <v>805</v>
      </c>
      <c r="E437" s="338" t="s">
        <v>180</v>
      </c>
      <c r="F437" s="339">
        <v>212</v>
      </c>
    </row>
    <row r="438" spans="1:6" s="330" customFormat="1" ht="25.5">
      <c r="A438" s="335" t="s">
        <v>427</v>
      </c>
      <c r="B438" s="336">
        <v>4</v>
      </c>
      <c r="C438" s="336">
        <v>10</v>
      </c>
      <c r="D438" s="337" t="s">
        <v>1004</v>
      </c>
      <c r="E438" s="338" t="s">
        <v>1170</v>
      </c>
      <c r="F438" s="339">
        <v>45</v>
      </c>
    </row>
    <row r="439" spans="1:6" s="331" customFormat="1" ht="25.5">
      <c r="A439" s="335" t="s">
        <v>303</v>
      </c>
      <c r="B439" s="336">
        <v>4</v>
      </c>
      <c r="C439" s="336">
        <v>10</v>
      </c>
      <c r="D439" s="337" t="s">
        <v>1005</v>
      </c>
      <c r="E439" s="338" t="s">
        <v>1170</v>
      </c>
      <c r="F439" s="339">
        <v>45</v>
      </c>
    </row>
    <row r="440" spans="1:6" s="330" customFormat="1" ht="12.75">
      <c r="A440" s="335" t="s">
        <v>555</v>
      </c>
      <c r="B440" s="336">
        <v>4</v>
      </c>
      <c r="C440" s="336">
        <v>10</v>
      </c>
      <c r="D440" s="337" t="s">
        <v>1005</v>
      </c>
      <c r="E440" s="338" t="s">
        <v>181</v>
      </c>
      <c r="F440" s="339">
        <v>45</v>
      </c>
    </row>
    <row r="441" spans="1:6" s="330" customFormat="1" ht="13.5" customHeight="1">
      <c r="A441" s="335" t="s">
        <v>199</v>
      </c>
      <c r="B441" s="336">
        <v>4</v>
      </c>
      <c r="C441" s="336">
        <v>10</v>
      </c>
      <c r="D441" s="337" t="s">
        <v>1005</v>
      </c>
      <c r="E441" s="338" t="s">
        <v>180</v>
      </c>
      <c r="F441" s="339">
        <v>45</v>
      </c>
    </row>
    <row r="442" spans="1:6" s="330" customFormat="1" ht="25.5">
      <c r="A442" s="335" t="s">
        <v>428</v>
      </c>
      <c r="B442" s="336">
        <v>4</v>
      </c>
      <c r="C442" s="336">
        <v>10</v>
      </c>
      <c r="D442" s="337" t="s">
        <v>809</v>
      </c>
      <c r="E442" s="338" t="s">
        <v>1170</v>
      </c>
      <c r="F442" s="339">
        <v>10041</v>
      </c>
    </row>
    <row r="443" spans="1:6" s="330" customFormat="1" ht="25.5">
      <c r="A443" s="335" t="s">
        <v>712</v>
      </c>
      <c r="B443" s="336">
        <v>4</v>
      </c>
      <c r="C443" s="336">
        <v>10</v>
      </c>
      <c r="D443" s="337" t="s">
        <v>810</v>
      </c>
      <c r="E443" s="338" t="s">
        <v>1170</v>
      </c>
      <c r="F443" s="339">
        <v>10041</v>
      </c>
    </row>
    <row r="444" spans="1:6" s="330" customFormat="1" ht="13.5" customHeight="1">
      <c r="A444" s="335" t="s">
        <v>555</v>
      </c>
      <c r="B444" s="336">
        <v>4</v>
      </c>
      <c r="C444" s="336">
        <v>10</v>
      </c>
      <c r="D444" s="337" t="s">
        <v>810</v>
      </c>
      <c r="E444" s="338" t="s">
        <v>181</v>
      </c>
      <c r="F444" s="339">
        <v>10041</v>
      </c>
    </row>
    <row r="445" spans="1:6" s="331" customFormat="1" ht="12.75">
      <c r="A445" s="335" t="s">
        <v>199</v>
      </c>
      <c r="B445" s="336">
        <v>4</v>
      </c>
      <c r="C445" s="336">
        <v>10</v>
      </c>
      <c r="D445" s="337" t="s">
        <v>810</v>
      </c>
      <c r="E445" s="338" t="s">
        <v>180</v>
      </c>
      <c r="F445" s="339">
        <v>10041</v>
      </c>
    </row>
    <row r="446" spans="1:6" s="330" customFormat="1" ht="12.75">
      <c r="A446" s="335" t="s">
        <v>260</v>
      </c>
      <c r="B446" s="336">
        <v>4</v>
      </c>
      <c r="C446" s="336">
        <v>12</v>
      </c>
      <c r="D446" s="337" t="s">
        <v>1170</v>
      </c>
      <c r="E446" s="338" t="s">
        <v>1170</v>
      </c>
      <c r="F446" s="339">
        <v>11081.9</v>
      </c>
    </row>
    <row r="447" spans="1:6" s="330" customFormat="1" ht="12.75">
      <c r="A447" s="335" t="s">
        <v>259</v>
      </c>
      <c r="B447" s="336">
        <v>4</v>
      </c>
      <c r="C447" s="336">
        <v>12</v>
      </c>
      <c r="D447" s="337" t="s">
        <v>1006</v>
      </c>
      <c r="E447" s="338" t="s">
        <v>1170</v>
      </c>
      <c r="F447" s="339">
        <v>1920.7</v>
      </c>
    </row>
    <row r="448" spans="1:6" s="331" customFormat="1" ht="12.75">
      <c r="A448" s="335" t="s">
        <v>596</v>
      </c>
      <c r="B448" s="336">
        <v>4</v>
      </c>
      <c r="C448" s="336">
        <v>12</v>
      </c>
      <c r="D448" s="337" t="s">
        <v>1007</v>
      </c>
      <c r="E448" s="338" t="s">
        <v>1170</v>
      </c>
      <c r="F448" s="339">
        <v>1920.7</v>
      </c>
    </row>
    <row r="449" spans="1:7" s="330" customFormat="1" ht="13.5" customHeight="1">
      <c r="A449" s="335" t="s">
        <v>657</v>
      </c>
      <c r="B449" s="336">
        <v>4</v>
      </c>
      <c r="C449" s="336">
        <v>12</v>
      </c>
      <c r="D449" s="337" t="s">
        <v>1008</v>
      </c>
      <c r="E449" s="338" t="s">
        <v>1170</v>
      </c>
      <c r="F449" s="339">
        <v>1920.7</v>
      </c>
      <c r="G449" s="357"/>
    </row>
    <row r="450" spans="1:7" s="330" customFormat="1" ht="12.75">
      <c r="A450" s="335" t="s">
        <v>497</v>
      </c>
      <c r="B450" s="336">
        <v>4</v>
      </c>
      <c r="C450" s="336">
        <v>12</v>
      </c>
      <c r="D450" s="337" t="s">
        <v>1009</v>
      </c>
      <c r="E450" s="338" t="s">
        <v>1170</v>
      </c>
      <c r="F450" s="339">
        <v>1260.7</v>
      </c>
      <c r="G450" s="357"/>
    </row>
    <row r="451" spans="1:6" s="331" customFormat="1" ht="12.75">
      <c r="A451" s="335" t="s">
        <v>190</v>
      </c>
      <c r="B451" s="336">
        <v>4</v>
      </c>
      <c r="C451" s="336">
        <v>12</v>
      </c>
      <c r="D451" s="337" t="s">
        <v>1009</v>
      </c>
      <c r="E451" s="338" t="s">
        <v>101</v>
      </c>
      <c r="F451" s="339">
        <v>1260.7</v>
      </c>
    </row>
    <row r="452" spans="1:6" s="330" customFormat="1" ht="12.75">
      <c r="A452" s="335" t="s">
        <v>204</v>
      </c>
      <c r="B452" s="336">
        <v>4</v>
      </c>
      <c r="C452" s="336">
        <v>12</v>
      </c>
      <c r="D452" s="337" t="s">
        <v>1009</v>
      </c>
      <c r="E452" s="338" t="s">
        <v>203</v>
      </c>
      <c r="F452" s="339">
        <v>1260.7</v>
      </c>
    </row>
    <row r="453" spans="1:6" s="330" customFormat="1" ht="12.75">
      <c r="A453" s="335" t="s">
        <v>198</v>
      </c>
      <c r="B453" s="336">
        <v>4</v>
      </c>
      <c r="C453" s="336">
        <v>12</v>
      </c>
      <c r="D453" s="337" t="s">
        <v>1010</v>
      </c>
      <c r="E453" s="338" t="s">
        <v>1170</v>
      </c>
      <c r="F453" s="339">
        <v>660</v>
      </c>
    </row>
    <row r="454" spans="1:6" s="330" customFormat="1" ht="13.5" customHeight="1">
      <c r="A454" s="335" t="s">
        <v>190</v>
      </c>
      <c r="B454" s="336">
        <v>4</v>
      </c>
      <c r="C454" s="336">
        <v>12</v>
      </c>
      <c r="D454" s="337" t="s">
        <v>1010</v>
      </c>
      <c r="E454" s="338" t="s">
        <v>101</v>
      </c>
      <c r="F454" s="339">
        <v>660</v>
      </c>
    </row>
    <row r="455" spans="1:6" s="330" customFormat="1" ht="12.75">
      <c r="A455" s="335" t="s">
        <v>204</v>
      </c>
      <c r="B455" s="336">
        <v>4</v>
      </c>
      <c r="C455" s="336">
        <v>12</v>
      </c>
      <c r="D455" s="337" t="s">
        <v>1010</v>
      </c>
      <c r="E455" s="338" t="s">
        <v>203</v>
      </c>
      <c r="F455" s="339">
        <v>660</v>
      </c>
    </row>
    <row r="456" spans="1:6" s="330" customFormat="1" ht="12.75">
      <c r="A456" s="335" t="s">
        <v>329</v>
      </c>
      <c r="B456" s="336">
        <v>4</v>
      </c>
      <c r="C456" s="336">
        <v>12</v>
      </c>
      <c r="D456" s="337" t="s">
        <v>926</v>
      </c>
      <c r="E456" s="338" t="s">
        <v>1170</v>
      </c>
      <c r="F456" s="339">
        <v>4815.1</v>
      </c>
    </row>
    <row r="457" spans="1:6" s="330" customFormat="1" ht="12.75">
      <c r="A457" s="335" t="s">
        <v>331</v>
      </c>
      <c r="B457" s="336">
        <v>4</v>
      </c>
      <c r="C457" s="336">
        <v>12</v>
      </c>
      <c r="D457" s="337" t="s">
        <v>1011</v>
      </c>
      <c r="E457" s="338" t="s">
        <v>1170</v>
      </c>
      <c r="F457" s="339">
        <v>4815.1</v>
      </c>
    </row>
    <row r="458" spans="1:6" s="330" customFormat="1" ht="12.75">
      <c r="A458" s="335" t="s">
        <v>429</v>
      </c>
      <c r="B458" s="336">
        <v>4</v>
      </c>
      <c r="C458" s="336">
        <v>12</v>
      </c>
      <c r="D458" s="337" t="s">
        <v>1012</v>
      </c>
      <c r="E458" s="338" t="s">
        <v>1170</v>
      </c>
      <c r="F458" s="339">
        <v>380</v>
      </c>
    </row>
    <row r="459" spans="1:6" s="330" customFormat="1" ht="13.5" customHeight="1">
      <c r="A459" s="335" t="s">
        <v>430</v>
      </c>
      <c r="B459" s="336">
        <v>4</v>
      </c>
      <c r="C459" s="336">
        <v>12</v>
      </c>
      <c r="D459" s="337" t="s">
        <v>1013</v>
      </c>
      <c r="E459" s="338" t="s">
        <v>1170</v>
      </c>
      <c r="F459" s="339">
        <v>380</v>
      </c>
    </row>
    <row r="460" spans="1:6" s="331" customFormat="1" ht="12.75">
      <c r="A460" s="335" t="s">
        <v>555</v>
      </c>
      <c r="B460" s="336">
        <v>4</v>
      </c>
      <c r="C460" s="336">
        <v>12</v>
      </c>
      <c r="D460" s="337" t="s">
        <v>1013</v>
      </c>
      <c r="E460" s="338" t="s">
        <v>181</v>
      </c>
      <c r="F460" s="339">
        <v>380</v>
      </c>
    </row>
    <row r="461" spans="1:6" s="330" customFormat="1" ht="12.75">
      <c r="A461" s="335" t="s">
        <v>199</v>
      </c>
      <c r="B461" s="336">
        <v>4</v>
      </c>
      <c r="C461" s="336">
        <v>12</v>
      </c>
      <c r="D461" s="337" t="s">
        <v>1013</v>
      </c>
      <c r="E461" s="338" t="s">
        <v>180</v>
      </c>
      <c r="F461" s="339">
        <v>380</v>
      </c>
    </row>
    <row r="462" spans="1:6" s="330" customFormat="1" ht="25.5">
      <c r="A462" s="335" t="s">
        <v>431</v>
      </c>
      <c r="B462" s="336">
        <v>4</v>
      </c>
      <c r="C462" s="336">
        <v>12</v>
      </c>
      <c r="D462" s="337" t="s">
        <v>1014</v>
      </c>
      <c r="E462" s="338" t="s">
        <v>1170</v>
      </c>
      <c r="F462" s="339">
        <v>3088.7</v>
      </c>
    </row>
    <row r="463" spans="1:6" s="331" customFormat="1" ht="12.75">
      <c r="A463" s="335" t="s">
        <v>496</v>
      </c>
      <c r="B463" s="336">
        <v>4</v>
      </c>
      <c r="C463" s="336">
        <v>12</v>
      </c>
      <c r="D463" s="337" t="s">
        <v>1015</v>
      </c>
      <c r="E463" s="338" t="s">
        <v>1170</v>
      </c>
      <c r="F463" s="339">
        <v>2195</v>
      </c>
    </row>
    <row r="464" spans="1:6" s="330" customFormat="1" ht="12.75">
      <c r="A464" s="335" t="s">
        <v>190</v>
      </c>
      <c r="B464" s="336">
        <v>4</v>
      </c>
      <c r="C464" s="336">
        <v>12</v>
      </c>
      <c r="D464" s="337" t="s">
        <v>1015</v>
      </c>
      <c r="E464" s="338" t="s">
        <v>101</v>
      </c>
      <c r="F464" s="339">
        <v>2195</v>
      </c>
    </row>
    <row r="465" spans="1:6" s="330" customFormat="1" ht="12.75">
      <c r="A465" s="335" t="s">
        <v>204</v>
      </c>
      <c r="B465" s="336">
        <v>4</v>
      </c>
      <c r="C465" s="336">
        <v>12</v>
      </c>
      <c r="D465" s="337" t="s">
        <v>1015</v>
      </c>
      <c r="E465" s="338" t="s">
        <v>203</v>
      </c>
      <c r="F465" s="339">
        <v>2195</v>
      </c>
    </row>
    <row r="466" spans="1:6" s="331" customFormat="1" ht="12.75">
      <c r="A466" s="335" t="s">
        <v>198</v>
      </c>
      <c r="B466" s="336">
        <v>4</v>
      </c>
      <c r="C466" s="336">
        <v>12</v>
      </c>
      <c r="D466" s="337" t="s">
        <v>1016</v>
      </c>
      <c r="E466" s="338" t="s">
        <v>1170</v>
      </c>
      <c r="F466" s="339">
        <v>893.7</v>
      </c>
    </row>
    <row r="467" spans="1:6" s="330" customFormat="1" ht="12.75">
      <c r="A467" s="335" t="s">
        <v>190</v>
      </c>
      <c r="B467" s="336">
        <v>4</v>
      </c>
      <c r="C467" s="336">
        <v>12</v>
      </c>
      <c r="D467" s="337" t="s">
        <v>1016</v>
      </c>
      <c r="E467" s="338" t="s">
        <v>101</v>
      </c>
      <c r="F467" s="339">
        <v>893.7</v>
      </c>
    </row>
    <row r="468" spans="1:6" s="330" customFormat="1" ht="12.75">
      <c r="A468" s="335" t="s">
        <v>204</v>
      </c>
      <c r="B468" s="336">
        <v>4</v>
      </c>
      <c r="C468" s="336">
        <v>12</v>
      </c>
      <c r="D468" s="337" t="s">
        <v>1016</v>
      </c>
      <c r="E468" s="338" t="s">
        <v>203</v>
      </c>
      <c r="F468" s="339">
        <v>893.7</v>
      </c>
    </row>
    <row r="469" spans="1:6" s="330" customFormat="1" ht="25.5">
      <c r="A469" s="335" t="s">
        <v>432</v>
      </c>
      <c r="B469" s="336">
        <v>4</v>
      </c>
      <c r="C469" s="336">
        <v>12</v>
      </c>
      <c r="D469" s="337" t="s">
        <v>1017</v>
      </c>
      <c r="E469" s="338" t="s">
        <v>1170</v>
      </c>
      <c r="F469" s="339">
        <v>1346.4</v>
      </c>
    </row>
    <row r="470" spans="1:6" s="330" customFormat="1" ht="25.5">
      <c r="A470" s="335" t="s">
        <v>433</v>
      </c>
      <c r="B470" s="336">
        <v>4</v>
      </c>
      <c r="C470" s="336">
        <v>12</v>
      </c>
      <c r="D470" s="337" t="s">
        <v>1018</v>
      </c>
      <c r="E470" s="338" t="s">
        <v>1170</v>
      </c>
      <c r="F470" s="339">
        <v>1296.4</v>
      </c>
    </row>
    <row r="471" spans="1:6" s="331" customFormat="1" ht="12.75">
      <c r="A471" s="335" t="s">
        <v>193</v>
      </c>
      <c r="B471" s="336">
        <v>4</v>
      </c>
      <c r="C471" s="336">
        <v>12</v>
      </c>
      <c r="D471" s="337" t="s">
        <v>1018</v>
      </c>
      <c r="E471" s="338" t="s">
        <v>99</v>
      </c>
      <c r="F471" s="339">
        <v>1296.4</v>
      </c>
    </row>
    <row r="472" spans="1:6" s="330" customFormat="1" ht="25.5">
      <c r="A472" s="335" t="s">
        <v>591</v>
      </c>
      <c r="B472" s="336">
        <v>4</v>
      </c>
      <c r="C472" s="336">
        <v>12</v>
      </c>
      <c r="D472" s="337" t="s">
        <v>1018</v>
      </c>
      <c r="E472" s="338" t="s">
        <v>108</v>
      </c>
      <c r="F472" s="339">
        <v>1296.4</v>
      </c>
    </row>
    <row r="473" spans="1:6" s="330" customFormat="1" ht="38.25">
      <c r="A473" s="335" t="s">
        <v>597</v>
      </c>
      <c r="B473" s="336">
        <v>4</v>
      </c>
      <c r="C473" s="336">
        <v>12</v>
      </c>
      <c r="D473" s="337" t="s">
        <v>1019</v>
      </c>
      <c r="E473" s="338" t="s">
        <v>1170</v>
      </c>
      <c r="F473" s="339">
        <v>50</v>
      </c>
    </row>
    <row r="474" spans="1:6" s="330" customFormat="1" ht="12.75">
      <c r="A474" s="335" t="s">
        <v>193</v>
      </c>
      <c r="B474" s="336">
        <v>4</v>
      </c>
      <c r="C474" s="336">
        <v>12</v>
      </c>
      <c r="D474" s="337" t="s">
        <v>1019</v>
      </c>
      <c r="E474" s="338" t="s">
        <v>99</v>
      </c>
      <c r="F474" s="339">
        <v>50</v>
      </c>
    </row>
    <row r="475" spans="1:6" s="330" customFormat="1" ht="25.5">
      <c r="A475" s="335" t="s">
        <v>591</v>
      </c>
      <c r="B475" s="336">
        <v>4</v>
      </c>
      <c r="C475" s="336">
        <v>12</v>
      </c>
      <c r="D475" s="337" t="s">
        <v>1019</v>
      </c>
      <c r="E475" s="338" t="s">
        <v>108</v>
      </c>
      <c r="F475" s="339">
        <v>50</v>
      </c>
    </row>
    <row r="476" spans="1:6" s="330" customFormat="1" ht="12.75">
      <c r="A476" s="335" t="s">
        <v>210</v>
      </c>
      <c r="B476" s="336">
        <v>4</v>
      </c>
      <c r="C476" s="336">
        <v>12</v>
      </c>
      <c r="D476" s="337" t="s">
        <v>788</v>
      </c>
      <c r="E476" s="338" t="s">
        <v>1170</v>
      </c>
      <c r="F476" s="339">
        <v>4346.1</v>
      </c>
    </row>
    <row r="477" spans="1:6" s="330" customFormat="1" ht="25.5">
      <c r="A477" s="335" t="s">
        <v>309</v>
      </c>
      <c r="B477" s="336">
        <v>4</v>
      </c>
      <c r="C477" s="336">
        <v>12</v>
      </c>
      <c r="D477" s="337" t="s">
        <v>914</v>
      </c>
      <c r="E477" s="338" t="s">
        <v>1170</v>
      </c>
      <c r="F477" s="339">
        <v>1045.1</v>
      </c>
    </row>
    <row r="478" spans="1:6" s="331" customFormat="1" ht="12.75">
      <c r="A478" s="335" t="s">
        <v>658</v>
      </c>
      <c r="B478" s="336">
        <v>4</v>
      </c>
      <c r="C478" s="336">
        <v>12</v>
      </c>
      <c r="D478" s="337" t="s">
        <v>1020</v>
      </c>
      <c r="E478" s="338" t="s">
        <v>1170</v>
      </c>
      <c r="F478" s="339">
        <v>291.1</v>
      </c>
    </row>
    <row r="479" spans="1:6" s="330" customFormat="1" ht="12.75">
      <c r="A479" s="335" t="s">
        <v>434</v>
      </c>
      <c r="B479" s="336">
        <v>4</v>
      </c>
      <c r="C479" s="336">
        <v>12</v>
      </c>
      <c r="D479" s="337" t="s">
        <v>1021</v>
      </c>
      <c r="E479" s="338" t="s">
        <v>1170</v>
      </c>
      <c r="F479" s="339">
        <v>291.1</v>
      </c>
    </row>
    <row r="480" spans="1:6" s="330" customFormat="1" ht="12.75">
      <c r="A480" s="335" t="s">
        <v>555</v>
      </c>
      <c r="B480" s="336">
        <v>4</v>
      </c>
      <c r="C480" s="336">
        <v>12</v>
      </c>
      <c r="D480" s="337" t="s">
        <v>1021</v>
      </c>
      <c r="E480" s="338" t="s">
        <v>181</v>
      </c>
      <c r="F480" s="339">
        <v>291.1</v>
      </c>
    </row>
    <row r="481" spans="1:6" s="330" customFormat="1" ht="12.75">
      <c r="A481" s="335" t="s">
        <v>199</v>
      </c>
      <c r="B481" s="336">
        <v>4</v>
      </c>
      <c r="C481" s="336">
        <v>12</v>
      </c>
      <c r="D481" s="337" t="s">
        <v>1021</v>
      </c>
      <c r="E481" s="338" t="s">
        <v>180</v>
      </c>
      <c r="F481" s="339">
        <v>291.1</v>
      </c>
    </row>
    <row r="482" spans="1:6" s="331" customFormat="1" ht="25.5">
      <c r="A482" s="335" t="s">
        <v>409</v>
      </c>
      <c r="B482" s="336">
        <v>4</v>
      </c>
      <c r="C482" s="336">
        <v>12</v>
      </c>
      <c r="D482" s="337" t="s">
        <v>1022</v>
      </c>
      <c r="E482" s="338" t="s">
        <v>1170</v>
      </c>
      <c r="F482" s="339">
        <v>754</v>
      </c>
    </row>
    <row r="483" spans="1:6" s="330" customFormat="1" ht="25.5">
      <c r="A483" s="335" t="s">
        <v>332</v>
      </c>
      <c r="B483" s="336">
        <v>4</v>
      </c>
      <c r="C483" s="336">
        <v>12</v>
      </c>
      <c r="D483" s="337" t="s">
        <v>1023</v>
      </c>
      <c r="E483" s="338" t="s">
        <v>1170</v>
      </c>
      <c r="F483" s="339">
        <v>754</v>
      </c>
    </row>
    <row r="484" spans="1:6" s="330" customFormat="1" ht="12.75">
      <c r="A484" s="335" t="s">
        <v>555</v>
      </c>
      <c r="B484" s="336">
        <v>4</v>
      </c>
      <c r="C484" s="336">
        <v>12</v>
      </c>
      <c r="D484" s="337" t="s">
        <v>1023</v>
      </c>
      <c r="E484" s="338" t="s">
        <v>181</v>
      </c>
      <c r="F484" s="339">
        <v>754</v>
      </c>
    </row>
    <row r="485" spans="1:6" s="330" customFormat="1" ht="12.75">
      <c r="A485" s="335" t="s">
        <v>199</v>
      </c>
      <c r="B485" s="336">
        <v>4</v>
      </c>
      <c r="C485" s="336">
        <v>12</v>
      </c>
      <c r="D485" s="337" t="s">
        <v>1023</v>
      </c>
      <c r="E485" s="338" t="s">
        <v>180</v>
      </c>
      <c r="F485" s="339">
        <v>754</v>
      </c>
    </row>
    <row r="486" spans="1:6" s="330" customFormat="1" ht="12.75">
      <c r="A486" s="335" t="s">
        <v>212</v>
      </c>
      <c r="B486" s="336">
        <v>4</v>
      </c>
      <c r="C486" s="336">
        <v>12</v>
      </c>
      <c r="D486" s="337" t="s">
        <v>789</v>
      </c>
      <c r="E486" s="338" t="s">
        <v>1170</v>
      </c>
      <c r="F486" s="339">
        <v>3301</v>
      </c>
    </row>
    <row r="487" spans="1:6" s="330" customFormat="1" ht="25.5">
      <c r="A487" s="335" t="s">
        <v>435</v>
      </c>
      <c r="B487" s="336">
        <v>4</v>
      </c>
      <c r="C487" s="336">
        <v>12</v>
      </c>
      <c r="D487" s="337" t="s">
        <v>1024</v>
      </c>
      <c r="E487" s="338" t="s">
        <v>1170</v>
      </c>
      <c r="F487" s="339">
        <v>3301</v>
      </c>
    </row>
    <row r="488" spans="1:6" s="330" customFormat="1" ht="12.75">
      <c r="A488" s="335" t="s">
        <v>497</v>
      </c>
      <c r="B488" s="336">
        <v>4</v>
      </c>
      <c r="C488" s="336">
        <v>12</v>
      </c>
      <c r="D488" s="337" t="s">
        <v>1025</v>
      </c>
      <c r="E488" s="338" t="s">
        <v>1170</v>
      </c>
      <c r="F488" s="339">
        <v>2870.7</v>
      </c>
    </row>
    <row r="489" spans="1:6" s="331" customFormat="1" ht="38.25">
      <c r="A489" s="335" t="s">
        <v>197</v>
      </c>
      <c r="B489" s="336">
        <v>4</v>
      </c>
      <c r="C489" s="336">
        <v>12</v>
      </c>
      <c r="D489" s="337" t="s">
        <v>1025</v>
      </c>
      <c r="E489" s="338" t="s">
        <v>196</v>
      </c>
      <c r="F489" s="339">
        <v>2870.5</v>
      </c>
    </row>
    <row r="490" spans="1:6" s="330" customFormat="1" ht="12.75">
      <c r="A490" s="335" t="s">
        <v>195</v>
      </c>
      <c r="B490" s="336">
        <v>4</v>
      </c>
      <c r="C490" s="336">
        <v>12</v>
      </c>
      <c r="D490" s="337" t="s">
        <v>1025</v>
      </c>
      <c r="E490" s="338" t="s">
        <v>194</v>
      </c>
      <c r="F490" s="339">
        <v>2870.5</v>
      </c>
    </row>
    <row r="491" spans="1:7" s="330" customFormat="1" ht="12.75">
      <c r="A491" s="335" t="s">
        <v>193</v>
      </c>
      <c r="B491" s="336">
        <v>4</v>
      </c>
      <c r="C491" s="336">
        <v>12</v>
      </c>
      <c r="D491" s="337" t="s">
        <v>1025</v>
      </c>
      <c r="E491" s="338" t="s">
        <v>99</v>
      </c>
      <c r="F491" s="339">
        <v>0.2</v>
      </c>
      <c r="G491" s="332"/>
    </row>
    <row r="492" spans="1:7" s="331" customFormat="1" ht="12.75">
      <c r="A492" s="335" t="s">
        <v>192</v>
      </c>
      <c r="B492" s="336">
        <v>4</v>
      </c>
      <c r="C492" s="336">
        <v>12</v>
      </c>
      <c r="D492" s="337" t="s">
        <v>1025</v>
      </c>
      <c r="E492" s="338" t="s">
        <v>191</v>
      </c>
      <c r="F492" s="339">
        <v>0.2</v>
      </c>
      <c r="G492" s="333"/>
    </row>
    <row r="493" spans="1:6" s="330" customFormat="1" ht="12.75">
      <c r="A493" s="335" t="s">
        <v>202</v>
      </c>
      <c r="B493" s="336">
        <v>4</v>
      </c>
      <c r="C493" s="336">
        <v>12</v>
      </c>
      <c r="D493" s="337" t="s">
        <v>1026</v>
      </c>
      <c r="E493" s="338" t="s">
        <v>1170</v>
      </c>
      <c r="F493" s="339">
        <v>430.3</v>
      </c>
    </row>
    <row r="494" spans="1:6" s="330" customFormat="1" ht="38.25">
      <c r="A494" s="335" t="s">
        <v>197</v>
      </c>
      <c r="B494" s="336">
        <v>4</v>
      </c>
      <c r="C494" s="336">
        <v>12</v>
      </c>
      <c r="D494" s="337" t="s">
        <v>1026</v>
      </c>
      <c r="E494" s="338" t="s">
        <v>196</v>
      </c>
      <c r="F494" s="339">
        <v>7.2</v>
      </c>
    </row>
    <row r="495" spans="1:6" s="331" customFormat="1" ht="12.75">
      <c r="A495" s="335" t="s">
        <v>195</v>
      </c>
      <c r="B495" s="336">
        <v>4</v>
      </c>
      <c r="C495" s="336">
        <v>12</v>
      </c>
      <c r="D495" s="337" t="s">
        <v>1026</v>
      </c>
      <c r="E495" s="338" t="s">
        <v>194</v>
      </c>
      <c r="F495" s="339">
        <v>7.2</v>
      </c>
    </row>
    <row r="496" spans="1:6" s="330" customFormat="1" ht="12.75">
      <c r="A496" s="335" t="s">
        <v>555</v>
      </c>
      <c r="B496" s="336">
        <v>4</v>
      </c>
      <c r="C496" s="336">
        <v>12</v>
      </c>
      <c r="D496" s="337" t="s">
        <v>1026</v>
      </c>
      <c r="E496" s="338" t="s">
        <v>181</v>
      </c>
      <c r="F496" s="339">
        <v>421</v>
      </c>
    </row>
    <row r="497" spans="1:6" s="330" customFormat="1" ht="12.75">
      <c r="A497" s="335" t="s">
        <v>199</v>
      </c>
      <c r="B497" s="336">
        <v>4</v>
      </c>
      <c r="C497" s="336">
        <v>12</v>
      </c>
      <c r="D497" s="337" t="s">
        <v>1026</v>
      </c>
      <c r="E497" s="338" t="s">
        <v>180</v>
      </c>
      <c r="F497" s="339">
        <v>421</v>
      </c>
    </row>
    <row r="498" spans="1:6" s="330" customFormat="1" ht="12.75">
      <c r="A498" s="335" t="s">
        <v>193</v>
      </c>
      <c r="B498" s="336">
        <v>4</v>
      </c>
      <c r="C498" s="336">
        <v>12</v>
      </c>
      <c r="D498" s="337" t="s">
        <v>1026</v>
      </c>
      <c r="E498" s="338" t="s">
        <v>99</v>
      </c>
      <c r="F498" s="339">
        <v>2.1</v>
      </c>
    </row>
    <row r="499" spans="1:6" s="330" customFormat="1" ht="12.75">
      <c r="A499" s="335" t="s">
        <v>192</v>
      </c>
      <c r="B499" s="336">
        <v>4</v>
      </c>
      <c r="C499" s="336">
        <v>12</v>
      </c>
      <c r="D499" s="337" t="s">
        <v>1026</v>
      </c>
      <c r="E499" s="338" t="s">
        <v>191</v>
      </c>
      <c r="F499" s="339">
        <v>2.1</v>
      </c>
    </row>
    <row r="500" spans="1:6" s="330" customFormat="1" ht="12.75">
      <c r="A500" s="335" t="s">
        <v>279</v>
      </c>
      <c r="B500" s="336">
        <v>5</v>
      </c>
      <c r="C500" s="336">
        <v>0</v>
      </c>
      <c r="D500" s="337" t="s">
        <v>1170</v>
      </c>
      <c r="E500" s="338" t="s">
        <v>1170</v>
      </c>
      <c r="F500" s="339">
        <v>225746.9</v>
      </c>
    </row>
    <row r="501" spans="1:6" s="331" customFormat="1" ht="12.75">
      <c r="A501" s="335" t="s">
        <v>280</v>
      </c>
      <c r="B501" s="336">
        <v>5</v>
      </c>
      <c r="C501" s="336">
        <v>1</v>
      </c>
      <c r="D501" s="337" t="s">
        <v>1170</v>
      </c>
      <c r="E501" s="338" t="s">
        <v>1170</v>
      </c>
      <c r="F501" s="339">
        <v>70658.6</v>
      </c>
    </row>
    <row r="502" spans="1:6" s="330" customFormat="1" ht="12.75">
      <c r="A502" s="335" t="s">
        <v>781</v>
      </c>
      <c r="B502" s="336">
        <v>5</v>
      </c>
      <c r="C502" s="336">
        <v>1</v>
      </c>
      <c r="D502" s="337" t="s">
        <v>1027</v>
      </c>
      <c r="E502" s="338" t="s">
        <v>1170</v>
      </c>
      <c r="F502" s="339">
        <v>59732.5</v>
      </c>
    </row>
    <row r="503" spans="1:6" s="330" customFormat="1" ht="25.5">
      <c r="A503" s="335" t="s">
        <v>667</v>
      </c>
      <c r="B503" s="336">
        <v>5</v>
      </c>
      <c r="C503" s="336">
        <v>1</v>
      </c>
      <c r="D503" s="337" t="s">
        <v>1028</v>
      </c>
      <c r="E503" s="338" t="s">
        <v>1170</v>
      </c>
      <c r="F503" s="339">
        <v>59732.5</v>
      </c>
    </row>
    <row r="504" spans="1:6" s="331" customFormat="1" ht="12.75">
      <c r="A504" s="335" t="s">
        <v>668</v>
      </c>
      <c r="B504" s="336">
        <v>5</v>
      </c>
      <c r="C504" s="336">
        <v>1</v>
      </c>
      <c r="D504" s="337" t="s">
        <v>1029</v>
      </c>
      <c r="E504" s="338" t="s">
        <v>1170</v>
      </c>
      <c r="F504" s="339">
        <v>59732.5</v>
      </c>
    </row>
    <row r="505" spans="1:6" s="330" customFormat="1" ht="25.5">
      <c r="A505" s="335" t="s">
        <v>598</v>
      </c>
      <c r="B505" s="336">
        <v>5</v>
      </c>
      <c r="C505" s="336">
        <v>1</v>
      </c>
      <c r="D505" s="337" t="s">
        <v>1030</v>
      </c>
      <c r="E505" s="338" t="s">
        <v>1170</v>
      </c>
      <c r="F505" s="339">
        <v>34911.6</v>
      </c>
    </row>
    <row r="506" spans="1:6" s="330" customFormat="1" ht="12.75">
      <c r="A506" s="335" t="s">
        <v>250</v>
      </c>
      <c r="B506" s="336">
        <v>5</v>
      </c>
      <c r="C506" s="336">
        <v>1</v>
      </c>
      <c r="D506" s="337" t="s">
        <v>1030</v>
      </c>
      <c r="E506" s="338" t="s">
        <v>249</v>
      </c>
      <c r="F506" s="339">
        <v>34911.6</v>
      </c>
    </row>
    <row r="507" spans="1:6" s="330" customFormat="1" ht="12.75">
      <c r="A507" s="335" t="s">
        <v>248</v>
      </c>
      <c r="B507" s="336">
        <v>5</v>
      </c>
      <c r="C507" s="336">
        <v>1</v>
      </c>
      <c r="D507" s="337" t="s">
        <v>1030</v>
      </c>
      <c r="E507" s="338" t="s">
        <v>247</v>
      </c>
      <c r="F507" s="339">
        <v>34911.6</v>
      </c>
    </row>
    <row r="508" spans="1:6" s="330" customFormat="1" ht="12.75">
      <c r="A508" s="335" t="s">
        <v>599</v>
      </c>
      <c r="B508" s="336">
        <v>5</v>
      </c>
      <c r="C508" s="336">
        <v>1</v>
      </c>
      <c r="D508" s="337" t="s">
        <v>1031</v>
      </c>
      <c r="E508" s="338" t="s">
        <v>1170</v>
      </c>
      <c r="F508" s="339">
        <v>24820.9</v>
      </c>
    </row>
    <row r="509" spans="1:6" s="330" customFormat="1" ht="12.75">
      <c r="A509" s="335" t="s">
        <v>250</v>
      </c>
      <c r="B509" s="336">
        <v>5</v>
      </c>
      <c r="C509" s="336">
        <v>1</v>
      </c>
      <c r="D509" s="337" t="s">
        <v>1031</v>
      </c>
      <c r="E509" s="338" t="s">
        <v>249</v>
      </c>
      <c r="F509" s="339">
        <v>24820.9</v>
      </c>
    </row>
    <row r="510" spans="1:6" s="330" customFormat="1" ht="12.75">
      <c r="A510" s="335" t="s">
        <v>248</v>
      </c>
      <c r="B510" s="336">
        <v>5</v>
      </c>
      <c r="C510" s="336">
        <v>1</v>
      </c>
      <c r="D510" s="337" t="s">
        <v>1031</v>
      </c>
      <c r="E510" s="338" t="s">
        <v>247</v>
      </c>
      <c r="F510" s="339">
        <v>24820.9</v>
      </c>
    </row>
    <row r="511" spans="1:6" s="330" customFormat="1" ht="25.5">
      <c r="A511" s="335" t="s">
        <v>281</v>
      </c>
      <c r="B511" s="336">
        <v>5</v>
      </c>
      <c r="C511" s="336">
        <v>1</v>
      </c>
      <c r="D511" s="337" t="s">
        <v>1032</v>
      </c>
      <c r="E511" s="338" t="s">
        <v>1170</v>
      </c>
      <c r="F511" s="339">
        <v>10926.1</v>
      </c>
    </row>
    <row r="512" spans="1:6" s="330" customFormat="1" ht="12.75">
      <c r="A512" s="335" t="s">
        <v>282</v>
      </c>
      <c r="B512" s="336">
        <v>5</v>
      </c>
      <c r="C512" s="336">
        <v>1</v>
      </c>
      <c r="D512" s="337" t="s">
        <v>1033</v>
      </c>
      <c r="E512" s="338" t="s">
        <v>1170</v>
      </c>
      <c r="F512" s="339">
        <v>10926.1</v>
      </c>
    </row>
    <row r="513" spans="1:6" s="331" customFormat="1" ht="51">
      <c r="A513" s="335" t="s">
        <v>600</v>
      </c>
      <c r="B513" s="336">
        <v>5</v>
      </c>
      <c r="C513" s="336">
        <v>1</v>
      </c>
      <c r="D513" s="337" t="s">
        <v>1034</v>
      </c>
      <c r="E513" s="338" t="s">
        <v>1170</v>
      </c>
      <c r="F513" s="339">
        <v>10226.1</v>
      </c>
    </row>
    <row r="514" spans="1:6" s="330" customFormat="1" ht="12.75">
      <c r="A514" s="335" t="s">
        <v>374</v>
      </c>
      <c r="B514" s="336">
        <v>5</v>
      </c>
      <c r="C514" s="336">
        <v>1</v>
      </c>
      <c r="D514" s="337" t="s">
        <v>1035</v>
      </c>
      <c r="E514" s="338" t="s">
        <v>1170</v>
      </c>
      <c r="F514" s="339">
        <v>6944.8</v>
      </c>
    </row>
    <row r="515" spans="1:6" s="330" customFormat="1" ht="12.75">
      <c r="A515" s="335" t="s">
        <v>555</v>
      </c>
      <c r="B515" s="336">
        <v>5</v>
      </c>
      <c r="C515" s="336">
        <v>1</v>
      </c>
      <c r="D515" s="337" t="s">
        <v>1035</v>
      </c>
      <c r="E515" s="338" t="s">
        <v>181</v>
      </c>
      <c r="F515" s="339">
        <v>6944.8</v>
      </c>
    </row>
    <row r="516" spans="1:6" s="331" customFormat="1" ht="12.75">
      <c r="A516" s="335" t="s">
        <v>199</v>
      </c>
      <c r="B516" s="336">
        <v>5</v>
      </c>
      <c r="C516" s="336">
        <v>1</v>
      </c>
      <c r="D516" s="337" t="s">
        <v>1035</v>
      </c>
      <c r="E516" s="338" t="s">
        <v>180</v>
      </c>
      <c r="F516" s="339">
        <v>6944.8</v>
      </c>
    </row>
    <row r="517" spans="1:6" s="330" customFormat="1" ht="12.75">
      <c r="A517" s="335" t="s">
        <v>283</v>
      </c>
      <c r="B517" s="336">
        <v>5</v>
      </c>
      <c r="C517" s="336">
        <v>1</v>
      </c>
      <c r="D517" s="337" t="s">
        <v>1036</v>
      </c>
      <c r="E517" s="338" t="s">
        <v>1170</v>
      </c>
      <c r="F517" s="339">
        <v>3281.3</v>
      </c>
    </row>
    <row r="518" spans="1:6" s="330" customFormat="1" ht="12.75">
      <c r="A518" s="335" t="s">
        <v>190</v>
      </c>
      <c r="B518" s="336">
        <v>5</v>
      </c>
      <c r="C518" s="336">
        <v>1</v>
      </c>
      <c r="D518" s="337" t="s">
        <v>1036</v>
      </c>
      <c r="E518" s="338" t="s">
        <v>101</v>
      </c>
      <c r="F518" s="339">
        <v>3281.3</v>
      </c>
    </row>
    <row r="519" spans="1:6" s="331" customFormat="1" ht="12.75">
      <c r="A519" s="335" t="s">
        <v>500</v>
      </c>
      <c r="B519" s="336">
        <v>5</v>
      </c>
      <c r="C519" s="336">
        <v>1</v>
      </c>
      <c r="D519" s="337" t="s">
        <v>1036</v>
      </c>
      <c r="E519" s="338" t="s">
        <v>106</v>
      </c>
      <c r="F519" s="339">
        <v>3281.3</v>
      </c>
    </row>
    <row r="520" spans="1:6" s="330" customFormat="1" ht="12.75">
      <c r="A520" s="335" t="s">
        <v>601</v>
      </c>
      <c r="B520" s="336">
        <v>5</v>
      </c>
      <c r="C520" s="336">
        <v>1</v>
      </c>
      <c r="D520" s="337" t="s">
        <v>1037</v>
      </c>
      <c r="E520" s="338" t="s">
        <v>1170</v>
      </c>
      <c r="F520" s="339">
        <v>700</v>
      </c>
    </row>
    <row r="521" spans="1:6" s="330" customFormat="1" ht="12.75">
      <c r="A521" s="335" t="s">
        <v>436</v>
      </c>
      <c r="B521" s="336">
        <v>5</v>
      </c>
      <c r="C521" s="336">
        <v>1</v>
      </c>
      <c r="D521" s="337" t="s">
        <v>1038</v>
      </c>
      <c r="E521" s="338" t="s">
        <v>1170</v>
      </c>
      <c r="F521" s="339">
        <v>700</v>
      </c>
    </row>
    <row r="522" spans="1:6" s="330" customFormat="1" ht="12.75">
      <c r="A522" s="335" t="s">
        <v>555</v>
      </c>
      <c r="B522" s="336">
        <v>5</v>
      </c>
      <c r="C522" s="336">
        <v>1</v>
      </c>
      <c r="D522" s="337" t="s">
        <v>1038</v>
      </c>
      <c r="E522" s="338" t="s">
        <v>181</v>
      </c>
      <c r="F522" s="339">
        <v>580</v>
      </c>
    </row>
    <row r="523" spans="1:6" s="330" customFormat="1" ht="12.75">
      <c r="A523" s="335" t="s">
        <v>199</v>
      </c>
      <c r="B523" s="336">
        <v>5</v>
      </c>
      <c r="C523" s="336">
        <v>1</v>
      </c>
      <c r="D523" s="337" t="s">
        <v>1038</v>
      </c>
      <c r="E523" s="338" t="s">
        <v>180</v>
      </c>
      <c r="F523" s="339">
        <v>580</v>
      </c>
    </row>
    <row r="524" spans="1:6" s="331" customFormat="1" ht="12.75">
      <c r="A524" s="335" t="s">
        <v>193</v>
      </c>
      <c r="B524" s="336">
        <v>5</v>
      </c>
      <c r="C524" s="336">
        <v>1</v>
      </c>
      <c r="D524" s="337" t="s">
        <v>1038</v>
      </c>
      <c r="E524" s="338" t="s">
        <v>99</v>
      </c>
      <c r="F524" s="339">
        <v>120</v>
      </c>
    </row>
    <row r="525" spans="1:6" s="330" customFormat="1" ht="12.75">
      <c r="A525" s="335" t="s">
        <v>192</v>
      </c>
      <c r="B525" s="336">
        <v>5</v>
      </c>
      <c r="C525" s="336">
        <v>1</v>
      </c>
      <c r="D525" s="337" t="s">
        <v>1038</v>
      </c>
      <c r="E525" s="338" t="s">
        <v>191</v>
      </c>
      <c r="F525" s="339">
        <v>120</v>
      </c>
    </row>
    <row r="526" spans="1:6" s="330" customFormat="1" ht="12.75">
      <c r="A526" s="335" t="s">
        <v>284</v>
      </c>
      <c r="B526" s="336">
        <v>5</v>
      </c>
      <c r="C526" s="336">
        <v>2</v>
      </c>
      <c r="D526" s="337" t="s">
        <v>1170</v>
      </c>
      <c r="E526" s="338" t="s">
        <v>1170</v>
      </c>
      <c r="F526" s="339">
        <v>139219.4</v>
      </c>
    </row>
    <row r="527" spans="1:6" s="330" customFormat="1" ht="25.5">
      <c r="A527" s="335" t="s">
        <v>281</v>
      </c>
      <c r="B527" s="336">
        <v>5</v>
      </c>
      <c r="C527" s="336">
        <v>2</v>
      </c>
      <c r="D527" s="337" t="s">
        <v>1032</v>
      </c>
      <c r="E527" s="338" t="s">
        <v>1170</v>
      </c>
      <c r="F527" s="339">
        <v>123239.6</v>
      </c>
    </row>
    <row r="528" spans="1:6" s="330" customFormat="1" ht="12.75">
      <c r="A528" s="335" t="s">
        <v>285</v>
      </c>
      <c r="B528" s="336">
        <v>5</v>
      </c>
      <c r="C528" s="336">
        <v>2</v>
      </c>
      <c r="D528" s="337" t="s">
        <v>1039</v>
      </c>
      <c r="E528" s="338" t="s">
        <v>1170</v>
      </c>
      <c r="F528" s="339">
        <v>123239.6</v>
      </c>
    </row>
    <row r="529" spans="1:6" s="330" customFormat="1" ht="25.5">
      <c r="A529" s="335" t="s">
        <v>777</v>
      </c>
      <c r="B529" s="336">
        <v>5</v>
      </c>
      <c r="C529" s="336">
        <v>2</v>
      </c>
      <c r="D529" s="337" t="s">
        <v>1040</v>
      </c>
      <c r="E529" s="338" t="s">
        <v>1170</v>
      </c>
      <c r="F529" s="339">
        <v>122489.6</v>
      </c>
    </row>
    <row r="530" spans="1:6" s="330" customFormat="1" ht="25.5">
      <c r="A530" s="335" t="s">
        <v>782</v>
      </c>
      <c r="B530" s="336">
        <v>5</v>
      </c>
      <c r="C530" s="336">
        <v>2</v>
      </c>
      <c r="D530" s="337" t="s">
        <v>1041</v>
      </c>
      <c r="E530" s="338" t="s">
        <v>1170</v>
      </c>
      <c r="F530" s="339">
        <v>90000</v>
      </c>
    </row>
    <row r="531" spans="1:6" s="330" customFormat="1" ht="12.75">
      <c r="A531" s="335" t="s">
        <v>250</v>
      </c>
      <c r="B531" s="336">
        <v>5</v>
      </c>
      <c r="C531" s="336">
        <v>2</v>
      </c>
      <c r="D531" s="337" t="s">
        <v>1041</v>
      </c>
      <c r="E531" s="338" t="s">
        <v>249</v>
      </c>
      <c r="F531" s="339">
        <v>90000</v>
      </c>
    </row>
    <row r="532" spans="1:6" s="331" customFormat="1" ht="12.75">
      <c r="A532" s="335" t="s">
        <v>248</v>
      </c>
      <c r="B532" s="336">
        <v>5</v>
      </c>
      <c r="C532" s="336">
        <v>2</v>
      </c>
      <c r="D532" s="337" t="s">
        <v>1041</v>
      </c>
      <c r="E532" s="338" t="s">
        <v>247</v>
      </c>
      <c r="F532" s="339">
        <v>90000</v>
      </c>
    </row>
    <row r="533" spans="1:6" s="330" customFormat="1" ht="25.5">
      <c r="A533" s="335" t="s">
        <v>783</v>
      </c>
      <c r="B533" s="336">
        <v>5</v>
      </c>
      <c r="C533" s="336">
        <v>2</v>
      </c>
      <c r="D533" s="337" t="s">
        <v>1042</v>
      </c>
      <c r="E533" s="338" t="s">
        <v>1170</v>
      </c>
      <c r="F533" s="339">
        <v>15000</v>
      </c>
    </row>
    <row r="534" spans="1:6" s="330" customFormat="1" ht="12.75">
      <c r="A534" s="335" t="s">
        <v>250</v>
      </c>
      <c r="B534" s="336">
        <v>5</v>
      </c>
      <c r="C534" s="336">
        <v>2</v>
      </c>
      <c r="D534" s="337" t="s">
        <v>1042</v>
      </c>
      <c r="E534" s="338" t="s">
        <v>249</v>
      </c>
      <c r="F534" s="339">
        <v>15000</v>
      </c>
    </row>
    <row r="535" spans="1:6" s="330" customFormat="1" ht="12.75">
      <c r="A535" s="335" t="s">
        <v>248</v>
      </c>
      <c r="B535" s="336">
        <v>5</v>
      </c>
      <c r="C535" s="336">
        <v>2</v>
      </c>
      <c r="D535" s="337" t="s">
        <v>1042</v>
      </c>
      <c r="E535" s="338" t="s">
        <v>247</v>
      </c>
      <c r="F535" s="339">
        <v>15000</v>
      </c>
    </row>
    <row r="536" spans="1:6" s="330" customFormat="1" ht="25.5">
      <c r="A536" s="335" t="s">
        <v>772</v>
      </c>
      <c r="B536" s="336">
        <v>5</v>
      </c>
      <c r="C536" s="336">
        <v>2</v>
      </c>
      <c r="D536" s="337" t="s">
        <v>1043</v>
      </c>
      <c r="E536" s="338" t="s">
        <v>1170</v>
      </c>
      <c r="F536" s="339">
        <v>172.3</v>
      </c>
    </row>
    <row r="537" spans="1:6" s="330" customFormat="1" ht="12.75">
      <c r="A537" s="335" t="s">
        <v>555</v>
      </c>
      <c r="B537" s="336">
        <v>5</v>
      </c>
      <c r="C537" s="336">
        <v>2</v>
      </c>
      <c r="D537" s="337" t="s">
        <v>1043</v>
      </c>
      <c r="E537" s="338" t="s">
        <v>181</v>
      </c>
      <c r="F537" s="339">
        <v>172.3</v>
      </c>
    </row>
    <row r="538" spans="1:6" s="331" customFormat="1" ht="12.75">
      <c r="A538" s="335" t="s">
        <v>199</v>
      </c>
      <c r="B538" s="336">
        <v>5</v>
      </c>
      <c r="C538" s="336">
        <v>2</v>
      </c>
      <c r="D538" s="337" t="s">
        <v>1043</v>
      </c>
      <c r="E538" s="338" t="s">
        <v>180</v>
      </c>
      <c r="F538" s="339">
        <v>172.3</v>
      </c>
    </row>
    <row r="539" spans="1:6" s="330" customFormat="1" ht="25.5">
      <c r="A539" s="335" t="s">
        <v>438</v>
      </c>
      <c r="B539" s="336">
        <v>5</v>
      </c>
      <c r="C539" s="336">
        <v>2</v>
      </c>
      <c r="D539" s="337" t="s">
        <v>1044</v>
      </c>
      <c r="E539" s="338" t="s">
        <v>1170</v>
      </c>
      <c r="F539" s="339">
        <v>2317.3</v>
      </c>
    </row>
    <row r="540" spans="1:6" s="330" customFormat="1" ht="12.75">
      <c r="A540" s="335" t="s">
        <v>250</v>
      </c>
      <c r="B540" s="336">
        <v>5</v>
      </c>
      <c r="C540" s="336">
        <v>2</v>
      </c>
      <c r="D540" s="337" t="s">
        <v>1044</v>
      </c>
      <c r="E540" s="338" t="s">
        <v>249</v>
      </c>
      <c r="F540" s="339">
        <v>2317.3</v>
      </c>
    </row>
    <row r="541" spans="1:6" s="331" customFormat="1" ht="12.75">
      <c r="A541" s="335" t="s">
        <v>248</v>
      </c>
      <c r="B541" s="336">
        <v>5</v>
      </c>
      <c r="C541" s="336">
        <v>2</v>
      </c>
      <c r="D541" s="337" t="s">
        <v>1044</v>
      </c>
      <c r="E541" s="338" t="s">
        <v>247</v>
      </c>
      <c r="F541" s="339">
        <v>2317.3</v>
      </c>
    </row>
    <row r="542" spans="1:6" s="330" customFormat="1" ht="12.75">
      <c r="A542" s="335" t="s">
        <v>439</v>
      </c>
      <c r="B542" s="336">
        <v>5</v>
      </c>
      <c r="C542" s="336">
        <v>2</v>
      </c>
      <c r="D542" s="337" t="s">
        <v>1045</v>
      </c>
      <c r="E542" s="338" t="s">
        <v>1170</v>
      </c>
      <c r="F542" s="339">
        <v>15000</v>
      </c>
    </row>
    <row r="543" spans="1:6" s="330" customFormat="1" ht="12.75">
      <c r="A543" s="335" t="s">
        <v>250</v>
      </c>
      <c r="B543" s="336">
        <v>5</v>
      </c>
      <c r="C543" s="336">
        <v>2</v>
      </c>
      <c r="D543" s="337" t="s">
        <v>1045</v>
      </c>
      <c r="E543" s="338" t="s">
        <v>249</v>
      </c>
      <c r="F543" s="339">
        <v>15000</v>
      </c>
    </row>
    <row r="544" spans="1:6" s="330" customFormat="1" ht="12.75">
      <c r="A544" s="335" t="s">
        <v>248</v>
      </c>
      <c r="B544" s="336">
        <v>5</v>
      </c>
      <c r="C544" s="336">
        <v>2</v>
      </c>
      <c r="D544" s="337" t="s">
        <v>1045</v>
      </c>
      <c r="E544" s="338" t="s">
        <v>247</v>
      </c>
      <c r="F544" s="339">
        <v>15000</v>
      </c>
    </row>
    <row r="545" spans="1:6" s="331" customFormat="1" ht="12.75">
      <c r="A545" s="335" t="s">
        <v>437</v>
      </c>
      <c r="B545" s="336">
        <v>5</v>
      </c>
      <c r="C545" s="336">
        <v>2</v>
      </c>
      <c r="D545" s="337" t="s">
        <v>1046</v>
      </c>
      <c r="E545" s="338" t="s">
        <v>1170</v>
      </c>
      <c r="F545" s="339">
        <v>750</v>
      </c>
    </row>
    <row r="546" spans="1:6" s="330" customFormat="1" ht="12.75">
      <c r="A546" s="335" t="s">
        <v>602</v>
      </c>
      <c r="B546" s="336">
        <v>5</v>
      </c>
      <c r="C546" s="336">
        <v>2</v>
      </c>
      <c r="D546" s="337" t="s">
        <v>1047</v>
      </c>
      <c r="E546" s="338" t="s">
        <v>1170</v>
      </c>
      <c r="F546" s="339">
        <v>750</v>
      </c>
    </row>
    <row r="547" spans="1:6" s="330" customFormat="1" ht="12.75">
      <c r="A547" s="335" t="s">
        <v>193</v>
      </c>
      <c r="B547" s="336">
        <v>5</v>
      </c>
      <c r="C547" s="336">
        <v>2</v>
      </c>
      <c r="D547" s="337" t="s">
        <v>1047</v>
      </c>
      <c r="E547" s="338" t="s">
        <v>99</v>
      </c>
      <c r="F547" s="339">
        <v>750</v>
      </c>
    </row>
    <row r="548" spans="1:6" s="330" customFormat="1" ht="25.5">
      <c r="A548" s="335" t="s">
        <v>591</v>
      </c>
      <c r="B548" s="336">
        <v>5</v>
      </c>
      <c r="C548" s="336">
        <v>2</v>
      </c>
      <c r="D548" s="337" t="s">
        <v>1047</v>
      </c>
      <c r="E548" s="338" t="s">
        <v>108</v>
      </c>
      <c r="F548" s="339">
        <v>750</v>
      </c>
    </row>
    <row r="549" spans="1:6" s="331" customFormat="1" ht="12.75">
      <c r="A549" s="335" t="s">
        <v>356</v>
      </c>
      <c r="B549" s="336">
        <v>5</v>
      </c>
      <c r="C549" s="336">
        <v>2</v>
      </c>
      <c r="D549" s="337" t="s">
        <v>961</v>
      </c>
      <c r="E549" s="338" t="s">
        <v>1170</v>
      </c>
      <c r="F549" s="339">
        <v>15672</v>
      </c>
    </row>
    <row r="550" spans="1:6" s="330" customFormat="1" ht="38.25">
      <c r="A550" s="335" t="s">
        <v>440</v>
      </c>
      <c r="B550" s="336">
        <v>5</v>
      </c>
      <c r="C550" s="336">
        <v>2</v>
      </c>
      <c r="D550" s="337" t="s">
        <v>962</v>
      </c>
      <c r="E550" s="338" t="s">
        <v>1170</v>
      </c>
      <c r="F550" s="339">
        <v>15672</v>
      </c>
    </row>
    <row r="551" spans="1:6" s="330" customFormat="1" ht="12.75">
      <c r="A551" s="335" t="s">
        <v>286</v>
      </c>
      <c r="B551" s="336">
        <v>5</v>
      </c>
      <c r="C551" s="336">
        <v>2</v>
      </c>
      <c r="D551" s="337" t="s">
        <v>963</v>
      </c>
      <c r="E551" s="338" t="s">
        <v>1170</v>
      </c>
      <c r="F551" s="339">
        <v>15672</v>
      </c>
    </row>
    <row r="552" spans="1:6" s="330" customFormat="1" ht="12.75">
      <c r="A552" s="335" t="s">
        <v>250</v>
      </c>
      <c r="B552" s="336">
        <v>5</v>
      </c>
      <c r="C552" s="336">
        <v>2</v>
      </c>
      <c r="D552" s="337" t="s">
        <v>963</v>
      </c>
      <c r="E552" s="338" t="s">
        <v>249</v>
      </c>
      <c r="F552" s="339">
        <v>15672</v>
      </c>
    </row>
    <row r="553" spans="1:6" s="330" customFormat="1" ht="12.75">
      <c r="A553" s="335" t="s">
        <v>248</v>
      </c>
      <c r="B553" s="336">
        <v>5</v>
      </c>
      <c r="C553" s="336">
        <v>2</v>
      </c>
      <c r="D553" s="337" t="s">
        <v>963</v>
      </c>
      <c r="E553" s="338" t="s">
        <v>247</v>
      </c>
      <c r="F553" s="339">
        <v>15672</v>
      </c>
    </row>
    <row r="554" spans="1:6" s="330" customFormat="1" ht="25.5">
      <c r="A554" s="335" t="s">
        <v>403</v>
      </c>
      <c r="B554" s="336">
        <v>5</v>
      </c>
      <c r="C554" s="336">
        <v>2</v>
      </c>
      <c r="D554" s="337" t="s">
        <v>1048</v>
      </c>
      <c r="E554" s="338" t="s">
        <v>1170</v>
      </c>
      <c r="F554" s="339">
        <v>307.8</v>
      </c>
    </row>
    <row r="555" spans="1:6" s="330" customFormat="1" ht="25.5">
      <c r="A555" s="335" t="s">
        <v>441</v>
      </c>
      <c r="B555" s="336">
        <v>5</v>
      </c>
      <c r="C555" s="336">
        <v>2</v>
      </c>
      <c r="D555" s="337" t="s">
        <v>1049</v>
      </c>
      <c r="E555" s="338" t="s">
        <v>1170</v>
      </c>
      <c r="F555" s="339">
        <v>307.8</v>
      </c>
    </row>
    <row r="556" spans="1:6" s="330" customFormat="1" ht="25.5">
      <c r="A556" s="335" t="s">
        <v>442</v>
      </c>
      <c r="B556" s="336">
        <v>5</v>
      </c>
      <c r="C556" s="336">
        <v>2</v>
      </c>
      <c r="D556" s="337" t="s">
        <v>1050</v>
      </c>
      <c r="E556" s="338" t="s">
        <v>1170</v>
      </c>
      <c r="F556" s="339">
        <v>307.8</v>
      </c>
    </row>
    <row r="557" spans="1:6" s="331" customFormat="1" ht="12.75">
      <c r="A557" s="335" t="s">
        <v>555</v>
      </c>
      <c r="B557" s="336">
        <v>5</v>
      </c>
      <c r="C557" s="336">
        <v>2</v>
      </c>
      <c r="D557" s="337" t="s">
        <v>1050</v>
      </c>
      <c r="E557" s="338" t="s">
        <v>181</v>
      </c>
      <c r="F557" s="339">
        <v>307.8</v>
      </c>
    </row>
    <row r="558" spans="1:6" s="330" customFormat="1" ht="12.75">
      <c r="A558" s="335" t="s">
        <v>199</v>
      </c>
      <c r="B558" s="336">
        <v>5</v>
      </c>
      <c r="C558" s="336">
        <v>2</v>
      </c>
      <c r="D558" s="337" t="s">
        <v>1050</v>
      </c>
      <c r="E558" s="338" t="s">
        <v>180</v>
      </c>
      <c r="F558" s="339">
        <v>307.8</v>
      </c>
    </row>
    <row r="559" spans="1:6" s="330" customFormat="1" ht="12.75">
      <c r="A559" s="335" t="s">
        <v>287</v>
      </c>
      <c r="B559" s="336">
        <v>5</v>
      </c>
      <c r="C559" s="336">
        <v>3</v>
      </c>
      <c r="D559" s="337" t="s">
        <v>1170</v>
      </c>
      <c r="E559" s="338" t="s">
        <v>1170</v>
      </c>
      <c r="F559" s="339">
        <v>15868.9</v>
      </c>
    </row>
    <row r="560" spans="1:6" s="330" customFormat="1" ht="25.5">
      <c r="A560" s="335" t="s">
        <v>281</v>
      </c>
      <c r="B560" s="336">
        <v>5</v>
      </c>
      <c r="C560" s="336">
        <v>3</v>
      </c>
      <c r="D560" s="337" t="s">
        <v>1032</v>
      </c>
      <c r="E560" s="338" t="s">
        <v>1170</v>
      </c>
      <c r="F560" s="339">
        <v>3710</v>
      </c>
    </row>
    <row r="561" spans="1:6" s="330" customFormat="1" ht="12.75">
      <c r="A561" s="335" t="s">
        <v>603</v>
      </c>
      <c r="B561" s="336">
        <v>5</v>
      </c>
      <c r="C561" s="336">
        <v>3</v>
      </c>
      <c r="D561" s="337" t="s">
        <v>1051</v>
      </c>
      <c r="E561" s="338" t="s">
        <v>1170</v>
      </c>
      <c r="F561" s="339">
        <v>3710</v>
      </c>
    </row>
    <row r="562" spans="1:6" s="331" customFormat="1" ht="25.5">
      <c r="A562" s="335" t="s">
        <v>443</v>
      </c>
      <c r="B562" s="336">
        <v>5</v>
      </c>
      <c r="C562" s="336">
        <v>3</v>
      </c>
      <c r="D562" s="337" t="s">
        <v>1052</v>
      </c>
      <c r="E562" s="338" t="s">
        <v>1170</v>
      </c>
      <c r="F562" s="339">
        <v>3710</v>
      </c>
    </row>
    <row r="563" spans="1:6" s="330" customFormat="1" ht="12.75">
      <c r="A563" s="335" t="s">
        <v>444</v>
      </c>
      <c r="B563" s="336">
        <v>5</v>
      </c>
      <c r="C563" s="336">
        <v>3</v>
      </c>
      <c r="D563" s="337" t="s">
        <v>1053</v>
      </c>
      <c r="E563" s="338" t="s">
        <v>1170</v>
      </c>
      <c r="F563" s="339">
        <v>3168</v>
      </c>
    </row>
    <row r="564" spans="1:6" s="330" customFormat="1" ht="12.75">
      <c r="A564" s="335" t="s">
        <v>555</v>
      </c>
      <c r="B564" s="336">
        <v>5</v>
      </c>
      <c r="C564" s="336">
        <v>3</v>
      </c>
      <c r="D564" s="337" t="s">
        <v>1053</v>
      </c>
      <c r="E564" s="338" t="s">
        <v>181</v>
      </c>
      <c r="F564" s="339">
        <v>3168</v>
      </c>
    </row>
    <row r="565" spans="1:6" s="330" customFormat="1" ht="12.75">
      <c r="A565" s="335" t="s">
        <v>199</v>
      </c>
      <c r="B565" s="336">
        <v>5</v>
      </c>
      <c r="C565" s="336">
        <v>3</v>
      </c>
      <c r="D565" s="337" t="s">
        <v>1053</v>
      </c>
      <c r="E565" s="338" t="s">
        <v>180</v>
      </c>
      <c r="F565" s="339">
        <v>3168</v>
      </c>
    </row>
    <row r="566" spans="1:6" s="330" customFormat="1" ht="25.5">
      <c r="A566" s="335" t="s">
        <v>445</v>
      </c>
      <c r="B566" s="336">
        <v>5</v>
      </c>
      <c r="C566" s="336">
        <v>3</v>
      </c>
      <c r="D566" s="337" t="s">
        <v>1054</v>
      </c>
      <c r="E566" s="338" t="s">
        <v>1170</v>
      </c>
      <c r="F566" s="339">
        <v>542</v>
      </c>
    </row>
    <row r="567" spans="1:6" s="330" customFormat="1" ht="12.75">
      <c r="A567" s="335" t="s">
        <v>555</v>
      </c>
      <c r="B567" s="336">
        <v>5</v>
      </c>
      <c r="C567" s="336">
        <v>3</v>
      </c>
      <c r="D567" s="337" t="s">
        <v>1054</v>
      </c>
      <c r="E567" s="338" t="s">
        <v>181</v>
      </c>
      <c r="F567" s="339">
        <v>542</v>
      </c>
    </row>
    <row r="568" spans="1:6" s="330" customFormat="1" ht="12.75">
      <c r="A568" s="335" t="s">
        <v>199</v>
      </c>
      <c r="B568" s="336">
        <v>5</v>
      </c>
      <c r="C568" s="336">
        <v>3</v>
      </c>
      <c r="D568" s="337" t="s">
        <v>1054</v>
      </c>
      <c r="E568" s="338" t="s">
        <v>180</v>
      </c>
      <c r="F568" s="339">
        <v>542</v>
      </c>
    </row>
    <row r="569" spans="1:6" s="331" customFormat="1" ht="25.5">
      <c r="A569" s="335" t="s">
        <v>184</v>
      </c>
      <c r="B569" s="336">
        <v>5</v>
      </c>
      <c r="C569" s="336">
        <v>3</v>
      </c>
      <c r="D569" s="337" t="s">
        <v>817</v>
      </c>
      <c r="E569" s="338" t="s">
        <v>1170</v>
      </c>
      <c r="F569" s="339">
        <v>1995.4</v>
      </c>
    </row>
    <row r="570" spans="1:6" s="330" customFormat="1" ht="12.75">
      <c r="A570" s="335" t="s">
        <v>213</v>
      </c>
      <c r="B570" s="336">
        <v>5</v>
      </c>
      <c r="C570" s="336">
        <v>3</v>
      </c>
      <c r="D570" s="337" t="s">
        <v>842</v>
      </c>
      <c r="E570" s="338" t="s">
        <v>1170</v>
      </c>
      <c r="F570" s="339">
        <v>1995.4</v>
      </c>
    </row>
    <row r="571" spans="1:6" s="330" customFormat="1" ht="25.5">
      <c r="A571" s="335" t="s">
        <v>400</v>
      </c>
      <c r="B571" s="336">
        <v>5</v>
      </c>
      <c r="C571" s="336">
        <v>3</v>
      </c>
      <c r="D571" s="337" t="s">
        <v>845</v>
      </c>
      <c r="E571" s="338" t="s">
        <v>1170</v>
      </c>
      <c r="F571" s="339">
        <v>1995.4</v>
      </c>
    </row>
    <row r="572" spans="1:6" s="330" customFormat="1" ht="38.25">
      <c r="A572" s="335" t="s">
        <v>703</v>
      </c>
      <c r="B572" s="336">
        <v>5</v>
      </c>
      <c r="C572" s="336">
        <v>3</v>
      </c>
      <c r="D572" s="337" t="s">
        <v>1055</v>
      </c>
      <c r="E572" s="338" t="s">
        <v>1170</v>
      </c>
      <c r="F572" s="339">
        <v>1995.4</v>
      </c>
    </row>
    <row r="573" spans="1:6" s="330" customFormat="1" ht="12.75">
      <c r="A573" s="335" t="s">
        <v>704</v>
      </c>
      <c r="B573" s="336">
        <v>5</v>
      </c>
      <c r="C573" s="336">
        <v>3</v>
      </c>
      <c r="D573" s="337" t="s">
        <v>1055</v>
      </c>
      <c r="E573" s="338" t="s">
        <v>149</v>
      </c>
      <c r="F573" s="339">
        <v>1995.4</v>
      </c>
    </row>
    <row r="574" spans="1:6" s="330" customFormat="1" ht="12.75">
      <c r="A574" s="335" t="s">
        <v>60</v>
      </c>
      <c r="B574" s="336">
        <v>5</v>
      </c>
      <c r="C574" s="336">
        <v>3</v>
      </c>
      <c r="D574" s="337" t="s">
        <v>1055</v>
      </c>
      <c r="E574" s="338" t="s">
        <v>152</v>
      </c>
      <c r="F574" s="339">
        <v>1995.4</v>
      </c>
    </row>
    <row r="575" spans="1:6" s="330" customFormat="1" ht="12.75">
      <c r="A575" s="335" t="s">
        <v>329</v>
      </c>
      <c r="B575" s="336">
        <v>5</v>
      </c>
      <c r="C575" s="336">
        <v>3</v>
      </c>
      <c r="D575" s="337" t="s">
        <v>926</v>
      </c>
      <c r="E575" s="338" t="s">
        <v>1170</v>
      </c>
      <c r="F575" s="339">
        <v>9323.9</v>
      </c>
    </row>
    <row r="576" spans="1:6" s="330" customFormat="1" ht="25.5">
      <c r="A576" s="335" t="s">
        <v>330</v>
      </c>
      <c r="B576" s="336">
        <v>5</v>
      </c>
      <c r="C576" s="336">
        <v>3</v>
      </c>
      <c r="D576" s="337" t="s">
        <v>983</v>
      </c>
      <c r="E576" s="338" t="s">
        <v>1170</v>
      </c>
      <c r="F576" s="339">
        <v>9323.9</v>
      </c>
    </row>
    <row r="577" spans="1:6" s="331" customFormat="1" ht="12.75">
      <c r="A577" s="335" t="s">
        <v>446</v>
      </c>
      <c r="B577" s="336">
        <v>5</v>
      </c>
      <c r="C577" s="336">
        <v>3</v>
      </c>
      <c r="D577" s="337" t="s">
        <v>1056</v>
      </c>
      <c r="E577" s="338" t="s">
        <v>1170</v>
      </c>
      <c r="F577" s="339">
        <v>9323.9</v>
      </c>
    </row>
    <row r="578" spans="1:6" s="330" customFormat="1" ht="12.75">
      <c r="A578" s="335" t="s">
        <v>371</v>
      </c>
      <c r="B578" s="336">
        <v>5</v>
      </c>
      <c r="C578" s="336">
        <v>3</v>
      </c>
      <c r="D578" s="337" t="s">
        <v>1057</v>
      </c>
      <c r="E578" s="338" t="s">
        <v>1170</v>
      </c>
      <c r="F578" s="339">
        <v>4385</v>
      </c>
    </row>
    <row r="579" spans="1:6" s="330" customFormat="1" ht="12.75">
      <c r="A579" s="335" t="s">
        <v>555</v>
      </c>
      <c r="B579" s="336">
        <v>5</v>
      </c>
      <c r="C579" s="336">
        <v>3</v>
      </c>
      <c r="D579" s="337" t="s">
        <v>1057</v>
      </c>
      <c r="E579" s="338" t="s">
        <v>181</v>
      </c>
      <c r="F579" s="339">
        <v>4385</v>
      </c>
    </row>
    <row r="580" spans="1:6" s="330" customFormat="1" ht="12.75">
      <c r="A580" s="335" t="s">
        <v>199</v>
      </c>
      <c r="B580" s="336">
        <v>5</v>
      </c>
      <c r="C580" s="336">
        <v>3</v>
      </c>
      <c r="D580" s="337" t="s">
        <v>1057</v>
      </c>
      <c r="E580" s="338" t="s">
        <v>180</v>
      </c>
      <c r="F580" s="339">
        <v>4385</v>
      </c>
    </row>
    <row r="581" spans="1:6" s="331" customFormat="1" ht="12.75">
      <c r="A581" s="335" t="s">
        <v>373</v>
      </c>
      <c r="B581" s="336">
        <v>5</v>
      </c>
      <c r="C581" s="336">
        <v>3</v>
      </c>
      <c r="D581" s="337" t="s">
        <v>1058</v>
      </c>
      <c r="E581" s="338" t="s">
        <v>1170</v>
      </c>
      <c r="F581" s="339">
        <v>350</v>
      </c>
    </row>
    <row r="582" spans="1:6" s="330" customFormat="1" ht="12.75">
      <c r="A582" s="335" t="s">
        <v>555</v>
      </c>
      <c r="B582" s="336">
        <v>5</v>
      </c>
      <c r="C582" s="336">
        <v>3</v>
      </c>
      <c r="D582" s="337" t="s">
        <v>1058</v>
      </c>
      <c r="E582" s="338" t="s">
        <v>181</v>
      </c>
      <c r="F582" s="339">
        <v>350</v>
      </c>
    </row>
    <row r="583" spans="1:6" s="330" customFormat="1" ht="12.75">
      <c r="A583" s="335" t="s">
        <v>199</v>
      </c>
      <c r="B583" s="336">
        <v>5</v>
      </c>
      <c r="C583" s="336">
        <v>3</v>
      </c>
      <c r="D583" s="337" t="s">
        <v>1058</v>
      </c>
      <c r="E583" s="338" t="s">
        <v>180</v>
      </c>
      <c r="F583" s="339">
        <v>350</v>
      </c>
    </row>
    <row r="584" spans="1:6" s="330" customFormat="1" ht="12.75">
      <c r="A584" s="335" t="s">
        <v>372</v>
      </c>
      <c r="B584" s="336">
        <v>5</v>
      </c>
      <c r="C584" s="336">
        <v>3</v>
      </c>
      <c r="D584" s="337" t="s">
        <v>1059</v>
      </c>
      <c r="E584" s="338" t="s">
        <v>1170</v>
      </c>
      <c r="F584" s="339">
        <v>650</v>
      </c>
    </row>
    <row r="585" spans="1:6" s="331" customFormat="1" ht="12.75">
      <c r="A585" s="335" t="s">
        <v>555</v>
      </c>
      <c r="B585" s="336">
        <v>5</v>
      </c>
      <c r="C585" s="336">
        <v>3</v>
      </c>
      <c r="D585" s="337" t="s">
        <v>1059</v>
      </c>
      <c r="E585" s="338" t="s">
        <v>181</v>
      </c>
      <c r="F585" s="339">
        <v>650</v>
      </c>
    </row>
    <row r="586" spans="1:6" s="330" customFormat="1" ht="12.75">
      <c r="A586" s="335" t="s">
        <v>199</v>
      </c>
      <c r="B586" s="336">
        <v>5</v>
      </c>
      <c r="C586" s="336">
        <v>3</v>
      </c>
      <c r="D586" s="337" t="s">
        <v>1059</v>
      </c>
      <c r="E586" s="338" t="s">
        <v>180</v>
      </c>
      <c r="F586" s="339">
        <v>650</v>
      </c>
    </row>
    <row r="587" spans="1:6" s="330" customFormat="1" ht="25.5">
      <c r="A587" s="335" t="s">
        <v>447</v>
      </c>
      <c r="B587" s="336">
        <v>5</v>
      </c>
      <c r="C587" s="336">
        <v>3</v>
      </c>
      <c r="D587" s="337" t="s">
        <v>1060</v>
      </c>
      <c r="E587" s="338" t="s">
        <v>1170</v>
      </c>
      <c r="F587" s="339">
        <v>390</v>
      </c>
    </row>
    <row r="588" spans="1:6" s="330" customFormat="1" ht="12.75">
      <c r="A588" s="335" t="s">
        <v>555</v>
      </c>
      <c r="B588" s="336">
        <v>5</v>
      </c>
      <c r="C588" s="336">
        <v>3</v>
      </c>
      <c r="D588" s="337" t="s">
        <v>1060</v>
      </c>
      <c r="E588" s="338" t="s">
        <v>181</v>
      </c>
      <c r="F588" s="339">
        <v>390</v>
      </c>
    </row>
    <row r="589" spans="1:6" s="330" customFormat="1" ht="12.75">
      <c r="A589" s="335" t="s">
        <v>199</v>
      </c>
      <c r="B589" s="336">
        <v>5</v>
      </c>
      <c r="C589" s="336">
        <v>3</v>
      </c>
      <c r="D589" s="337" t="s">
        <v>1060</v>
      </c>
      <c r="E589" s="338" t="s">
        <v>180</v>
      </c>
      <c r="F589" s="339">
        <v>390</v>
      </c>
    </row>
    <row r="590" spans="1:6" s="330" customFormat="1" ht="12.75">
      <c r="A590" s="335" t="s">
        <v>496</v>
      </c>
      <c r="B590" s="336">
        <v>5</v>
      </c>
      <c r="C590" s="336">
        <v>3</v>
      </c>
      <c r="D590" s="337" t="s">
        <v>1061</v>
      </c>
      <c r="E590" s="338" t="s">
        <v>1170</v>
      </c>
      <c r="F590" s="339">
        <v>3270.6</v>
      </c>
    </row>
    <row r="591" spans="1:6" s="330" customFormat="1" ht="38.25">
      <c r="A591" s="335" t="s">
        <v>197</v>
      </c>
      <c r="B591" s="336">
        <v>5</v>
      </c>
      <c r="C591" s="336">
        <v>3</v>
      </c>
      <c r="D591" s="337" t="s">
        <v>1061</v>
      </c>
      <c r="E591" s="338" t="s">
        <v>196</v>
      </c>
      <c r="F591" s="339">
        <v>3270.6</v>
      </c>
    </row>
    <row r="592" spans="1:6" s="331" customFormat="1" ht="12.75">
      <c r="A592" s="335" t="s">
        <v>195</v>
      </c>
      <c r="B592" s="336">
        <v>5</v>
      </c>
      <c r="C592" s="336">
        <v>3</v>
      </c>
      <c r="D592" s="337" t="s">
        <v>1061</v>
      </c>
      <c r="E592" s="338" t="s">
        <v>194</v>
      </c>
      <c r="F592" s="339">
        <v>3270.6</v>
      </c>
    </row>
    <row r="593" spans="1:6" s="330" customFormat="1" ht="12.75">
      <c r="A593" s="335" t="s">
        <v>198</v>
      </c>
      <c r="B593" s="336">
        <v>5</v>
      </c>
      <c r="C593" s="336">
        <v>3</v>
      </c>
      <c r="D593" s="337" t="s">
        <v>1062</v>
      </c>
      <c r="E593" s="338" t="s">
        <v>1170</v>
      </c>
      <c r="F593" s="339">
        <v>278.3</v>
      </c>
    </row>
    <row r="594" spans="1:6" s="330" customFormat="1" ht="12.75">
      <c r="A594" s="335" t="s">
        <v>555</v>
      </c>
      <c r="B594" s="336">
        <v>5</v>
      </c>
      <c r="C594" s="336">
        <v>3</v>
      </c>
      <c r="D594" s="337" t="s">
        <v>1062</v>
      </c>
      <c r="E594" s="338" t="s">
        <v>181</v>
      </c>
      <c r="F594" s="339">
        <v>270.3</v>
      </c>
    </row>
    <row r="595" spans="1:6" s="330" customFormat="1" ht="12.75">
      <c r="A595" s="335" t="s">
        <v>199</v>
      </c>
      <c r="B595" s="336">
        <v>5</v>
      </c>
      <c r="C595" s="336">
        <v>3</v>
      </c>
      <c r="D595" s="337" t="s">
        <v>1062</v>
      </c>
      <c r="E595" s="338" t="s">
        <v>180</v>
      </c>
      <c r="F595" s="339">
        <v>270.3</v>
      </c>
    </row>
    <row r="596" spans="1:6" s="330" customFormat="1" ht="12.75">
      <c r="A596" s="335" t="s">
        <v>193</v>
      </c>
      <c r="B596" s="336">
        <v>5</v>
      </c>
      <c r="C596" s="336">
        <v>3</v>
      </c>
      <c r="D596" s="337" t="s">
        <v>1062</v>
      </c>
      <c r="E596" s="338" t="s">
        <v>99</v>
      </c>
      <c r="F596" s="339">
        <v>8</v>
      </c>
    </row>
    <row r="597" spans="1:6" s="330" customFormat="1" ht="12.75">
      <c r="A597" s="335" t="s">
        <v>192</v>
      </c>
      <c r="B597" s="336">
        <v>5</v>
      </c>
      <c r="C597" s="336">
        <v>3</v>
      </c>
      <c r="D597" s="337" t="s">
        <v>1062</v>
      </c>
      <c r="E597" s="338" t="s">
        <v>191</v>
      </c>
      <c r="F597" s="339">
        <v>8</v>
      </c>
    </row>
    <row r="598" spans="1:6" s="331" customFormat="1" ht="12.75">
      <c r="A598" s="335" t="s">
        <v>251</v>
      </c>
      <c r="B598" s="336">
        <v>5</v>
      </c>
      <c r="C598" s="336">
        <v>3</v>
      </c>
      <c r="D598" s="337" t="s">
        <v>836</v>
      </c>
      <c r="E598" s="338" t="s">
        <v>1170</v>
      </c>
      <c r="F598" s="339">
        <v>839.6</v>
      </c>
    </row>
    <row r="599" spans="1:6" s="330" customFormat="1" ht="12.75">
      <c r="A599" s="335" t="s">
        <v>520</v>
      </c>
      <c r="B599" s="336">
        <v>5</v>
      </c>
      <c r="C599" s="336">
        <v>3</v>
      </c>
      <c r="D599" s="337" t="s">
        <v>1063</v>
      </c>
      <c r="E599" s="338" t="s">
        <v>1170</v>
      </c>
      <c r="F599" s="339">
        <v>839.6</v>
      </c>
    </row>
    <row r="600" spans="1:6" s="330" customFormat="1" ht="12.75">
      <c r="A600" s="335" t="s">
        <v>520</v>
      </c>
      <c r="B600" s="336">
        <v>5</v>
      </c>
      <c r="C600" s="336">
        <v>3</v>
      </c>
      <c r="D600" s="337" t="s">
        <v>1064</v>
      </c>
      <c r="E600" s="338" t="s">
        <v>1170</v>
      </c>
      <c r="F600" s="339">
        <v>839.6</v>
      </c>
    </row>
    <row r="601" spans="1:6" s="330" customFormat="1" ht="12.75">
      <c r="A601" s="335" t="s">
        <v>555</v>
      </c>
      <c r="B601" s="336">
        <v>5</v>
      </c>
      <c r="C601" s="336">
        <v>3</v>
      </c>
      <c r="D601" s="337" t="s">
        <v>1064</v>
      </c>
      <c r="E601" s="338" t="s">
        <v>181</v>
      </c>
      <c r="F601" s="339">
        <v>839.6</v>
      </c>
    </row>
    <row r="602" spans="1:6" s="330" customFormat="1" ht="12.75">
      <c r="A602" s="335" t="s">
        <v>199</v>
      </c>
      <c r="B602" s="336">
        <v>5</v>
      </c>
      <c r="C602" s="336">
        <v>3</v>
      </c>
      <c r="D602" s="337" t="s">
        <v>1064</v>
      </c>
      <c r="E602" s="338" t="s">
        <v>180</v>
      </c>
      <c r="F602" s="339">
        <v>839.6</v>
      </c>
    </row>
    <row r="603" spans="1:6" s="331" customFormat="1" ht="12.75">
      <c r="A603" s="335" t="s">
        <v>288</v>
      </c>
      <c r="B603" s="336">
        <v>6</v>
      </c>
      <c r="C603" s="336">
        <v>0</v>
      </c>
      <c r="D603" s="337" t="s">
        <v>1170</v>
      </c>
      <c r="E603" s="338" t="s">
        <v>1170</v>
      </c>
      <c r="F603" s="339">
        <v>3894.6</v>
      </c>
    </row>
    <row r="604" spans="1:6" s="330" customFormat="1" ht="12.75">
      <c r="A604" s="335" t="s">
        <v>289</v>
      </c>
      <c r="B604" s="336">
        <v>6</v>
      </c>
      <c r="C604" s="336">
        <v>2</v>
      </c>
      <c r="D604" s="337" t="s">
        <v>1170</v>
      </c>
      <c r="E604" s="338" t="s">
        <v>1170</v>
      </c>
      <c r="F604" s="339">
        <v>2954.7</v>
      </c>
    </row>
    <row r="605" spans="1:6" s="330" customFormat="1" ht="25.5">
      <c r="A605" s="335" t="s">
        <v>290</v>
      </c>
      <c r="B605" s="336">
        <v>6</v>
      </c>
      <c r="C605" s="336">
        <v>2</v>
      </c>
      <c r="D605" s="337" t="s">
        <v>1065</v>
      </c>
      <c r="E605" s="338" t="s">
        <v>1170</v>
      </c>
      <c r="F605" s="339">
        <v>2954.7</v>
      </c>
    </row>
    <row r="606" spans="1:6" s="330" customFormat="1" ht="25.5">
      <c r="A606" s="335" t="s">
        <v>448</v>
      </c>
      <c r="B606" s="336">
        <v>6</v>
      </c>
      <c r="C606" s="336">
        <v>2</v>
      </c>
      <c r="D606" s="337" t="s">
        <v>1066</v>
      </c>
      <c r="E606" s="338" t="s">
        <v>1170</v>
      </c>
      <c r="F606" s="339">
        <v>2954.7</v>
      </c>
    </row>
    <row r="607" spans="1:6" s="330" customFormat="1" ht="12.75">
      <c r="A607" s="335" t="s">
        <v>291</v>
      </c>
      <c r="B607" s="336">
        <v>6</v>
      </c>
      <c r="C607" s="336">
        <v>2</v>
      </c>
      <c r="D607" s="337" t="s">
        <v>1067</v>
      </c>
      <c r="E607" s="338" t="s">
        <v>1170</v>
      </c>
      <c r="F607" s="339">
        <v>2954.7</v>
      </c>
    </row>
    <row r="608" spans="1:6" s="330" customFormat="1" ht="12.75">
      <c r="A608" s="335" t="s">
        <v>555</v>
      </c>
      <c r="B608" s="336">
        <v>6</v>
      </c>
      <c r="C608" s="336">
        <v>2</v>
      </c>
      <c r="D608" s="337" t="s">
        <v>1067</v>
      </c>
      <c r="E608" s="338" t="s">
        <v>181</v>
      </c>
      <c r="F608" s="339">
        <v>2954.7</v>
      </c>
    </row>
    <row r="609" spans="1:6" s="330" customFormat="1" ht="12.75">
      <c r="A609" s="335" t="s">
        <v>199</v>
      </c>
      <c r="B609" s="336">
        <v>6</v>
      </c>
      <c r="C609" s="336">
        <v>2</v>
      </c>
      <c r="D609" s="337" t="s">
        <v>1067</v>
      </c>
      <c r="E609" s="338" t="s">
        <v>180</v>
      </c>
      <c r="F609" s="339">
        <v>2954.7</v>
      </c>
    </row>
    <row r="610" spans="1:6" s="331" customFormat="1" ht="12.75">
      <c r="A610" s="335" t="s">
        <v>292</v>
      </c>
      <c r="B610" s="336">
        <v>6</v>
      </c>
      <c r="C610" s="336">
        <v>5</v>
      </c>
      <c r="D610" s="337" t="s">
        <v>1170</v>
      </c>
      <c r="E610" s="338" t="s">
        <v>1170</v>
      </c>
      <c r="F610" s="339">
        <v>939.9</v>
      </c>
    </row>
    <row r="611" spans="1:6" s="330" customFormat="1" ht="25.5">
      <c r="A611" s="335" t="s">
        <v>290</v>
      </c>
      <c r="B611" s="336">
        <v>6</v>
      </c>
      <c r="C611" s="336">
        <v>5</v>
      </c>
      <c r="D611" s="337" t="s">
        <v>1065</v>
      </c>
      <c r="E611" s="338" t="s">
        <v>1170</v>
      </c>
      <c r="F611" s="339">
        <v>939.9</v>
      </c>
    </row>
    <row r="612" spans="1:6" s="330" customFormat="1" ht="25.5">
      <c r="A612" s="335" t="s">
        <v>449</v>
      </c>
      <c r="B612" s="336">
        <v>6</v>
      </c>
      <c r="C612" s="336">
        <v>5</v>
      </c>
      <c r="D612" s="337" t="s">
        <v>1068</v>
      </c>
      <c r="E612" s="338" t="s">
        <v>1170</v>
      </c>
      <c r="F612" s="339">
        <v>95.4</v>
      </c>
    </row>
    <row r="613" spans="1:6" s="330" customFormat="1" ht="12.75">
      <c r="A613" s="335" t="s">
        <v>293</v>
      </c>
      <c r="B613" s="336">
        <v>6</v>
      </c>
      <c r="C613" s="336">
        <v>5</v>
      </c>
      <c r="D613" s="337" t="s">
        <v>1069</v>
      </c>
      <c r="E613" s="338" t="s">
        <v>1170</v>
      </c>
      <c r="F613" s="339">
        <v>59.5</v>
      </c>
    </row>
    <row r="614" spans="1:6" s="330" customFormat="1" ht="12.75">
      <c r="A614" s="335" t="s">
        <v>555</v>
      </c>
      <c r="B614" s="336">
        <v>6</v>
      </c>
      <c r="C614" s="336">
        <v>5</v>
      </c>
      <c r="D614" s="337" t="s">
        <v>1069</v>
      </c>
      <c r="E614" s="338" t="s">
        <v>181</v>
      </c>
      <c r="F614" s="339">
        <v>59.5</v>
      </c>
    </row>
    <row r="615" spans="1:6" s="330" customFormat="1" ht="12.75">
      <c r="A615" s="335" t="s">
        <v>199</v>
      </c>
      <c r="B615" s="336">
        <v>6</v>
      </c>
      <c r="C615" s="336">
        <v>5</v>
      </c>
      <c r="D615" s="337" t="s">
        <v>1069</v>
      </c>
      <c r="E615" s="338" t="s">
        <v>180</v>
      </c>
      <c r="F615" s="339">
        <v>59.5</v>
      </c>
    </row>
    <row r="616" spans="1:6" s="330" customFormat="1" ht="12.75">
      <c r="A616" s="335" t="s">
        <v>294</v>
      </c>
      <c r="B616" s="336">
        <v>6</v>
      </c>
      <c r="C616" s="336">
        <v>5</v>
      </c>
      <c r="D616" s="337" t="s">
        <v>1070</v>
      </c>
      <c r="E616" s="338" t="s">
        <v>1170</v>
      </c>
      <c r="F616" s="339">
        <v>35.9</v>
      </c>
    </row>
    <row r="617" spans="1:6" s="331" customFormat="1" ht="12.75">
      <c r="A617" s="335" t="s">
        <v>555</v>
      </c>
      <c r="B617" s="336">
        <v>6</v>
      </c>
      <c r="C617" s="336">
        <v>5</v>
      </c>
      <c r="D617" s="337" t="s">
        <v>1070</v>
      </c>
      <c r="E617" s="338" t="s">
        <v>181</v>
      </c>
      <c r="F617" s="339">
        <v>35.9</v>
      </c>
    </row>
    <row r="618" spans="1:6" s="330" customFormat="1" ht="12.75">
      <c r="A618" s="335" t="s">
        <v>199</v>
      </c>
      <c r="B618" s="336">
        <v>6</v>
      </c>
      <c r="C618" s="336">
        <v>5</v>
      </c>
      <c r="D618" s="337" t="s">
        <v>1070</v>
      </c>
      <c r="E618" s="338" t="s">
        <v>180</v>
      </c>
      <c r="F618" s="339">
        <v>35.9</v>
      </c>
    </row>
    <row r="619" spans="1:6" s="330" customFormat="1" ht="12.75">
      <c r="A619" s="335" t="s">
        <v>450</v>
      </c>
      <c r="B619" s="336">
        <v>6</v>
      </c>
      <c r="C619" s="336">
        <v>5</v>
      </c>
      <c r="D619" s="337" t="s">
        <v>1071</v>
      </c>
      <c r="E619" s="338" t="s">
        <v>1170</v>
      </c>
      <c r="F619" s="339">
        <v>252</v>
      </c>
    </row>
    <row r="620" spans="1:6" s="330" customFormat="1" ht="12.75">
      <c r="A620" s="335" t="s">
        <v>295</v>
      </c>
      <c r="B620" s="336">
        <v>6</v>
      </c>
      <c r="C620" s="336">
        <v>5</v>
      </c>
      <c r="D620" s="337" t="s">
        <v>1072</v>
      </c>
      <c r="E620" s="338" t="s">
        <v>1170</v>
      </c>
      <c r="F620" s="339">
        <v>252</v>
      </c>
    </row>
    <row r="621" spans="1:6" s="330" customFormat="1" ht="12.75">
      <c r="A621" s="335" t="s">
        <v>555</v>
      </c>
      <c r="B621" s="336">
        <v>6</v>
      </c>
      <c r="C621" s="336">
        <v>5</v>
      </c>
      <c r="D621" s="337" t="s">
        <v>1072</v>
      </c>
      <c r="E621" s="338" t="s">
        <v>181</v>
      </c>
      <c r="F621" s="339">
        <v>252</v>
      </c>
    </row>
    <row r="622" spans="1:6" s="330" customFormat="1" ht="12.75">
      <c r="A622" s="335" t="s">
        <v>199</v>
      </c>
      <c r="B622" s="336">
        <v>6</v>
      </c>
      <c r="C622" s="336">
        <v>5</v>
      </c>
      <c r="D622" s="337" t="s">
        <v>1072</v>
      </c>
      <c r="E622" s="338" t="s">
        <v>180</v>
      </c>
      <c r="F622" s="339">
        <v>252</v>
      </c>
    </row>
    <row r="623" spans="1:6" s="330" customFormat="1" ht="12.75">
      <c r="A623" s="335" t="s">
        <v>451</v>
      </c>
      <c r="B623" s="336">
        <v>6</v>
      </c>
      <c r="C623" s="336">
        <v>5</v>
      </c>
      <c r="D623" s="337" t="s">
        <v>1073</v>
      </c>
      <c r="E623" s="338" t="s">
        <v>1170</v>
      </c>
      <c r="F623" s="339">
        <v>592.5</v>
      </c>
    </row>
    <row r="624" spans="1:6" s="330" customFormat="1" ht="12.75">
      <c r="A624" s="335" t="s">
        <v>296</v>
      </c>
      <c r="B624" s="336">
        <v>6</v>
      </c>
      <c r="C624" s="336">
        <v>5</v>
      </c>
      <c r="D624" s="337" t="s">
        <v>1074</v>
      </c>
      <c r="E624" s="338" t="s">
        <v>1170</v>
      </c>
      <c r="F624" s="339">
        <v>592.5</v>
      </c>
    </row>
    <row r="625" spans="1:6" s="330" customFormat="1" ht="12.75">
      <c r="A625" s="335" t="s">
        <v>555</v>
      </c>
      <c r="B625" s="336">
        <v>6</v>
      </c>
      <c r="C625" s="336">
        <v>5</v>
      </c>
      <c r="D625" s="337" t="s">
        <v>1074</v>
      </c>
      <c r="E625" s="338" t="s">
        <v>181</v>
      </c>
      <c r="F625" s="339">
        <v>592.5</v>
      </c>
    </row>
    <row r="626" spans="1:6" s="331" customFormat="1" ht="12.75">
      <c r="A626" s="335" t="s">
        <v>199</v>
      </c>
      <c r="B626" s="336">
        <v>6</v>
      </c>
      <c r="C626" s="336">
        <v>5</v>
      </c>
      <c r="D626" s="337" t="s">
        <v>1074</v>
      </c>
      <c r="E626" s="338" t="s">
        <v>180</v>
      </c>
      <c r="F626" s="339">
        <v>592.5</v>
      </c>
    </row>
    <row r="627" spans="1:6" s="330" customFormat="1" ht="39" customHeight="1">
      <c r="A627" s="335" t="s">
        <v>239</v>
      </c>
      <c r="B627" s="336">
        <v>7</v>
      </c>
      <c r="C627" s="336">
        <v>0</v>
      </c>
      <c r="D627" s="337" t="s">
        <v>1170</v>
      </c>
      <c r="E627" s="338" t="s">
        <v>1170</v>
      </c>
      <c r="F627" s="339">
        <v>1361698.1</v>
      </c>
    </row>
    <row r="628" spans="1:6" s="330" customFormat="1" ht="12.75">
      <c r="A628" s="335" t="s">
        <v>235</v>
      </c>
      <c r="B628" s="336">
        <v>7</v>
      </c>
      <c r="C628" s="336">
        <v>1</v>
      </c>
      <c r="D628" s="337" t="s">
        <v>1170</v>
      </c>
      <c r="E628" s="338" t="s">
        <v>1170</v>
      </c>
      <c r="F628" s="339">
        <v>434183.7</v>
      </c>
    </row>
    <row r="629" spans="1:6" s="330" customFormat="1" ht="25.5">
      <c r="A629" s="335" t="s">
        <v>231</v>
      </c>
      <c r="B629" s="336">
        <v>7</v>
      </c>
      <c r="C629" s="336">
        <v>1</v>
      </c>
      <c r="D629" s="337" t="s">
        <v>811</v>
      </c>
      <c r="E629" s="338" t="s">
        <v>1170</v>
      </c>
      <c r="F629" s="339">
        <v>142.1</v>
      </c>
    </row>
    <row r="630" spans="1:6" s="331" customFormat="1" ht="12.75">
      <c r="A630" s="335" t="s">
        <v>230</v>
      </c>
      <c r="B630" s="336">
        <v>7</v>
      </c>
      <c r="C630" s="336">
        <v>1</v>
      </c>
      <c r="D630" s="337" t="s">
        <v>812</v>
      </c>
      <c r="E630" s="338" t="s">
        <v>1170</v>
      </c>
      <c r="F630" s="339">
        <v>142.1</v>
      </c>
    </row>
    <row r="631" spans="1:6" s="330" customFormat="1" ht="12.75">
      <c r="A631" s="335" t="s">
        <v>488</v>
      </c>
      <c r="B631" s="336">
        <v>7</v>
      </c>
      <c r="C631" s="336">
        <v>1</v>
      </c>
      <c r="D631" s="337" t="s">
        <v>813</v>
      </c>
      <c r="E631" s="338" t="s">
        <v>1170</v>
      </c>
      <c r="F631" s="339">
        <v>92.1</v>
      </c>
    </row>
    <row r="632" spans="1:6" s="330" customFormat="1" ht="12.75">
      <c r="A632" s="335" t="s">
        <v>454</v>
      </c>
      <c r="B632" s="336">
        <v>7</v>
      </c>
      <c r="C632" s="336">
        <v>1</v>
      </c>
      <c r="D632" s="337" t="s">
        <v>814</v>
      </c>
      <c r="E632" s="338" t="s">
        <v>1170</v>
      </c>
      <c r="F632" s="339">
        <v>92.1</v>
      </c>
    </row>
    <row r="633" spans="1:6" s="331" customFormat="1" ht="12.75">
      <c r="A633" s="335" t="s">
        <v>190</v>
      </c>
      <c r="B633" s="336">
        <v>7</v>
      </c>
      <c r="C633" s="336">
        <v>1</v>
      </c>
      <c r="D633" s="337" t="s">
        <v>814</v>
      </c>
      <c r="E633" s="338" t="s">
        <v>101</v>
      </c>
      <c r="F633" s="339">
        <v>92.1</v>
      </c>
    </row>
    <row r="634" spans="1:6" s="330" customFormat="1" ht="12.75">
      <c r="A634" s="335" t="s">
        <v>189</v>
      </c>
      <c r="B634" s="336">
        <v>7</v>
      </c>
      <c r="C634" s="336">
        <v>1</v>
      </c>
      <c r="D634" s="337" t="s">
        <v>814</v>
      </c>
      <c r="E634" s="338" t="s">
        <v>102</v>
      </c>
      <c r="F634" s="339">
        <v>67.3</v>
      </c>
    </row>
    <row r="635" spans="1:6" s="330" customFormat="1" ht="12.75">
      <c r="A635" s="335" t="s">
        <v>204</v>
      </c>
      <c r="B635" s="336">
        <v>7</v>
      </c>
      <c r="C635" s="336">
        <v>1</v>
      </c>
      <c r="D635" s="337" t="s">
        <v>814</v>
      </c>
      <c r="E635" s="338" t="s">
        <v>203</v>
      </c>
      <c r="F635" s="339">
        <v>24.8</v>
      </c>
    </row>
    <row r="636" spans="1:6" s="330" customFormat="1" ht="25.5">
      <c r="A636" s="335" t="s">
        <v>455</v>
      </c>
      <c r="B636" s="336">
        <v>7</v>
      </c>
      <c r="C636" s="336">
        <v>1</v>
      </c>
      <c r="D636" s="337" t="s">
        <v>815</v>
      </c>
      <c r="E636" s="338" t="s">
        <v>1170</v>
      </c>
      <c r="F636" s="339">
        <v>50</v>
      </c>
    </row>
    <row r="637" spans="1:6" s="330" customFormat="1" ht="12.75">
      <c r="A637" s="335" t="s">
        <v>456</v>
      </c>
      <c r="B637" s="336">
        <v>7</v>
      </c>
      <c r="C637" s="336">
        <v>1</v>
      </c>
      <c r="D637" s="337" t="s">
        <v>816</v>
      </c>
      <c r="E637" s="338" t="s">
        <v>1170</v>
      </c>
      <c r="F637" s="339">
        <v>50</v>
      </c>
    </row>
    <row r="638" spans="1:6" s="330" customFormat="1" ht="12.75">
      <c r="A638" s="335" t="s">
        <v>190</v>
      </c>
      <c r="B638" s="336">
        <v>7</v>
      </c>
      <c r="C638" s="336">
        <v>1</v>
      </c>
      <c r="D638" s="337" t="s">
        <v>816</v>
      </c>
      <c r="E638" s="338" t="s">
        <v>101</v>
      </c>
      <c r="F638" s="339">
        <v>50</v>
      </c>
    </row>
    <row r="639" spans="1:6" s="330" customFormat="1" ht="12.75">
      <c r="A639" s="335" t="s">
        <v>189</v>
      </c>
      <c r="B639" s="336">
        <v>7</v>
      </c>
      <c r="C639" s="336">
        <v>1</v>
      </c>
      <c r="D639" s="337" t="s">
        <v>816</v>
      </c>
      <c r="E639" s="338" t="s">
        <v>102</v>
      </c>
      <c r="F639" s="339">
        <v>36</v>
      </c>
    </row>
    <row r="640" spans="1:6" s="330" customFormat="1" ht="12.75">
      <c r="A640" s="335" t="s">
        <v>204</v>
      </c>
      <c r="B640" s="336">
        <v>7</v>
      </c>
      <c r="C640" s="336">
        <v>1</v>
      </c>
      <c r="D640" s="337" t="s">
        <v>816</v>
      </c>
      <c r="E640" s="338" t="s">
        <v>203</v>
      </c>
      <c r="F640" s="339">
        <v>14</v>
      </c>
    </row>
    <row r="641" spans="1:6" s="330" customFormat="1" ht="13.5" customHeight="1">
      <c r="A641" s="335" t="s">
        <v>184</v>
      </c>
      <c r="B641" s="336">
        <v>7</v>
      </c>
      <c r="C641" s="336">
        <v>1</v>
      </c>
      <c r="D641" s="337" t="s">
        <v>817</v>
      </c>
      <c r="E641" s="338" t="s">
        <v>1170</v>
      </c>
      <c r="F641" s="339">
        <v>432291.6</v>
      </c>
    </row>
    <row r="642" spans="1:6" s="331" customFormat="1" ht="12.75">
      <c r="A642" s="335" t="s">
        <v>183</v>
      </c>
      <c r="B642" s="336">
        <v>7</v>
      </c>
      <c r="C642" s="336">
        <v>1</v>
      </c>
      <c r="D642" s="337" t="s">
        <v>818</v>
      </c>
      <c r="E642" s="338" t="s">
        <v>1170</v>
      </c>
      <c r="F642" s="339">
        <v>432291.6</v>
      </c>
    </row>
    <row r="643" spans="1:6" s="330" customFormat="1" ht="25.5">
      <c r="A643" s="335" t="s">
        <v>561</v>
      </c>
      <c r="B643" s="336">
        <v>7</v>
      </c>
      <c r="C643" s="336">
        <v>1</v>
      </c>
      <c r="D643" s="337" t="s">
        <v>819</v>
      </c>
      <c r="E643" s="338" t="s">
        <v>1170</v>
      </c>
      <c r="F643" s="339">
        <v>1891.8</v>
      </c>
    </row>
    <row r="644" spans="1:6" s="330" customFormat="1" ht="25.5">
      <c r="A644" s="335" t="s">
        <v>562</v>
      </c>
      <c r="B644" s="336">
        <v>7</v>
      </c>
      <c r="C644" s="336">
        <v>1</v>
      </c>
      <c r="D644" s="337" t="s">
        <v>820</v>
      </c>
      <c r="E644" s="338" t="s">
        <v>1170</v>
      </c>
      <c r="F644" s="339">
        <v>1891.8</v>
      </c>
    </row>
    <row r="645" spans="1:6" s="331" customFormat="1" ht="39" customHeight="1">
      <c r="A645" s="335" t="s">
        <v>190</v>
      </c>
      <c r="B645" s="336">
        <v>7</v>
      </c>
      <c r="C645" s="336">
        <v>1</v>
      </c>
      <c r="D645" s="337" t="s">
        <v>820</v>
      </c>
      <c r="E645" s="338" t="s">
        <v>101</v>
      </c>
      <c r="F645" s="339">
        <v>1891.8</v>
      </c>
    </row>
    <row r="646" spans="1:6" s="330" customFormat="1" ht="12.75">
      <c r="A646" s="335" t="s">
        <v>189</v>
      </c>
      <c r="B646" s="336">
        <v>7</v>
      </c>
      <c r="C646" s="336">
        <v>1</v>
      </c>
      <c r="D646" s="337" t="s">
        <v>820</v>
      </c>
      <c r="E646" s="338" t="s">
        <v>102</v>
      </c>
      <c r="F646" s="339">
        <v>1155.8</v>
      </c>
    </row>
    <row r="647" spans="1:6" s="330" customFormat="1" ht="12.75">
      <c r="A647" s="335" t="s">
        <v>204</v>
      </c>
      <c r="B647" s="336">
        <v>7</v>
      </c>
      <c r="C647" s="336">
        <v>1</v>
      </c>
      <c r="D647" s="337" t="s">
        <v>820</v>
      </c>
      <c r="E647" s="338" t="s">
        <v>203</v>
      </c>
      <c r="F647" s="339">
        <v>736</v>
      </c>
    </row>
    <row r="648" spans="1:6" s="330" customFormat="1" ht="38.25">
      <c r="A648" s="335" t="s">
        <v>452</v>
      </c>
      <c r="B648" s="336">
        <v>7</v>
      </c>
      <c r="C648" s="336">
        <v>1</v>
      </c>
      <c r="D648" s="337" t="s">
        <v>821</v>
      </c>
      <c r="E648" s="338" t="s">
        <v>1170</v>
      </c>
      <c r="F648" s="339">
        <v>430399.8</v>
      </c>
    </row>
    <row r="649" spans="1:6" s="330" customFormat="1" ht="12.75">
      <c r="A649" s="335" t="s">
        <v>228</v>
      </c>
      <c r="B649" s="336">
        <v>7</v>
      </c>
      <c r="C649" s="336">
        <v>1</v>
      </c>
      <c r="D649" s="337" t="s">
        <v>822</v>
      </c>
      <c r="E649" s="338" t="s">
        <v>1170</v>
      </c>
      <c r="F649" s="339">
        <v>3207.4</v>
      </c>
    </row>
    <row r="650" spans="1:6" s="330" customFormat="1" ht="12.75">
      <c r="A650" s="335" t="s">
        <v>190</v>
      </c>
      <c r="B650" s="336">
        <v>7</v>
      </c>
      <c r="C650" s="336">
        <v>1</v>
      </c>
      <c r="D650" s="337" t="s">
        <v>822</v>
      </c>
      <c r="E650" s="338" t="s">
        <v>101</v>
      </c>
      <c r="F650" s="339">
        <v>3207.4</v>
      </c>
    </row>
    <row r="651" spans="1:6" s="331" customFormat="1" ht="39" customHeight="1">
      <c r="A651" s="335" t="s">
        <v>189</v>
      </c>
      <c r="B651" s="336">
        <v>7</v>
      </c>
      <c r="C651" s="336">
        <v>1</v>
      </c>
      <c r="D651" s="337" t="s">
        <v>822</v>
      </c>
      <c r="E651" s="338" t="s">
        <v>102</v>
      </c>
      <c r="F651" s="339">
        <v>245.5</v>
      </c>
    </row>
    <row r="652" spans="1:6" s="330" customFormat="1" ht="12.75">
      <c r="A652" s="335" t="s">
        <v>204</v>
      </c>
      <c r="B652" s="336">
        <v>7</v>
      </c>
      <c r="C652" s="336">
        <v>1</v>
      </c>
      <c r="D652" s="337" t="s">
        <v>822</v>
      </c>
      <c r="E652" s="338" t="s">
        <v>203</v>
      </c>
      <c r="F652" s="339">
        <v>2961.9</v>
      </c>
    </row>
    <row r="653" spans="1:6" s="330" customFormat="1" ht="13.5" customHeight="1">
      <c r="A653" s="335" t="s">
        <v>496</v>
      </c>
      <c r="B653" s="336">
        <v>7</v>
      </c>
      <c r="C653" s="336">
        <v>1</v>
      </c>
      <c r="D653" s="337" t="s">
        <v>823</v>
      </c>
      <c r="E653" s="338" t="s">
        <v>1170</v>
      </c>
      <c r="F653" s="339">
        <v>88937</v>
      </c>
    </row>
    <row r="654" spans="1:6" s="331" customFormat="1" ht="12.75">
      <c r="A654" s="335" t="s">
        <v>190</v>
      </c>
      <c r="B654" s="336">
        <v>7</v>
      </c>
      <c r="C654" s="336">
        <v>1</v>
      </c>
      <c r="D654" s="337" t="s">
        <v>823</v>
      </c>
      <c r="E654" s="338" t="s">
        <v>101</v>
      </c>
      <c r="F654" s="339">
        <v>88937</v>
      </c>
    </row>
    <row r="655" spans="1:6" s="330" customFormat="1" ht="12.75">
      <c r="A655" s="335" t="s">
        <v>189</v>
      </c>
      <c r="B655" s="336">
        <v>7</v>
      </c>
      <c r="C655" s="336">
        <v>1</v>
      </c>
      <c r="D655" s="337" t="s">
        <v>823</v>
      </c>
      <c r="E655" s="338" t="s">
        <v>102</v>
      </c>
      <c r="F655" s="339">
        <v>51725.2</v>
      </c>
    </row>
    <row r="656" spans="1:6" s="330" customFormat="1" ht="12.75">
      <c r="A656" s="335" t="s">
        <v>204</v>
      </c>
      <c r="B656" s="336">
        <v>7</v>
      </c>
      <c r="C656" s="336">
        <v>1</v>
      </c>
      <c r="D656" s="337" t="s">
        <v>823</v>
      </c>
      <c r="E656" s="338" t="s">
        <v>203</v>
      </c>
      <c r="F656" s="339">
        <v>37211.8</v>
      </c>
    </row>
    <row r="657" spans="1:6" s="331" customFormat="1" ht="12.75">
      <c r="A657" s="335" t="s">
        <v>198</v>
      </c>
      <c r="B657" s="336">
        <v>7</v>
      </c>
      <c r="C657" s="336">
        <v>1</v>
      </c>
      <c r="D657" s="337" t="s">
        <v>824</v>
      </c>
      <c r="E657" s="338" t="s">
        <v>1170</v>
      </c>
      <c r="F657" s="339">
        <v>48625</v>
      </c>
    </row>
    <row r="658" spans="1:6" s="330" customFormat="1" ht="12.75">
      <c r="A658" s="335" t="s">
        <v>190</v>
      </c>
      <c r="B658" s="336">
        <v>7</v>
      </c>
      <c r="C658" s="336">
        <v>1</v>
      </c>
      <c r="D658" s="337" t="s">
        <v>824</v>
      </c>
      <c r="E658" s="338" t="s">
        <v>101</v>
      </c>
      <c r="F658" s="339">
        <v>48625</v>
      </c>
    </row>
    <row r="659" spans="1:6" s="330" customFormat="1" ht="12.75">
      <c r="A659" s="335" t="s">
        <v>189</v>
      </c>
      <c r="B659" s="336">
        <v>7</v>
      </c>
      <c r="C659" s="336">
        <v>1</v>
      </c>
      <c r="D659" s="337" t="s">
        <v>824</v>
      </c>
      <c r="E659" s="338" t="s">
        <v>102</v>
      </c>
      <c r="F659" s="339">
        <v>25449.7</v>
      </c>
    </row>
    <row r="660" spans="1:6" s="330" customFormat="1" ht="12.75">
      <c r="A660" s="335" t="s">
        <v>204</v>
      </c>
      <c r="B660" s="336">
        <v>7</v>
      </c>
      <c r="C660" s="336">
        <v>1</v>
      </c>
      <c r="D660" s="337" t="s">
        <v>824</v>
      </c>
      <c r="E660" s="338" t="s">
        <v>203</v>
      </c>
      <c r="F660" s="339">
        <v>23175.3</v>
      </c>
    </row>
    <row r="661" spans="1:6" s="330" customFormat="1" ht="25.5">
      <c r="A661" s="335" t="s">
        <v>567</v>
      </c>
      <c r="B661" s="336">
        <v>7</v>
      </c>
      <c r="C661" s="336">
        <v>1</v>
      </c>
      <c r="D661" s="337" t="s">
        <v>825</v>
      </c>
      <c r="E661" s="338" t="s">
        <v>1170</v>
      </c>
      <c r="F661" s="339">
        <v>796.2</v>
      </c>
    </row>
    <row r="662" spans="1:6" s="330" customFormat="1" ht="12.75">
      <c r="A662" s="335" t="s">
        <v>190</v>
      </c>
      <c r="B662" s="336">
        <v>7</v>
      </c>
      <c r="C662" s="336">
        <v>1</v>
      </c>
      <c r="D662" s="337" t="s">
        <v>825</v>
      </c>
      <c r="E662" s="338" t="s">
        <v>101</v>
      </c>
      <c r="F662" s="339">
        <v>796.2</v>
      </c>
    </row>
    <row r="663" spans="1:9" s="331" customFormat="1" ht="12.75">
      <c r="A663" s="335" t="s">
        <v>189</v>
      </c>
      <c r="B663" s="336">
        <v>7</v>
      </c>
      <c r="C663" s="336">
        <v>1</v>
      </c>
      <c r="D663" s="337" t="s">
        <v>825</v>
      </c>
      <c r="E663" s="338" t="s">
        <v>102</v>
      </c>
      <c r="F663" s="339">
        <v>796.2</v>
      </c>
      <c r="I663" s="331">
        <v>300</v>
      </c>
    </row>
    <row r="664" spans="1:6" s="330" customFormat="1" ht="25.5">
      <c r="A664" s="335" t="s">
        <v>563</v>
      </c>
      <c r="B664" s="336">
        <v>7</v>
      </c>
      <c r="C664" s="336">
        <v>1</v>
      </c>
      <c r="D664" s="337" t="s">
        <v>826</v>
      </c>
      <c r="E664" s="338" t="s">
        <v>1170</v>
      </c>
      <c r="F664" s="339">
        <v>252.1</v>
      </c>
    </row>
    <row r="665" spans="1:6" s="330" customFormat="1" ht="12.75">
      <c r="A665" s="335" t="s">
        <v>190</v>
      </c>
      <c r="B665" s="336">
        <v>7</v>
      </c>
      <c r="C665" s="336">
        <v>1</v>
      </c>
      <c r="D665" s="337" t="s">
        <v>826</v>
      </c>
      <c r="E665" s="338" t="s">
        <v>101</v>
      </c>
      <c r="F665" s="339">
        <v>252.1</v>
      </c>
    </row>
    <row r="666" spans="1:6" s="330" customFormat="1" ht="12.75">
      <c r="A666" s="335" t="s">
        <v>189</v>
      </c>
      <c r="B666" s="336">
        <v>7</v>
      </c>
      <c r="C666" s="336">
        <v>1</v>
      </c>
      <c r="D666" s="337" t="s">
        <v>826</v>
      </c>
      <c r="E666" s="338" t="s">
        <v>102</v>
      </c>
      <c r="F666" s="339">
        <v>190.9</v>
      </c>
    </row>
    <row r="667" spans="1:6" s="331" customFormat="1" ht="12.75">
      <c r="A667" s="335" t="s">
        <v>204</v>
      </c>
      <c r="B667" s="336">
        <v>7</v>
      </c>
      <c r="C667" s="336">
        <v>1</v>
      </c>
      <c r="D667" s="337" t="s">
        <v>826</v>
      </c>
      <c r="E667" s="338" t="s">
        <v>203</v>
      </c>
      <c r="F667" s="339">
        <v>61.2</v>
      </c>
    </row>
    <row r="668" spans="1:6" s="330" customFormat="1" ht="63.75">
      <c r="A668" s="335" t="s">
        <v>234</v>
      </c>
      <c r="B668" s="336">
        <v>7</v>
      </c>
      <c r="C668" s="336">
        <v>1</v>
      </c>
      <c r="D668" s="337" t="s">
        <v>827</v>
      </c>
      <c r="E668" s="338" t="s">
        <v>1170</v>
      </c>
      <c r="F668" s="339">
        <v>285905</v>
      </c>
    </row>
    <row r="669" spans="1:6" s="330" customFormat="1" ht="12.75">
      <c r="A669" s="335" t="s">
        <v>190</v>
      </c>
      <c r="B669" s="336">
        <v>7</v>
      </c>
      <c r="C669" s="336">
        <v>1</v>
      </c>
      <c r="D669" s="337" t="s">
        <v>827</v>
      </c>
      <c r="E669" s="338" t="s">
        <v>101</v>
      </c>
      <c r="F669" s="339">
        <v>285905</v>
      </c>
    </row>
    <row r="670" spans="1:6" s="330" customFormat="1" ht="12.75">
      <c r="A670" s="335" t="s">
        <v>189</v>
      </c>
      <c r="B670" s="336">
        <v>7</v>
      </c>
      <c r="C670" s="336">
        <v>1</v>
      </c>
      <c r="D670" s="337" t="s">
        <v>827</v>
      </c>
      <c r="E670" s="338" t="s">
        <v>102</v>
      </c>
      <c r="F670" s="339">
        <v>160588.7</v>
      </c>
    </row>
    <row r="671" spans="1:6" s="331" customFormat="1" ht="12.75">
      <c r="A671" s="335" t="s">
        <v>204</v>
      </c>
      <c r="B671" s="336">
        <v>7</v>
      </c>
      <c r="C671" s="336">
        <v>1</v>
      </c>
      <c r="D671" s="337" t="s">
        <v>827</v>
      </c>
      <c r="E671" s="338" t="s">
        <v>203</v>
      </c>
      <c r="F671" s="339">
        <v>125316.3</v>
      </c>
    </row>
    <row r="672" spans="1:6" s="330" customFormat="1" ht="12.75">
      <c r="A672" s="335" t="s">
        <v>233</v>
      </c>
      <c r="B672" s="336">
        <v>7</v>
      </c>
      <c r="C672" s="336">
        <v>1</v>
      </c>
      <c r="D672" s="337" t="s">
        <v>828</v>
      </c>
      <c r="E672" s="338" t="s">
        <v>1170</v>
      </c>
      <c r="F672" s="339">
        <v>2312.4</v>
      </c>
    </row>
    <row r="673" spans="1:6" s="330" customFormat="1" ht="12.75">
      <c r="A673" s="335" t="s">
        <v>190</v>
      </c>
      <c r="B673" s="336">
        <v>7</v>
      </c>
      <c r="C673" s="336">
        <v>1</v>
      </c>
      <c r="D673" s="337" t="s">
        <v>828</v>
      </c>
      <c r="E673" s="338" t="s">
        <v>101</v>
      </c>
      <c r="F673" s="339">
        <v>2312.4</v>
      </c>
    </row>
    <row r="674" spans="1:6" s="331" customFormat="1" ht="12.75">
      <c r="A674" s="335" t="s">
        <v>189</v>
      </c>
      <c r="B674" s="336">
        <v>7</v>
      </c>
      <c r="C674" s="336">
        <v>1</v>
      </c>
      <c r="D674" s="337" t="s">
        <v>828</v>
      </c>
      <c r="E674" s="338" t="s">
        <v>102</v>
      </c>
      <c r="F674" s="339">
        <v>801.6</v>
      </c>
    </row>
    <row r="675" spans="1:6" s="330" customFormat="1" ht="12.75">
      <c r="A675" s="335" t="s">
        <v>204</v>
      </c>
      <c r="B675" s="336">
        <v>7</v>
      </c>
      <c r="C675" s="336">
        <v>1</v>
      </c>
      <c r="D675" s="337" t="s">
        <v>828</v>
      </c>
      <c r="E675" s="338" t="s">
        <v>203</v>
      </c>
      <c r="F675" s="339">
        <v>1510.8</v>
      </c>
    </row>
    <row r="676" spans="1:6" s="330" customFormat="1" ht="25.5">
      <c r="A676" s="335" t="s">
        <v>723</v>
      </c>
      <c r="B676" s="336">
        <v>7</v>
      </c>
      <c r="C676" s="336">
        <v>1</v>
      </c>
      <c r="D676" s="337" t="s">
        <v>829</v>
      </c>
      <c r="E676" s="338" t="s">
        <v>1170</v>
      </c>
      <c r="F676" s="339">
        <v>364.7</v>
      </c>
    </row>
    <row r="677" spans="1:6" s="330" customFormat="1" ht="12.75">
      <c r="A677" s="335" t="s">
        <v>190</v>
      </c>
      <c r="B677" s="336">
        <v>7</v>
      </c>
      <c r="C677" s="336">
        <v>1</v>
      </c>
      <c r="D677" s="337" t="s">
        <v>829</v>
      </c>
      <c r="E677" s="338" t="s">
        <v>101</v>
      </c>
      <c r="F677" s="339">
        <v>364.7</v>
      </c>
    </row>
    <row r="678" spans="1:6" s="331" customFormat="1" ht="13.5" customHeight="1">
      <c r="A678" s="335" t="s">
        <v>189</v>
      </c>
      <c r="B678" s="336">
        <v>7</v>
      </c>
      <c r="C678" s="336">
        <v>1</v>
      </c>
      <c r="D678" s="337" t="s">
        <v>829</v>
      </c>
      <c r="E678" s="338" t="s">
        <v>102</v>
      </c>
      <c r="F678" s="339">
        <v>279</v>
      </c>
    </row>
    <row r="679" spans="1:6" s="330" customFormat="1" ht="12.75">
      <c r="A679" s="335" t="s">
        <v>204</v>
      </c>
      <c r="B679" s="336">
        <v>7</v>
      </c>
      <c r="C679" s="336">
        <v>1</v>
      </c>
      <c r="D679" s="337" t="s">
        <v>829</v>
      </c>
      <c r="E679" s="338" t="s">
        <v>203</v>
      </c>
      <c r="F679" s="339">
        <v>85.7</v>
      </c>
    </row>
    <row r="680" spans="1:6" s="330" customFormat="1" ht="12.75">
      <c r="A680" s="335" t="s">
        <v>329</v>
      </c>
      <c r="B680" s="336">
        <v>7</v>
      </c>
      <c r="C680" s="336">
        <v>1</v>
      </c>
      <c r="D680" s="337" t="s">
        <v>926</v>
      </c>
      <c r="E680" s="338" t="s">
        <v>1170</v>
      </c>
      <c r="F680" s="339">
        <v>200</v>
      </c>
    </row>
    <row r="681" spans="1:6" s="330" customFormat="1" ht="12.75">
      <c r="A681" s="335" t="s">
        <v>331</v>
      </c>
      <c r="B681" s="336">
        <v>7</v>
      </c>
      <c r="C681" s="336">
        <v>1</v>
      </c>
      <c r="D681" s="337" t="s">
        <v>1011</v>
      </c>
      <c r="E681" s="338" t="s">
        <v>1170</v>
      </c>
      <c r="F681" s="339">
        <v>200</v>
      </c>
    </row>
    <row r="682" spans="1:6" s="331" customFormat="1" ht="25.5">
      <c r="A682" s="335" t="s">
        <v>432</v>
      </c>
      <c r="B682" s="336">
        <v>7</v>
      </c>
      <c r="C682" s="336">
        <v>1</v>
      </c>
      <c r="D682" s="337" t="s">
        <v>1017</v>
      </c>
      <c r="E682" s="338" t="s">
        <v>1170</v>
      </c>
      <c r="F682" s="339">
        <v>200</v>
      </c>
    </row>
    <row r="683" spans="1:6" s="330" customFormat="1" ht="13.5" customHeight="1">
      <c r="A683" s="335" t="s">
        <v>499</v>
      </c>
      <c r="B683" s="336">
        <v>7</v>
      </c>
      <c r="C683" s="336">
        <v>1</v>
      </c>
      <c r="D683" s="337" t="s">
        <v>1075</v>
      </c>
      <c r="E683" s="338" t="s">
        <v>1170</v>
      </c>
      <c r="F683" s="339">
        <v>200</v>
      </c>
    </row>
    <row r="684" spans="1:6" s="330" customFormat="1" ht="12.75">
      <c r="A684" s="335" t="s">
        <v>193</v>
      </c>
      <c r="B684" s="336">
        <v>7</v>
      </c>
      <c r="C684" s="336">
        <v>1</v>
      </c>
      <c r="D684" s="337" t="s">
        <v>1075</v>
      </c>
      <c r="E684" s="338" t="s">
        <v>99</v>
      </c>
      <c r="F684" s="339">
        <v>200</v>
      </c>
    </row>
    <row r="685" spans="1:6" s="330" customFormat="1" ht="25.5">
      <c r="A685" s="335" t="s">
        <v>591</v>
      </c>
      <c r="B685" s="336">
        <v>7</v>
      </c>
      <c r="C685" s="336">
        <v>1</v>
      </c>
      <c r="D685" s="337" t="s">
        <v>1075</v>
      </c>
      <c r="E685" s="338" t="s">
        <v>108</v>
      </c>
      <c r="F685" s="339">
        <v>200</v>
      </c>
    </row>
    <row r="686" spans="1:6" s="331" customFormat="1" ht="12.75">
      <c r="A686" s="335" t="s">
        <v>221</v>
      </c>
      <c r="B686" s="336">
        <v>7</v>
      </c>
      <c r="C686" s="336">
        <v>1</v>
      </c>
      <c r="D686" s="337" t="s">
        <v>795</v>
      </c>
      <c r="E686" s="338" t="s">
        <v>1170</v>
      </c>
      <c r="F686" s="339">
        <v>500</v>
      </c>
    </row>
    <row r="687" spans="1:6" s="330" customFormat="1" ht="12.75">
      <c r="A687" s="335" t="s">
        <v>220</v>
      </c>
      <c r="B687" s="336">
        <v>7</v>
      </c>
      <c r="C687" s="336">
        <v>1</v>
      </c>
      <c r="D687" s="337" t="s">
        <v>830</v>
      </c>
      <c r="E687" s="338" t="s">
        <v>1170</v>
      </c>
      <c r="F687" s="339">
        <v>300</v>
      </c>
    </row>
    <row r="688" spans="1:6" s="330" customFormat="1" ht="25.5">
      <c r="A688" s="335" t="s">
        <v>453</v>
      </c>
      <c r="B688" s="336">
        <v>7</v>
      </c>
      <c r="C688" s="336">
        <v>1</v>
      </c>
      <c r="D688" s="337" t="s">
        <v>831</v>
      </c>
      <c r="E688" s="338" t="s">
        <v>1170</v>
      </c>
      <c r="F688" s="339">
        <v>300</v>
      </c>
    </row>
    <row r="689" spans="1:6" s="330" customFormat="1" ht="12.75">
      <c r="A689" s="335" t="s">
        <v>218</v>
      </c>
      <c r="B689" s="336">
        <v>7</v>
      </c>
      <c r="C689" s="336">
        <v>1</v>
      </c>
      <c r="D689" s="337" t="s">
        <v>832</v>
      </c>
      <c r="E689" s="338" t="s">
        <v>1170</v>
      </c>
      <c r="F689" s="339">
        <v>300</v>
      </c>
    </row>
    <row r="690" spans="1:6" s="331" customFormat="1" ht="12.75">
      <c r="A690" s="335" t="s">
        <v>190</v>
      </c>
      <c r="B690" s="336">
        <v>7</v>
      </c>
      <c r="C690" s="336">
        <v>1</v>
      </c>
      <c r="D690" s="337" t="s">
        <v>832</v>
      </c>
      <c r="E690" s="338" t="s">
        <v>101</v>
      </c>
      <c r="F690" s="339">
        <v>300</v>
      </c>
    </row>
    <row r="691" spans="1:6" s="330" customFormat="1" ht="13.5" customHeight="1">
      <c r="A691" s="335" t="s">
        <v>189</v>
      </c>
      <c r="B691" s="336">
        <v>7</v>
      </c>
      <c r="C691" s="336">
        <v>1</v>
      </c>
      <c r="D691" s="337" t="s">
        <v>832</v>
      </c>
      <c r="E691" s="338" t="s">
        <v>102</v>
      </c>
      <c r="F691" s="339">
        <v>300</v>
      </c>
    </row>
    <row r="692" spans="1:6" s="330" customFormat="1" ht="12.75">
      <c r="A692" s="335" t="s">
        <v>217</v>
      </c>
      <c r="B692" s="336">
        <v>7</v>
      </c>
      <c r="C692" s="336">
        <v>1</v>
      </c>
      <c r="D692" s="337" t="s">
        <v>833</v>
      </c>
      <c r="E692" s="338" t="s">
        <v>1170</v>
      </c>
      <c r="F692" s="339">
        <v>200</v>
      </c>
    </row>
    <row r="693" spans="1:6" s="330" customFormat="1" ht="25.5">
      <c r="A693" s="335" t="s">
        <v>465</v>
      </c>
      <c r="B693" s="336">
        <v>7</v>
      </c>
      <c r="C693" s="336">
        <v>1</v>
      </c>
      <c r="D693" s="337" t="s">
        <v>834</v>
      </c>
      <c r="E693" s="338" t="s">
        <v>1170</v>
      </c>
      <c r="F693" s="339">
        <v>200</v>
      </c>
    </row>
    <row r="694" spans="1:6" s="331" customFormat="1" ht="12.75">
      <c r="A694" s="335" t="s">
        <v>216</v>
      </c>
      <c r="B694" s="336">
        <v>7</v>
      </c>
      <c r="C694" s="336">
        <v>1</v>
      </c>
      <c r="D694" s="337" t="s">
        <v>835</v>
      </c>
      <c r="E694" s="338" t="s">
        <v>1170</v>
      </c>
      <c r="F694" s="339">
        <v>200</v>
      </c>
    </row>
    <row r="695" spans="1:6" s="330" customFormat="1" ht="12.75">
      <c r="A695" s="335" t="s">
        <v>190</v>
      </c>
      <c r="B695" s="336">
        <v>7</v>
      </c>
      <c r="C695" s="336">
        <v>1</v>
      </c>
      <c r="D695" s="337" t="s">
        <v>835</v>
      </c>
      <c r="E695" s="338" t="s">
        <v>101</v>
      </c>
      <c r="F695" s="339">
        <v>200</v>
      </c>
    </row>
    <row r="696" spans="1:6" s="330" customFormat="1" ht="12.75">
      <c r="A696" s="335" t="s">
        <v>189</v>
      </c>
      <c r="B696" s="336">
        <v>7</v>
      </c>
      <c r="C696" s="336">
        <v>1</v>
      </c>
      <c r="D696" s="337" t="s">
        <v>835</v>
      </c>
      <c r="E696" s="338" t="s">
        <v>102</v>
      </c>
      <c r="F696" s="339">
        <v>200</v>
      </c>
    </row>
    <row r="697" spans="1:6" s="330" customFormat="1" ht="12.75">
      <c r="A697" s="335" t="s">
        <v>251</v>
      </c>
      <c r="B697" s="336">
        <v>7</v>
      </c>
      <c r="C697" s="336">
        <v>1</v>
      </c>
      <c r="D697" s="337" t="s">
        <v>836</v>
      </c>
      <c r="E697" s="338" t="s">
        <v>1170</v>
      </c>
      <c r="F697" s="339">
        <v>1050</v>
      </c>
    </row>
    <row r="698" spans="1:6" s="330" customFormat="1" ht="25.5">
      <c r="A698" s="335" t="s">
        <v>564</v>
      </c>
      <c r="B698" s="336">
        <v>7</v>
      </c>
      <c r="C698" s="336">
        <v>1</v>
      </c>
      <c r="D698" s="337" t="s">
        <v>837</v>
      </c>
      <c r="E698" s="338" t="s">
        <v>1170</v>
      </c>
      <c r="F698" s="339">
        <v>1050</v>
      </c>
    </row>
    <row r="699" spans="1:6" s="330" customFormat="1" ht="12.75">
      <c r="A699" s="335" t="s">
        <v>190</v>
      </c>
      <c r="B699" s="336">
        <v>7</v>
      </c>
      <c r="C699" s="336">
        <v>1</v>
      </c>
      <c r="D699" s="337" t="s">
        <v>837</v>
      </c>
      <c r="E699" s="338" t="s">
        <v>101</v>
      </c>
      <c r="F699" s="339">
        <v>1050</v>
      </c>
    </row>
    <row r="700" spans="1:6" s="331" customFormat="1" ht="12.75">
      <c r="A700" s="335" t="s">
        <v>189</v>
      </c>
      <c r="B700" s="336">
        <v>7</v>
      </c>
      <c r="C700" s="336">
        <v>1</v>
      </c>
      <c r="D700" s="337" t="s">
        <v>837</v>
      </c>
      <c r="E700" s="338" t="s">
        <v>102</v>
      </c>
      <c r="F700" s="339">
        <v>770</v>
      </c>
    </row>
    <row r="701" spans="1:6" s="330" customFormat="1" ht="12.75">
      <c r="A701" s="335" t="s">
        <v>204</v>
      </c>
      <c r="B701" s="336">
        <v>7</v>
      </c>
      <c r="C701" s="336">
        <v>1</v>
      </c>
      <c r="D701" s="337" t="s">
        <v>837</v>
      </c>
      <c r="E701" s="338" t="s">
        <v>203</v>
      </c>
      <c r="F701" s="339">
        <v>280</v>
      </c>
    </row>
    <row r="702" spans="1:6" s="330" customFormat="1" ht="12.75">
      <c r="A702" s="335" t="s">
        <v>232</v>
      </c>
      <c r="B702" s="336">
        <v>7</v>
      </c>
      <c r="C702" s="336">
        <v>2</v>
      </c>
      <c r="D702" s="337" t="s">
        <v>1170</v>
      </c>
      <c r="E702" s="338" t="s">
        <v>1170</v>
      </c>
      <c r="F702" s="339">
        <v>872525.5</v>
      </c>
    </row>
    <row r="703" spans="1:9" s="331" customFormat="1" ht="13.5" customHeight="1">
      <c r="A703" s="335" t="s">
        <v>231</v>
      </c>
      <c r="B703" s="336">
        <v>7</v>
      </c>
      <c r="C703" s="336">
        <v>2</v>
      </c>
      <c r="D703" s="337" t="s">
        <v>811</v>
      </c>
      <c r="E703" s="338" t="s">
        <v>1170</v>
      </c>
      <c r="F703" s="339">
        <v>869.4</v>
      </c>
      <c r="I703" s="331">
        <v>300</v>
      </c>
    </row>
    <row r="704" spans="1:9" s="330" customFormat="1" ht="12.75">
      <c r="A704" s="335" t="s">
        <v>230</v>
      </c>
      <c r="B704" s="336">
        <v>7</v>
      </c>
      <c r="C704" s="336">
        <v>2</v>
      </c>
      <c r="D704" s="337" t="s">
        <v>812</v>
      </c>
      <c r="E704" s="338" t="s">
        <v>1170</v>
      </c>
      <c r="F704" s="339">
        <v>869.4</v>
      </c>
      <c r="I704" s="330">
        <v>300</v>
      </c>
    </row>
    <row r="705" spans="1:6" s="330" customFormat="1" ht="12.75">
      <c r="A705" s="335" t="s">
        <v>488</v>
      </c>
      <c r="B705" s="336">
        <v>7</v>
      </c>
      <c r="C705" s="336">
        <v>2</v>
      </c>
      <c r="D705" s="337" t="s">
        <v>813</v>
      </c>
      <c r="E705" s="338" t="s">
        <v>1170</v>
      </c>
      <c r="F705" s="339">
        <v>308</v>
      </c>
    </row>
    <row r="706" spans="1:6" s="330" customFormat="1" ht="12.75">
      <c r="A706" s="335" t="s">
        <v>454</v>
      </c>
      <c r="B706" s="336">
        <v>7</v>
      </c>
      <c r="C706" s="336">
        <v>2</v>
      </c>
      <c r="D706" s="337" t="s">
        <v>814</v>
      </c>
      <c r="E706" s="338" t="s">
        <v>1170</v>
      </c>
      <c r="F706" s="339">
        <v>308</v>
      </c>
    </row>
    <row r="707" spans="1:6" s="331" customFormat="1" ht="12.75">
      <c r="A707" s="335" t="s">
        <v>190</v>
      </c>
      <c r="B707" s="336">
        <v>7</v>
      </c>
      <c r="C707" s="336">
        <v>2</v>
      </c>
      <c r="D707" s="337" t="s">
        <v>814</v>
      </c>
      <c r="E707" s="338" t="s">
        <v>101</v>
      </c>
      <c r="F707" s="339">
        <v>308</v>
      </c>
    </row>
    <row r="708" spans="1:6" s="330" customFormat="1" ht="12.75">
      <c r="A708" s="335" t="s">
        <v>189</v>
      </c>
      <c r="B708" s="336">
        <v>7</v>
      </c>
      <c r="C708" s="336">
        <v>2</v>
      </c>
      <c r="D708" s="337" t="s">
        <v>814</v>
      </c>
      <c r="E708" s="338" t="s">
        <v>102</v>
      </c>
      <c r="F708" s="339">
        <v>297.3</v>
      </c>
    </row>
    <row r="709" spans="1:9" s="330" customFormat="1" ht="12.75">
      <c r="A709" s="335" t="s">
        <v>204</v>
      </c>
      <c r="B709" s="336">
        <v>7</v>
      </c>
      <c r="C709" s="336">
        <v>2</v>
      </c>
      <c r="D709" s="337" t="s">
        <v>814</v>
      </c>
      <c r="E709" s="338" t="s">
        <v>203</v>
      </c>
      <c r="F709" s="339">
        <v>10.7</v>
      </c>
      <c r="I709" s="330">
        <v>300</v>
      </c>
    </row>
    <row r="710" spans="1:9" s="330" customFormat="1" ht="25.5">
      <c r="A710" s="335" t="s">
        <v>455</v>
      </c>
      <c r="B710" s="336">
        <v>7</v>
      </c>
      <c r="C710" s="336">
        <v>2</v>
      </c>
      <c r="D710" s="337" t="s">
        <v>815</v>
      </c>
      <c r="E710" s="338" t="s">
        <v>1170</v>
      </c>
      <c r="F710" s="339">
        <v>561.4</v>
      </c>
      <c r="I710" s="330">
        <v>300</v>
      </c>
    </row>
    <row r="711" spans="1:9" s="331" customFormat="1" ht="12.75">
      <c r="A711" s="335" t="s">
        <v>456</v>
      </c>
      <c r="B711" s="336">
        <v>7</v>
      </c>
      <c r="C711" s="336">
        <v>2</v>
      </c>
      <c r="D711" s="337" t="s">
        <v>816</v>
      </c>
      <c r="E711" s="338" t="s">
        <v>1170</v>
      </c>
      <c r="F711" s="339">
        <v>561.4</v>
      </c>
      <c r="I711" s="331">
        <v>300</v>
      </c>
    </row>
    <row r="712" spans="1:9" s="330" customFormat="1" ht="12.75">
      <c r="A712" s="335" t="s">
        <v>555</v>
      </c>
      <c r="B712" s="336">
        <v>7</v>
      </c>
      <c r="C712" s="336">
        <v>2</v>
      </c>
      <c r="D712" s="337" t="s">
        <v>816</v>
      </c>
      <c r="E712" s="338" t="s">
        <v>181</v>
      </c>
      <c r="F712" s="339">
        <v>79.5</v>
      </c>
      <c r="I712" s="330">
        <v>300</v>
      </c>
    </row>
    <row r="713" spans="1:6" s="330" customFormat="1" ht="12.75">
      <c r="A713" s="335" t="s">
        <v>199</v>
      </c>
      <c r="B713" s="336">
        <v>7</v>
      </c>
      <c r="C713" s="336">
        <v>2</v>
      </c>
      <c r="D713" s="337" t="s">
        <v>816</v>
      </c>
      <c r="E713" s="338" t="s">
        <v>180</v>
      </c>
      <c r="F713" s="339">
        <v>79.5</v>
      </c>
    </row>
    <row r="714" spans="1:6" s="331" customFormat="1" ht="12.75">
      <c r="A714" s="335" t="s">
        <v>190</v>
      </c>
      <c r="B714" s="336">
        <v>7</v>
      </c>
      <c r="C714" s="336">
        <v>2</v>
      </c>
      <c r="D714" s="337" t="s">
        <v>816</v>
      </c>
      <c r="E714" s="338" t="s">
        <v>101</v>
      </c>
      <c r="F714" s="339">
        <v>481.9</v>
      </c>
    </row>
    <row r="715" spans="1:6" s="330" customFormat="1" ht="12.75">
      <c r="A715" s="335" t="s">
        <v>189</v>
      </c>
      <c r="B715" s="336">
        <v>7</v>
      </c>
      <c r="C715" s="336">
        <v>2</v>
      </c>
      <c r="D715" s="337" t="s">
        <v>816</v>
      </c>
      <c r="E715" s="338" t="s">
        <v>102</v>
      </c>
      <c r="F715" s="339">
        <v>449.9</v>
      </c>
    </row>
    <row r="716" spans="1:6" s="330" customFormat="1" ht="12.75">
      <c r="A716" s="335" t="s">
        <v>204</v>
      </c>
      <c r="B716" s="336">
        <v>7</v>
      </c>
      <c r="C716" s="336">
        <v>2</v>
      </c>
      <c r="D716" s="337" t="s">
        <v>816</v>
      </c>
      <c r="E716" s="338" t="s">
        <v>203</v>
      </c>
      <c r="F716" s="339">
        <v>32</v>
      </c>
    </row>
    <row r="717" spans="1:6" s="330" customFormat="1" ht="25.5">
      <c r="A717" s="335" t="s">
        <v>207</v>
      </c>
      <c r="B717" s="336">
        <v>7</v>
      </c>
      <c r="C717" s="336">
        <v>2</v>
      </c>
      <c r="D717" s="337" t="s">
        <v>838</v>
      </c>
      <c r="E717" s="338" t="s">
        <v>1170</v>
      </c>
      <c r="F717" s="339">
        <v>4556</v>
      </c>
    </row>
    <row r="718" spans="1:6" s="331" customFormat="1" ht="12.75">
      <c r="A718" s="335" t="s">
        <v>229</v>
      </c>
      <c r="B718" s="336">
        <v>7</v>
      </c>
      <c r="C718" s="336">
        <v>2</v>
      </c>
      <c r="D718" s="337" t="s">
        <v>839</v>
      </c>
      <c r="E718" s="338" t="s">
        <v>1170</v>
      </c>
      <c r="F718" s="339">
        <v>4556</v>
      </c>
    </row>
    <row r="719" spans="1:6" s="330" customFormat="1" ht="38.25">
      <c r="A719" s="335" t="s">
        <v>398</v>
      </c>
      <c r="B719" s="336">
        <v>7</v>
      </c>
      <c r="C719" s="336">
        <v>2</v>
      </c>
      <c r="D719" s="337" t="s">
        <v>840</v>
      </c>
      <c r="E719" s="338" t="s">
        <v>1170</v>
      </c>
      <c r="F719" s="339">
        <v>4146</v>
      </c>
    </row>
    <row r="720" spans="1:6" s="330" customFormat="1" ht="12.75">
      <c r="A720" s="335" t="s">
        <v>482</v>
      </c>
      <c r="B720" s="336">
        <v>7</v>
      </c>
      <c r="C720" s="336">
        <v>2</v>
      </c>
      <c r="D720" s="337" t="s">
        <v>841</v>
      </c>
      <c r="E720" s="338" t="s">
        <v>1170</v>
      </c>
      <c r="F720" s="339">
        <v>4146</v>
      </c>
    </row>
    <row r="721" spans="1:6" s="331" customFormat="1" ht="12.75">
      <c r="A721" s="335" t="s">
        <v>190</v>
      </c>
      <c r="B721" s="336">
        <v>7</v>
      </c>
      <c r="C721" s="336">
        <v>2</v>
      </c>
      <c r="D721" s="337" t="s">
        <v>841</v>
      </c>
      <c r="E721" s="338" t="s">
        <v>101</v>
      </c>
      <c r="F721" s="339">
        <v>4146</v>
      </c>
    </row>
    <row r="722" spans="1:6" s="330" customFormat="1" ht="12.75">
      <c r="A722" s="335" t="s">
        <v>189</v>
      </c>
      <c r="B722" s="336">
        <v>7</v>
      </c>
      <c r="C722" s="336">
        <v>2</v>
      </c>
      <c r="D722" s="337" t="s">
        <v>841</v>
      </c>
      <c r="E722" s="338" t="s">
        <v>102</v>
      </c>
      <c r="F722" s="339">
        <v>4146</v>
      </c>
    </row>
    <row r="723" spans="1:6" s="330" customFormat="1" ht="12.75">
      <c r="A723" s="335" t="s">
        <v>457</v>
      </c>
      <c r="B723" s="336">
        <v>7</v>
      </c>
      <c r="C723" s="336">
        <v>2</v>
      </c>
      <c r="D723" s="337" t="s">
        <v>1076</v>
      </c>
      <c r="E723" s="338" t="s">
        <v>1170</v>
      </c>
      <c r="F723" s="339">
        <v>410</v>
      </c>
    </row>
    <row r="724" spans="1:6" s="331" customFormat="1" ht="12.75">
      <c r="A724" s="335" t="s">
        <v>265</v>
      </c>
      <c r="B724" s="336">
        <v>7</v>
      </c>
      <c r="C724" s="336">
        <v>2</v>
      </c>
      <c r="D724" s="337" t="s">
        <v>1077</v>
      </c>
      <c r="E724" s="338" t="s">
        <v>1170</v>
      </c>
      <c r="F724" s="339">
        <v>80</v>
      </c>
    </row>
    <row r="725" spans="1:6" s="330" customFormat="1" ht="12.75">
      <c r="A725" s="335" t="s">
        <v>190</v>
      </c>
      <c r="B725" s="336">
        <v>7</v>
      </c>
      <c r="C725" s="336">
        <v>2</v>
      </c>
      <c r="D725" s="337" t="s">
        <v>1077</v>
      </c>
      <c r="E725" s="338" t="s">
        <v>101</v>
      </c>
      <c r="F725" s="339">
        <v>80</v>
      </c>
    </row>
    <row r="726" spans="1:6" s="330" customFormat="1" ht="12.75">
      <c r="A726" s="335" t="s">
        <v>189</v>
      </c>
      <c r="B726" s="336">
        <v>7</v>
      </c>
      <c r="C726" s="336">
        <v>2</v>
      </c>
      <c r="D726" s="337" t="s">
        <v>1077</v>
      </c>
      <c r="E726" s="338" t="s">
        <v>102</v>
      </c>
      <c r="F726" s="339">
        <v>80</v>
      </c>
    </row>
    <row r="727" spans="1:6" s="331" customFormat="1" ht="13.5" customHeight="1">
      <c r="A727" s="335" t="s">
        <v>304</v>
      </c>
      <c r="B727" s="336">
        <v>7</v>
      </c>
      <c r="C727" s="336">
        <v>2</v>
      </c>
      <c r="D727" s="337" t="s">
        <v>1078</v>
      </c>
      <c r="E727" s="338" t="s">
        <v>1170</v>
      </c>
      <c r="F727" s="339">
        <v>330</v>
      </c>
    </row>
    <row r="728" spans="1:6" s="330" customFormat="1" ht="12.75">
      <c r="A728" s="335" t="s">
        <v>190</v>
      </c>
      <c r="B728" s="336">
        <v>7</v>
      </c>
      <c r="C728" s="336">
        <v>2</v>
      </c>
      <c r="D728" s="337" t="s">
        <v>1078</v>
      </c>
      <c r="E728" s="338" t="s">
        <v>101</v>
      </c>
      <c r="F728" s="339">
        <v>330</v>
      </c>
    </row>
    <row r="729" spans="1:6" s="330" customFormat="1" ht="12.75">
      <c r="A729" s="335" t="s">
        <v>189</v>
      </c>
      <c r="B729" s="336">
        <v>7</v>
      </c>
      <c r="C729" s="336">
        <v>2</v>
      </c>
      <c r="D729" s="337" t="s">
        <v>1078</v>
      </c>
      <c r="E729" s="338" t="s">
        <v>102</v>
      </c>
      <c r="F729" s="339">
        <v>330</v>
      </c>
    </row>
    <row r="730" spans="1:6" s="331" customFormat="1" ht="12.75">
      <c r="A730" s="335" t="s">
        <v>259</v>
      </c>
      <c r="B730" s="336">
        <v>7</v>
      </c>
      <c r="C730" s="336">
        <v>2</v>
      </c>
      <c r="D730" s="337" t="s">
        <v>1006</v>
      </c>
      <c r="E730" s="338" t="s">
        <v>1170</v>
      </c>
      <c r="F730" s="339">
        <v>15189</v>
      </c>
    </row>
    <row r="731" spans="1:6" s="330" customFormat="1" ht="25.5">
      <c r="A731" s="335" t="s">
        <v>261</v>
      </c>
      <c r="B731" s="336">
        <v>7</v>
      </c>
      <c r="C731" s="336">
        <v>2</v>
      </c>
      <c r="D731" s="337" t="s">
        <v>1079</v>
      </c>
      <c r="E731" s="338" t="s">
        <v>1170</v>
      </c>
      <c r="F731" s="339">
        <v>15189</v>
      </c>
    </row>
    <row r="732" spans="1:6" s="330" customFormat="1" ht="13.5" customHeight="1">
      <c r="A732" s="335" t="s">
        <v>458</v>
      </c>
      <c r="B732" s="336">
        <v>7</v>
      </c>
      <c r="C732" s="336">
        <v>2</v>
      </c>
      <c r="D732" s="337" t="s">
        <v>1080</v>
      </c>
      <c r="E732" s="338" t="s">
        <v>1170</v>
      </c>
      <c r="F732" s="339">
        <v>15189</v>
      </c>
    </row>
    <row r="733" spans="1:6" s="330" customFormat="1" ht="25.5">
      <c r="A733" s="335" t="s">
        <v>780</v>
      </c>
      <c r="B733" s="336">
        <v>7</v>
      </c>
      <c r="C733" s="336">
        <v>2</v>
      </c>
      <c r="D733" s="337" t="s">
        <v>1081</v>
      </c>
      <c r="E733" s="338" t="s">
        <v>1170</v>
      </c>
      <c r="F733" s="339">
        <v>2151</v>
      </c>
    </row>
    <row r="734" spans="1:6" s="330" customFormat="1" ht="12.75">
      <c r="A734" s="335" t="s">
        <v>190</v>
      </c>
      <c r="B734" s="336">
        <v>7</v>
      </c>
      <c r="C734" s="336">
        <v>2</v>
      </c>
      <c r="D734" s="337" t="s">
        <v>1081</v>
      </c>
      <c r="E734" s="338" t="s">
        <v>101</v>
      </c>
      <c r="F734" s="339">
        <v>2151</v>
      </c>
    </row>
    <row r="735" spans="1:6" s="331" customFormat="1" ht="12.75">
      <c r="A735" s="335" t="s">
        <v>189</v>
      </c>
      <c r="B735" s="336">
        <v>7</v>
      </c>
      <c r="C735" s="336">
        <v>2</v>
      </c>
      <c r="D735" s="337" t="s">
        <v>1081</v>
      </c>
      <c r="E735" s="338" t="s">
        <v>102</v>
      </c>
      <c r="F735" s="339">
        <v>2151</v>
      </c>
    </row>
    <row r="736" spans="1:6" s="330" customFormat="1" ht="12.75">
      <c r="A736" s="335" t="s">
        <v>228</v>
      </c>
      <c r="B736" s="336">
        <v>7</v>
      </c>
      <c r="C736" s="336">
        <v>2</v>
      </c>
      <c r="D736" s="337" t="s">
        <v>1082</v>
      </c>
      <c r="E736" s="338" t="s">
        <v>1170</v>
      </c>
      <c r="F736" s="339">
        <v>0</v>
      </c>
    </row>
    <row r="737" spans="1:6" s="330" customFormat="1" ht="12.75">
      <c r="A737" s="335" t="s">
        <v>190</v>
      </c>
      <c r="B737" s="336">
        <v>7</v>
      </c>
      <c r="C737" s="336">
        <v>2</v>
      </c>
      <c r="D737" s="337" t="s">
        <v>1082</v>
      </c>
      <c r="E737" s="338" t="s">
        <v>101</v>
      </c>
      <c r="F737" s="339">
        <v>0</v>
      </c>
    </row>
    <row r="738" spans="1:6" s="330" customFormat="1" ht="12.75">
      <c r="A738" s="335" t="s">
        <v>189</v>
      </c>
      <c r="B738" s="336">
        <v>7</v>
      </c>
      <c r="C738" s="336">
        <v>2</v>
      </c>
      <c r="D738" s="337" t="s">
        <v>1082</v>
      </c>
      <c r="E738" s="338" t="s">
        <v>102</v>
      </c>
      <c r="F738" s="339">
        <v>0</v>
      </c>
    </row>
    <row r="739" spans="1:6" s="330" customFormat="1" ht="12.75">
      <c r="A739" s="335" t="s">
        <v>219</v>
      </c>
      <c r="B739" s="336">
        <v>7</v>
      </c>
      <c r="C739" s="336">
        <v>2</v>
      </c>
      <c r="D739" s="337" t="s">
        <v>1083</v>
      </c>
      <c r="E739" s="338" t="s">
        <v>1170</v>
      </c>
      <c r="F739" s="339">
        <v>120</v>
      </c>
    </row>
    <row r="740" spans="1:6" s="330" customFormat="1" ht="12.75">
      <c r="A740" s="335" t="s">
        <v>190</v>
      </c>
      <c r="B740" s="336">
        <v>7</v>
      </c>
      <c r="C740" s="336">
        <v>2</v>
      </c>
      <c r="D740" s="337" t="s">
        <v>1083</v>
      </c>
      <c r="E740" s="338" t="s">
        <v>101</v>
      </c>
      <c r="F740" s="339">
        <v>120</v>
      </c>
    </row>
    <row r="741" spans="1:6" s="331" customFormat="1" ht="12.75">
      <c r="A741" s="335" t="s">
        <v>189</v>
      </c>
      <c r="B741" s="336">
        <v>7</v>
      </c>
      <c r="C741" s="336">
        <v>2</v>
      </c>
      <c r="D741" s="337" t="s">
        <v>1083</v>
      </c>
      <c r="E741" s="338" t="s">
        <v>102</v>
      </c>
      <c r="F741" s="339">
        <v>120</v>
      </c>
    </row>
    <row r="742" spans="1:6" s="330" customFormat="1" ht="38.25">
      <c r="A742" s="335" t="s">
        <v>459</v>
      </c>
      <c r="B742" s="336">
        <v>7</v>
      </c>
      <c r="C742" s="336">
        <v>2</v>
      </c>
      <c r="D742" s="337" t="s">
        <v>1084</v>
      </c>
      <c r="E742" s="338" t="s">
        <v>1170</v>
      </c>
      <c r="F742" s="339">
        <v>9043</v>
      </c>
    </row>
    <row r="743" spans="1:6" s="330" customFormat="1" ht="12.75">
      <c r="A743" s="335" t="s">
        <v>190</v>
      </c>
      <c r="B743" s="336">
        <v>7</v>
      </c>
      <c r="C743" s="336">
        <v>2</v>
      </c>
      <c r="D743" s="337" t="s">
        <v>1084</v>
      </c>
      <c r="E743" s="338" t="s">
        <v>101</v>
      </c>
      <c r="F743" s="339">
        <v>9043</v>
      </c>
    </row>
    <row r="744" spans="1:6" s="330" customFormat="1" ht="12.75">
      <c r="A744" s="335" t="s">
        <v>189</v>
      </c>
      <c r="B744" s="336">
        <v>7</v>
      </c>
      <c r="C744" s="336">
        <v>2</v>
      </c>
      <c r="D744" s="337" t="s">
        <v>1084</v>
      </c>
      <c r="E744" s="338" t="s">
        <v>102</v>
      </c>
      <c r="F744" s="339">
        <v>9043</v>
      </c>
    </row>
    <row r="745" spans="1:6" s="331" customFormat="1" ht="38.25">
      <c r="A745" s="335" t="s">
        <v>460</v>
      </c>
      <c r="B745" s="336">
        <v>7</v>
      </c>
      <c r="C745" s="336">
        <v>2</v>
      </c>
      <c r="D745" s="337" t="s">
        <v>1085</v>
      </c>
      <c r="E745" s="338" t="s">
        <v>1170</v>
      </c>
      <c r="F745" s="339">
        <v>3875</v>
      </c>
    </row>
    <row r="746" spans="1:6" s="330" customFormat="1" ht="12.75">
      <c r="A746" s="335" t="s">
        <v>190</v>
      </c>
      <c r="B746" s="336">
        <v>7</v>
      </c>
      <c r="C746" s="336">
        <v>2</v>
      </c>
      <c r="D746" s="337" t="s">
        <v>1085</v>
      </c>
      <c r="E746" s="338" t="s">
        <v>101</v>
      </c>
      <c r="F746" s="339">
        <v>3875</v>
      </c>
    </row>
    <row r="747" spans="1:6" s="330" customFormat="1" ht="12.75">
      <c r="A747" s="335" t="s">
        <v>189</v>
      </c>
      <c r="B747" s="336">
        <v>7</v>
      </c>
      <c r="C747" s="336">
        <v>2</v>
      </c>
      <c r="D747" s="337" t="s">
        <v>1085</v>
      </c>
      <c r="E747" s="338" t="s">
        <v>102</v>
      </c>
      <c r="F747" s="339">
        <v>3875</v>
      </c>
    </row>
    <row r="748" spans="1:6" s="330" customFormat="1" ht="25.5">
      <c r="A748" s="335" t="s">
        <v>184</v>
      </c>
      <c r="B748" s="336">
        <v>7</v>
      </c>
      <c r="C748" s="336">
        <v>2</v>
      </c>
      <c r="D748" s="337" t="s">
        <v>817</v>
      </c>
      <c r="E748" s="338" t="s">
        <v>1170</v>
      </c>
      <c r="F748" s="339">
        <v>847501.1</v>
      </c>
    </row>
    <row r="749" spans="1:6" s="330" customFormat="1" ht="12.75">
      <c r="A749" s="335" t="s">
        <v>213</v>
      </c>
      <c r="B749" s="336">
        <v>7</v>
      </c>
      <c r="C749" s="336">
        <v>2</v>
      </c>
      <c r="D749" s="337" t="s">
        <v>842</v>
      </c>
      <c r="E749" s="338" t="s">
        <v>1170</v>
      </c>
      <c r="F749" s="339">
        <v>710777.4</v>
      </c>
    </row>
    <row r="750" spans="1:6" s="331" customFormat="1" ht="25.5">
      <c r="A750" s="335" t="s">
        <v>695</v>
      </c>
      <c r="B750" s="336">
        <v>7</v>
      </c>
      <c r="C750" s="336">
        <v>2</v>
      </c>
      <c r="D750" s="337" t="s">
        <v>843</v>
      </c>
      <c r="E750" s="338" t="s">
        <v>1170</v>
      </c>
      <c r="F750" s="339">
        <v>23.4</v>
      </c>
    </row>
    <row r="751" spans="1:6" s="330" customFormat="1" ht="25.5">
      <c r="A751" s="335" t="s">
        <v>565</v>
      </c>
      <c r="B751" s="336">
        <v>7</v>
      </c>
      <c r="C751" s="336">
        <v>2</v>
      </c>
      <c r="D751" s="337" t="s">
        <v>844</v>
      </c>
      <c r="E751" s="338" t="s">
        <v>1170</v>
      </c>
      <c r="F751" s="339">
        <v>23.4</v>
      </c>
    </row>
    <row r="752" spans="1:6" s="330" customFormat="1" ht="12.75">
      <c r="A752" s="335" t="s">
        <v>190</v>
      </c>
      <c r="B752" s="336">
        <v>7</v>
      </c>
      <c r="C752" s="336">
        <v>2</v>
      </c>
      <c r="D752" s="337" t="s">
        <v>844</v>
      </c>
      <c r="E752" s="338" t="s">
        <v>101</v>
      </c>
      <c r="F752" s="339">
        <v>23.4</v>
      </c>
    </row>
    <row r="753" spans="1:6" s="330" customFormat="1" ht="12.75">
      <c r="A753" s="335" t="s">
        <v>189</v>
      </c>
      <c r="B753" s="336">
        <v>7</v>
      </c>
      <c r="C753" s="336">
        <v>2</v>
      </c>
      <c r="D753" s="337" t="s">
        <v>844</v>
      </c>
      <c r="E753" s="338" t="s">
        <v>102</v>
      </c>
      <c r="F753" s="339">
        <v>23.4</v>
      </c>
    </row>
    <row r="754" spans="1:6" s="330" customFormat="1" ht="25.5">
      <c r="A754" s="335" t="s">
        <v>400</v>
      </c>
      <c r="B754" s="336">
        <v>7</v>
      </c>
      <c r="C754" s="336">
        <v>2</v>
      </c>
      <c r="D754" s="337" t="s">
        <v>845</v>
      </c>
      <c r="E754" s="338" t="s">
        <v>1170</v>
      </c>
      <c r="F754" s="339">
        <v>710654</v>
      </c>
    </row>
    <row r="755" spans="1:6" s="330" customFormat="1" ht="25.5">
      <c r="A755" s="335" t="s">
        <v>780</v>
      </c>
      <c r="B755" s="336">
        <v>7</v>
      </c>
      <c r="C755" s="336">
        <v>2</v>
      </c>
      <c r="D755" s="337" t="s">
        <v>846</v>
      </c>
      <c r="E755" s="338" t="s">
        <v>1170</v>
      </c>
      <c r="F755" s="339">
        <v>8504</v>
      </c>
    </row>
    <row r="756" spans="1:6" s="330" customFormat="1" ht="12.75">
      <c r="A756" s="335" t="s">
        <v>190</v>
      </c>
      <c r="B756" s="336">
        <v>7</v>
      </c>
      <c r="C756" s="336">
        <v>2</v>
      </c>
      <c r="D756" s="337" t="s">
        <v>846</v>
      </c>
      <c r="E756" s="338" t="s">
        <v>101</v>
      </c>
      <c r="F756" s="339">
        <v>8504</v>
      </c>
    </row>
    <row r="757" spans="1:6" s="331" customFormat="1" ht="12.75">
      <c r="A757" s="335" t="s">
        <v>189</v>
      </c>
      <c r="B757" s="336">
        <v>7</v>
      </c>
      <c r="C757" s="336">
        <v>2</v>
      </c>
      <c r="D757" s="337" t="s">
        <v>846</v>
      </c>
      <c r="E757" s="338" t="s">
        <v>102</v>
      </c>
      <c r="F757" s="339">
        <v>8504</v>
      </c>
    </row>
    <row r="758" spans="1:6" s="330" customFormat="1" ht="12.75">
      <c r="A758" s="335" t="s">
        <v>228</v>
      </c>
      <c r="B758" s="336">
        <v>7</v>
      </c>
      <c r="C758" s="336">
        <v>2</v>
      </c>
      <c r="D758" s="337" t="s">
        <v>847</v>
      </c>
      <c r="E758" s="338" t="s">
        <v>1170</v>
      </c>
      <c r="F758" s="339">
        <v>7432.2</v>
      </c>
    </row>
    <row r="759" spans="1:6" s="330" customFormat="1" ht="12.75">
      <c r="A759" s="335" t="s">
        <v>190</v>
      </c>
      <c r="B759" s="336">
        <v>7</v>
      </c>
      <c r="C759" s="336">
        <v>2</v>
      </c>
      <c r="D759" s="337" t="s">
        <v>847</v>
      </c>
      <c r="E759" s="338" t="s">
        <v>101</v>
      </c>
      <c r="F759" s="339">
        <v>7432.2</v>
      </c>
    </row>
    <row r="760" spans="1:6" s="330" customFormat="1" ht="12.75">
      <c r="A760" s="335" t="s">
        <v>189</v>
      </c>
      <c r="B760" s="336">
        <v>7</v>
      </c>
      <c r="C760" s="336">
        <v>2</v>
      </c>
      <c r="D760" s="337" t="s">
        <v>847</v>
      </c>
      <c r="E760" s="338" t="s">
        <v>102</v>
      </c>
      <c r="F760" s="339">
        <v>7432.2</v>
      </c>
    </row>
    <row r="761" spans="1:7" s="330" customFormat="1" ht="12.75">
      <c r="A761" s="335" t="s">
        <v>496</v>
      </c>
      <c r="B761" s="336">
        <v>7</v>
      </c>
      <c r="C761" s="336">
        <v>2</v>
      </c>
      <c r="D761" s="337" t="s">
        <v>848</v>
      </c>
      <c r="E761" s="338" t="s">
        <v>1170</v>
      </c>
      <c r="F761" s="339">
        <v>4741.8</v>
      </c>
      <c r="G761" s="334"/>
    </row>
    <row r="762" spans="1:7" s="330" customFormat="1" ht="12.75">
      <c r="A762" s="335" t="s">
        <v>190</v>
      </c>
      <c r="B762" s="336">
        <v>7</v>
      </c>
      <c r="C762" s="336">
        <v>2</v>
      </c>
      <c r="D762" s="337" t="s">
        <v>848</v>
      </c>
      <c r="E762" s="338" t="s">
        <v>101</v>
      </c>
      <c r="F762" s="339">
        <v>4741.8</v>
      </c>
      <c r="G762" s="334"/>
    </row>
    <row r="763" spans="1:6" s="331" customFormat="1" ht="12.75">
      <c r="A763" s="335" t="s">
        <v>204</v>
      </c>
      <c r="B763" s="336">
        <v>7</v>
      </c>
      <c r="C763" s="336">
        <v>2</v>
      </c>
      <c r="D763" s="337" t="s">
        <v>848</v>
      </c>
      <c r="E763" s="338" t="s">
        <v>203</v>
      </c>
      <c r="F763" s="339">
        <v>4741.8</v>
      </c>
    </row>
    <row r="764" spans="1:7" s="330" customFormat="1" ht="12.75">
      <c r="A764" s="335" t="s">
        <v>198</v>
      </c>
      <c r="B764" s="336">
        <v>7</v>
      </c>
      <c r="C764" s="336">
        <v>2</v>
      </c>
      <c r="D764" s="337" t="s">
        <v>849</v>
      </c>
      <c r="E764" s="338" t="s">
        <v>1170</v>
      </c>
      <c r="F764" s="339">
        <v>75156.3</v>
      </c>
      <c r="G764" s="334"/>
    </row>
    <row r="765" spans="1:7" s="330" customFormat="1" ht="12.75">
      <c r="A765" s="335" t="s">
        <v>190</v>
      </c>
      <c r="B765" s="336">
        <v>7</v>
      </c>
      <c r="C765" s="336">
        <v>2</v>
      </c>
      <c r="D765" s="337" t="s">
        <v>849</v>
      </c>
      <c r="E765" s="338" t="s">
        <v>101</v>
      </c>
      <c r="F765" s="339">
        <v>75156.3</v>
      </c>
      <c r="G765" s="334"/>
    </row>
    <row r="766" spans="1:6" s="330" customFormat="1" ht="12.75">
      <c r="A766" s="335" t="s">
        <v>189</v>
      </c>
      <c r="B766" s="336">
        <v>7</v>
      </c>
      <c r="C766" s="336">
        <v>2</v>
      </c>
      <c r="D766" s="337" t="s">
        <v>849</v>
      </c>
      <c r="E766" s="338" t="s">
        <v>102</v>
      </c>
      <c r="F766" s="339">
        <v>59257.3</v>
      </c>
    </row>
    <row r="767" spans="1:7" s="334" customFormat="1" ht="12.75">
      <c r="A767" s="335" t="s">
        <v>204</v>
      </c>
      <c r="B767" s="336">
        <v>7</v>
      </c>
      <c r="C767" s="336">
        <v>2</v>
      </c>
      <c r="D767" s="337" t="s">
        <v>849</v>
      </c>
      <c r="E767" s="338" t="s">
        <v>203</v>
      </c>
      <c r="F767" s="339">
        <v>15899</v>
      </c>
      <c r="G767" s="330"/>
    </row>
    <row r="768" spans="1:7" s="334" customFormat="1" ht="25.5">
      <c r="A768" s="335" t="s">
        <v>566</v>
      </c>
      <c r="B768" s="336">
        <v>7</v>
      </c>
      <c r="C768" s="336">
        <v>2</v>
      </c>
      <c r="D768" s="337" t="s">
        <v>850</v>
      </c>
      <c r="E768" s="338" t="s">
        <v>1170</v>
      </c>
      <c r="F768" s="339">
        <v>15000</v>
      </c>
      <c r="G768" s="330"/>
    </row>
    <row r="769" spans="1:6" s="331" customFormat="1" ht="12.75">
      <c r="A769" s="335" t="s">
        <v>190</v>
      </c>
      <c r="B769" s="336">
        <v>7</v>
      </c>
      <c r="C769" s="336">
        <v>2</v>
      </c>
      <c r="D769" s="337" t="s">
        <v>850</v>
      </c>
      <c r="E769" s="338" t="s">
        <v>101</v>
      </c>
      <c r="F769" s="339">
        <v>15000</v>
      </c>
    </row>
    <row r="770" spans="1:7" s="334" customFormat="1" ht="12.75">
      <c r="A770" s="335" t="s">
        <v>189</v>
      </c>
      <c r="B770" s="336">
        <v>7</v>
      </c>
      <c r="C770" s="336">
        <v>2</v>
      </c>
      <c r="D770" s="337" t="s">
        <v>850</v>
      </c>
      <c r="E770" s="338" t="s">
        <v>102</v>
      </c>
      <c r="F770" s="339">
        <v>15000</v>
      </c>
      <c r="G770" s="330"/>
    </row>
    <row r="771" spans="1:7" s="334" customFormat="1" ht="25.5">
      <c r="A771" s="335" t="s">
        <v>567</v>
      </c>
      <c r="B771" s="336">
        <v>7</v>
      </c>
      <c r="C771" s="336">
        <v>2</v>
      </c>
      <c r="D771" s="337" t="s">
        <v>851</v>
      </c>
      <c r="E771" s="338" t="s">
        <v>1170</v>
      </c>
      <c r="F771" s="339">
        <v>5560</v>
      </c>
      <c r="G771" s="330"/>
    </row>
    <row r="772" spans="1:6" s="330" customFormat="1" ht="12.75">
      <c r="A772" s="335" t="s">
        <v>190</v>
      </c>
      <c r="B772" s="336">
        <v>7</v>
      </c>
      <c r="C772" s="336">
        <v>2</v>
      </c>
      <c r="D772" s="337" t="s">
        <v>851</v>
      </c>
      <c r="E772" s="338" t="s">
        <v>101</v>
      </c>
      <c r="F772" s="339">
        <v>5560</v>
      </c>
    </row>
    <row r="773" spans="1:6" s="330" customFormat="1" ht="12.75">
      <c r="A773" s="335" t="s">
        <v>189</v>
      </c>
      <c r="B773" s="336">
        <v>7</v>
      </c>
      <c r="C773" s="336">
        <v>2</v>
      </c>
      <c r="D773" s="337" t="s">
        <v>851</v>
      </c>
      <c r="E773" s="338" t="s">
        <v>102</v>
      </c>
      <c r="F773" s="339">
        <v>5560</v>
      </c>
    </row>
    <row r="774" spans="1:6" s="331" customFormat="1" ht="12.75">
      <c r="A774" s="335" t="s">
        <v>461</v>
      </c>
      <c r="B774" s="336">
        <v>7</v>
      </c>
      <c r="C774" s="336">
        <v>2</v>
      </c>
      <c r="D774" s="337" t="s">
        <v>852</v>
      </c>
      <c r="E774" s="338" t="s">
        <v>1170</v>
      </c>
      <c r="F774" s="339">
        <v>1926.2</v>
      </c>
    </row>
    <row r="775" spans="1:6" s="330" customFormat="1" ht="12.75">
      <c r="A775" s="335" t="s">
        <v>190</v>
      </c>
      <c r="B775" s="336">
        <v>7</v>
      </c>
      <c r="C775" s="336">
        <v>2</v>
      </c>
      <c r="D775" s="337" t="s">
        <v>852</v>
      </c>
      <c r="E775" s="338" t="s">
        <v>101</v>
      </c>
      <c r="F775" s="339">
        <v>1926.2</v>
      </c>
    </row>
    <row r="776" spans="1:6" s="330" customFormat="1" ht="12.75">
      <c r="A776" s="335" t="s">
        <v>189</v>
      </c>
      <c r="B776" s="336">
        <v>7</v>
      </c>
      <c r="C776" s="336">
        <v>2</v>
      </c>
      <c r="D776" s="337" t="s">
        <v>852</v>
      </c>
      <c r="E776" s="338" t="s">
        <v>102</v>
      </c>
      <c r="F776" s="339">
        <v>1141.8</v>
      </c>
    </row>
    <row r="777" spans="1:6" s="330" customFormat="1" ht="12.75">
      <c r="A777" s="335" t="s">
        <v>204</v>
      </c>
      <c r="B777" s="336">
        <v>7</v>
      </c>
      <c r="C777" s="336">
        <v>2</v>
      </c>
      <c r="D777" s="337" t="s">
        <v>852</v>
      </c>
      <c r="E777" s="338" t="s">
        <v>203</v>
      </c>
      <c r="F777" s="339">
        <v>784.4</v>
      </c>
    </row>
    <row r="778" spans="1:6" s="330" customFormat="1" ht="25.5">
      <c r="A778" s="335" t="s">
        <v>568</v>
      </c>
      <c r="B778" s="336">
        <v>7</v>
      </c>
      <c r="C778" s="336">
        <v>2</v>
      </c>
      <c r="D778" s="337" t="s">
        <v>853</v>
      </c>
      <c r="E778" s="338" t="s">
        <v>1170</v>
      </c>
      <c r="F778" s="339">
        <v>312.9</v>
      </c>
    </row>
    <row r="779" spans="1:6" s="330" customFormat="1" ht="12.75">
      <c r="A779" s="335" t="s">
        <v>190</v>
      </c>
      <c r="B779" s="336">
        <v>7</v>
      </c>
      <c r="C779" s="336">
        <v>2</v>
      </c>
      <c r="D779" s="337" t="s">
        <v>853</v>
      </c>
      <c r="E779" s="338" t="s">
        <v>101</v>
      </c>
      <c r="F779" s="339">
        <v>312.9</v>
      </c>
    </row>
    <row r="780" spans="1:6" s="330" customFormat="1" ht="12.75">
      <c r="A780" s="335" t="s">
        <v>189</v>
      </c>
      <c r="B780" s="336">
        <v>7</v>
      </c>
      <c r="C780" s="336">
        <v>2</v>
      </c>
      <c r="D780" s="337" t="s">
        <v>853</v>
      </c>
      <c r="E780" s="338" t="s">
        <v>102</v>
      </c>
      <c r="F780" s="339">
        <v>277.9</v>
      </c>
    </row>
    <row r="781" spans="1:6" s="331" customFormat="1" ht="12.75">
      <c r="A781" s="335" t="s">
        <v>204</v>
      </c>
      <c r="B781" s="336">
        <v>7</v>
      </c>
      <c r="C781" s="336">
        <v>2</v>
      </c>
      <c r="D781" s="337" t="s">
        <v>853</v>
      </c>
      <c r="E781" s="338" t="s">
        <v>203</v>
      </c>
      <c r="F781" s="339">
        <v>35</v>
      </c>
    </row>
    <row r="782" spans="1:6" s="330" customFormat="1" ht="63.75">
      <c r="A782" s="335" t="s">
        <v>227</v>
      </c>
      <c r="B782" s="336">
        <v>7</v>
      </c>
      <c r="C782" s="336">
        <v>2</v>
      </c>
      <c r="D782" s="337" t="s">
        <v>854</v>
      </c>
      <c r="E782" s="338" t="s">
        <v>1170</v>
      </c>
      <c r="F782" s="339">
        <v>559252</v>
      </c>
    </row>
    <row r="783" spans="1:6" s="330" customFormat="1" ht="12.75">
      <c r="A783" s="335" t="s">
        <v>190</v>
      </c>
      <c r="B783" s="336">
        <v>7</v>
      </c>
      <c r="C783" s="336">
        <v>2</v>
      </c>
      <c r="D783" s="337" t="s">
        <v>854</v>
      </c>
      <c r="E783" s="338" t="s">
        <v>101</v>
      </c>
      <c r="F783" s="339">
        <v>559252</v>
      </c>
    </row>
    <row r="784" spans="1:6" s="331" customFormat="1" ht="12.75">
      <c r="A784" s="335" t="s">
        <v>189</v>
      </c>
      <c r="B784" s="336">
        <v>7</v>
      </c>
      <c r="C784" s="336">
        <v>2</v>
      </c>
      <c r="D784" s="337" t="s">
        <v>854</v>
      </c>
      <c r="E784" s="338" t="s">
        <v>102</v>
      </c>
      <c r="F784" s="339">
        <v>464084</v>
      </c>
    </row>
    <row r="785" spans="1:6" s="330" customFormat="1" ht="12.75">
      <c r="A785" s="335" t="s">
        <v>204</v>
      </c>
      <c r="B785" s="336">
        <v>7</v>
      </c>
      <c r="C785" s="336">
        <v>2</v>
      </c>
      <c r="D785" s="337" t="s">
        <v>854</v>
      </c>
      <c r="E785" s="338" t="s">
        <v>203</v>
      </c>
      <c r="F785" s="339">
        <v>95168</v>
      </c>
    </row>
    <row r="786" spans="1:6" s="330" customFormat="1" ht="38.25">
      <c r="A786" s="335" t="s">
        <v>226</v>
      </c>
      <c r="B786" s="336">
        <v>7</v>
      </c>
      <c r="C786" s="336">
        <v>2</v>
      </c>
      <c r="D786" s="337" t="s">
        <v>855</v>
      </c>
      <c r="E786" s="338" t="s">
        <v>1170</v>
      </c>
      <c r="F786" s="339">
        <v>21983</v>
      </c>
    </row>
    <row r="787" spans="1:6" s="330" customFormat="1" ht="12.75">
      <c r="A787" s="335" t="s">
        <v>190</v>
      </c>
      <c r="B787" s="336">
        <v>7</v>
      </c>
      <c r="C787" s="336">
        <v>2</v>
      </c>
      <c r="D787" s="337" t="s">
        <v>855</v>
      </c>
      <c r="E787" s="338" t="s">
        <v>101</v>
      </c>
      <c r="F787" s="339">
        <v>21983</v>
      </c>
    </row>
    <row r="788" spans="1:6" s="330" customFormat="1" ht="12.75">
      <c r="A788" s="335" t="s">
        <v>189</v>
      </c>
      <c r="B788" s="336">
        <v>7</v>
      </c>
      <c r="C788" s="336">
        <v>2</v>
      </c>
      <c r="D788" s="337" t="s">
        <v>855</v>
      </c>
      <c r="E788" s="338" t="s">
        <v>102</v>
      </c>
      <c r="F788" s="339">
        <v>18025</v>
      </c>
    </row>
    <row r="789" spans="1:6" s="330" customFormat="1" ht="12.75">
      <c r="A789" s="335" t="s">
        <v>204</v>
      </c>
      <c r="B789" s="336">
        <v>7</v>
      </c>
      <c r="C789" s="336">
        <v>2</v>
      </c>
      <c r="D789" s="337" t="s">
        <v>855</v>
      </c>
      <c r="E789" s="338" t="s">
        <v>203</v>
      </c>
      <c r="F789" s="339">
        <v>3958</v>
      </c>
    </row>
    <row r="790" spans="1:6" s="330" customFormat="1" ht="38.25">
      <c r="A790" s="335" t="s">
        <v>225</v>
      </c>
      <c r="B790" s="336">
        <v>7</v>
      </c>
      <c r="C790" s="336">
        <v>2</v>
      </c>
      <c r="D790" s="337" t="s">
        <v>856</v>
      </c>
      <c r="E790" s="338" t="s">
        <v>1170</v>
      </c>
      <c r="F790" s="339">
        <v>480</v>
      </c>
    </row>
    <row r="791" spans="1:6" s="330" customFormat="1" ht="12.75">
      <c r="A791" s="335" t="s">
        <v>190</v>
      </c>
      <c r="B791" s="336">
        <v>7</v>
      </c>
      <c r="C791" s="336">
        <v>2</v>
      </c>
      <c r="D791" s="337" t="s">
        <v>856</v>
      </c>
      <c r="E791" s="338" t="s">
        <v>101</v>
      </c>
      <c r="F791" s="339">
        <v>480</v>
      </c>
    </row>
    <row r="792" spans="1:6" s="330" customFormat="1" ht="12.75">
      <c r="A792" s="335" t="s">
        <v>189</v>
      </c>
      <c r="B792" s="336">
        <v>7</v>
      </c>
      <c r="C792" s="336">
        <v>2</v>
      </c>
      <c r="D792" s="337" t="s">
        <v>856</v>
      </c>
      <c r="E792" s="338" t="s">
        <v>102</v>
      </c>
      <c r="F792" s="339">
        <v>413</v>
      </c>
    </row>
    <row r="793" spans="1:6" s="330" customFormat="1" ht="12.75">
      <c r="A793" s="335" t="s">
        <v>204</v>
      </c>
      <c r="B793" s="336">
        <v>7</v>
      </c>
      <c r="C793" s="336">
        <v>2</v>
      </c>
      <c r="D793" s="337" t="s">
        <v>856</v>
      </c>
      <c r="E793" s="338" t="s">
        <v>203</v>
      </c>
      <c r="F793" s="339">
        <v>67</v>
      </c>
    </row>
    <row r="794" spans="1:6" s="330" customFormat="1" ht="25.5">
      <c r="A794" s="335" t="s">
        <v>224</v>
      </c>
      <c r="B794" s="336">
        <v>7</v>
      </c>
      <c r="C794" s="336">
        <v>2</v>
      </c>
      <c r="D794" s="337" t="s">
        <v>857</v>
      </c>
      <c r="E794" s="338" t="s">
        <v>1170</v>
      </c>
      <c r="F794" s="339">
        <v>3796</v>
      </c>
    </row>
    <row r="795" spans="1:6" s="330" customFormat="1" ht="12.75">
      <c r="A795" s="335" t="s">
        <v>190</v>
      </c>
      <c r="B795" s="336">
        <v>7</v>
      </c>
      <c r="C795" s="336">
        <v>2</v>
      </c>
      <c r="D795" s="337" t="s">
        <v>857</v>
      </c>
      <c r="E795" s="338" t="s">
        <v>101</v>
      </c>
      <c r="F795" s="339">
        <v>3796</v>
      </c>
    </row>
    <row r="796" spans="1:6" s="331" customFormat="1" ht="12.75">
      <c r="A796" s="335" t="s">
        <v>189</v>
      </c>
      <c r="B796" s="336">
        <v>7</v>
      </c>
      <c r="C796" s="336">
        <v>2</v>
      </c>
      <c r="D796" s="337" t="s">
        <v>857</v>
      </c>
      <c r="E796" s="338" t="s">
        <v>102</v>
      </c>
      <c r="F796" s="339">
        <v>3008</v>
      </c>
    </row>
    <row r="797" spans="1:6" s="330" customFormat="1" ht="12.75">
      <c r="A797" s="335" t="s">
        <v>204</v>
      </c>
      <c r="B797" s="336">
        <v>7</v>
      </c>
      <c r="C797" s="336">
        <v>2</v>
      </c>
      <c r="D797" s="337" t="s">
        <v>857</v>
      </c>
      <c r="E797" s="338" t="s">
        <v>203</v>
      </c>
      <c r="F797" s="339">
        <v>788</v>
      </c>
    </row>
    <row r="798" spans="1:6" s="330" customFormat="1" ht="25.5">
      <c r="A798" s="335" t="s">
        <v>490</v>
      </c>
      <c r="B798" s="336">
        <v>7</v>
      </c>
      <c r="C798" s="336">
        <v>2</v>
      </c>
      <c r="D798" s="337" t="s">
        <v>858</v>
      </c>
      <c r="E798" s="338" t="s">
        <v>1170</v>
      </c>
      <c r="F798" s="339">
        <v>3443</v>
      </c>
    </row>
    <row r="799" spans="1:6" s="330" customFormat="1" ht="12.75">
      <c r="A799" s="335" t="s">
        <v>190</v>
      </c>
      <c r="B799" s="336">
        <v>7</v>
      </c>
      <c r="C799" s="336">
        <v>2</v>
      </c>
      <c r="D799" s="337" t="s">
        <v>858</v>
      </c>
      <c r="E799" s="338" t="s">
        <v>101</v>
      </c>
      <c r="F799" s="339">
        <v>3443</v>
      </c>
    </row>
    <row r="800" spans="1:6" s="330" customFormat="1" ht="12.75">
      <c r="A800" s="335" t="s">
        <v>189</v>
      </c>
      <c r="B800" s="336">
        <v>7</v>
      </c>
      <c r="C800" s="336">
        <v>2</v>
      </c>
      <c r="D800" s="337" t="s">
        <v>858</v>
      </c>
      <c r="E800" s="338" t="s">
        <v>102</v>
      </c>
      <c r="F800" s="339">
        <v>2530</v>
      </c>
    </row>
    <row r="801" spans="1:6" s="331" customFormat="1" ht="12.75">
      <c r="A801" s="335" t="s">
        <v>204</v>
      </c>
      <c r="B801" s="336">
        <v>7</v>
      </c>
      <c r="C801" s="336">
        <v>2</v>
      </c>
      <c r="D801" s="337" t="s">
        <v>858</v>
      </c>
      <c r="E801" s="338" t="s">
        <v>203</v>
      </c>
      <c r="F801" s="339">
        <v>913</v>
      </c>
    </row>
    <row r="802" spans="1:6" s="330" customFormat="1" ht="25.5">
      <c r="A802" s="335" t="s">
        <v>773</v>
      </c>
      <c r="B802" s="336">
        <v>7</v>
      </c>
      <c r="C802" s="336">
        <v>2</v>
      </c>
      <c r="D802" s="337" t="s">
        <v>859</v>
      </c>
      <c r="E802" s="338" t="s">
        <v>1170</v>
      </c>
      <c r="F802" s="339">
        <v>423.6</v>
      </c>
    </row>
    <row r="803" spans="1:6" s="330" customFormat="1" ht="12.75">
      <c r="A803" s="335" t="s">
        <v>190</v>
      </c>
      <c r="B803" s="336">
        <v>7</v>
      </c>
      <c r="C803" s="336">
        <v>2</v>
      </c>
      <c r="D803" s="337" t="s">
        <v>859</v>
      </c>
      <c r="E803" s="338" t="s">
        <v>101</v>
      </c>
      <c r="F803" s="339">
        <v>423.6</v>
      </c>
    </row>
    <row r="804" spans="1:6" s="330" customFormat="1" ht="12.75">
      <c r="A804" s="335" t="s">
        <v>189</v>
      </c>
      <c r="B804" s="336">
        <v>7</v>
      </c>
      <c r="C804" s="336">
        <v>2</v>
      </c>
      <c r="D804" s="337" t="s">
        <v>859</v>
      </c>
      <c r="E804" s="338" t="s">
        <v>102</v>
      </c>
      <c r="F804" s="339">
        <v>374.6</v>
      </c>
    </row>
    <row r="805" spans="1:6" s="330" customFormat="1" ht="12.75">
      <c r="A805" s="335" t="s">
        <v>204</v>
      </c>
      <c r="B805" s="336">
        <v>7</v>
      </c>
      <c r="C805" s="336">
        <v>2</v>
      </c>
      <c r="D805" s="337" t="s">
        <v>859</v>
      </c>
      <c r="E805" s="338" t="s">
        <v>203</v>
      </c>
      <c r="F805" s="339">
        <v>49</v>
      </c>
    </row>
    <row r="806" spans="1:6" s="330" customFormat="1" ht="25.5">
      <c r="A806" s="335" t="s">
        <v>569</v>
      </c>
      <c r="B806" s="336">
        <v>7</v>
      </c>
      <c r="C806" s="336">
        <v>2</v>
      </c>
      <c r="D806" s="337" t="s">
        <v>860</v>
      </c>
      <c r="E806" s="338" t="s">
        <v>1170</v>
      </c>
      <c r="F806" s="339">
        <v>2643</v>
      </c>
    </row>
    <row r="807" spans="1:6" s="331" customFormat="1" ht="12.75">
      <c r="A807" s="335" t="s">
        <v>190</v>
      </c>
      <c r="B807" s="336">
        <v>7</v>
      </c>
      <c r="C807" s="336">
        <v>2</v>
      </c>
      <c r="D807" s="337" t="s">
        <v>860</v>
      </c>
      <c r="E807" s="338" t="s">
        <v>101</v>
      </c>
      <c r="F807" s="339">
        <v>2643</v>
      </c>
    </row>
    <row r="808" spans="1:6" s="330" customFormat="1" ht="12.75">
      <c r="A808" s="335" t="s">
        <v>189</v>
      </c>
      <c r="B808" s="336">
        <v>7</v>
      </c>
      <c r="C808" s="336">
        <v>2</v>
      </c>
      <c r="D808" s="337" t="s">
        <v>860</v>
      </c>
      <c r="E808" s="338" t="s">
        <v>102</v>
      </c>
      <c r="F808" s="339">
        <v>1813</v>
      </c>
    </row>
    <row r="809" spans="1:6" s="330" customFormat="1" ht="12.75">
      <c r="A809" s="335" t="s">
        <v>204</v>
      </c>
      <c r="B809" s="336">
        <v>7</v>
      </c>
      <c r="C809" s="336">
        <v>2</v>
      </c>
      <c r="D809" s="337" t="s">
        <v>860</v>
      </c>
      <c r="E809" s="338" t="s">
        <v>203</v>
      </c>
      <c r="F809" s="339">
        <v>830</v>
      </c>
    </row>
    <row r="810" spans="1:6" s="330" customFormat="1" ht="25.5">
      <c r="A810" s="335" t="s">
        <v>696</v>
      </c>
      <c r="B810" s="336">
        <v>7</v>
      </c>
      <c r="C810" s="336">
        <v>2</v>
      </c>
      <c r="D810" s="337" t="s">
        <v>861</v>
      </c>
      <c r="E810" s="338" t="s">
        <v>1170</v>
      </c>
      <c r="F810" s="339">
        <v>100</v>
      </c>
    </row>
    <row r="811" spans="1:6" s="330" customFormat="1" ht="25.5">
      <c r="A811" s="335" t="s">
        <v>697</v>
      </c>
      <c r="B811" s="336">
        <v>7</v>
      </c>
      <c r="C811" s="336">
        <v>2</v>
      </c>
      <c r="D811" s="337" t="s">
        <v>862</v>
      </c>
      <c r="E811" s="338" t="s">
        <v>1170</v>
      </c>
      <c r="F811" s="339">
        <v>100</v>
      </c>
    </row>
    <row r="812" spans="1:6" s="330" customFormat="1" ht="12.75">
      <c r="A812" s="335" t="s">
        <v>190</v>
      </c>
      <c r="B812" s="336">
        <v>7</v>
      </c>
      <c r="C812" s="336">
        <v>2</v>
      </c>
      <c r="D812" s="337" t="s">
        <v>862</v>
      </c>
      <c r="E812" s="338" t="s">
        <v>101</v>
      </c>
      <c r="F812" s="339">
        <v>100</v>
      </c>
    </row>
    <row r="813" spans="1:6" s="330" customFormat="1" ht="12.75">
      <c r="A813" s="335" t="s">
        <v>189</v>
      </c>
      <c r="B813" s="336">
        <v>7</v>
      </c>
      <c r="C813" s="336">
        <v>2</v>
      </c>
      <c r="D813" s="337" t="s">
        <v>862</v>
      </c>
      <c r="E813" s="338" t="s">
        <v>102</v>
      </c>
      <c r="F813" s="339">
        <v>100</v>
      </c>
    </row>
    <row r="814" spans="1:6" s="331" customFormat="1" ht="12.75">
      <c r="A814" s="335" t="s">
        <v>205</v>
      </c>
      <c r="B814" s="336">
        <v>7</v>
      </c>
      <c r="C814" s="336">
        <v>2</v>
      </c>
      <c r="D814" s="337" t="s">
        <v>863</v>
      </c>
      <c r="E814" s="338" t="s">
        <v>1170</v>
      </c>
      <c r="F814" s="339">
        <v>135813.7</v>
      </c>
    </row>
    <row r="815" spans="1:6" s="330" customFormat="1" ht="38.25">
      <c r="A815" s="335" t="s">
        <v>570</v>
      </c>
      <c r="B815" s="336">
        <v>7</v>
      </c>
      <c r="C815" s="336">
        <v>2</v>
      </c>
      <c r="D815" s="337" t="s">
        <v>864</v>
      </c>
      <c r="E815" s="338" t="s">
        <v>1170</v>
      </c>
      <c r="F815" s="339">
        <v>106162.2</v>
      </c>
    </row>
    <row r="816" spans="1:6" s="330" customFormat="1" ht="12.75">
      <c r="A816" s="335" t="s">
        <v>496</v>
      </c>
      <c r="B816" s="336">
        <v>7</v>
      </c>
      <c r="C816" s="336">
        <v>2</v>
      </c>
      <c r="D816" s="337" t="s">
        <v>865</v>
      </c>
      <c r="E816" s="338" t="s">
        <v>1170</v>
      </c>
      <c r="F816" s="339">
        <v>90601.1</v>
      </c>
    </row>
    <row r="817" spans="1:6" s="330" customFormat="1" ht="12.75">
      <c r="A817" s="335" t="s">
        <v>190</v>
      </c>
      <c r="B817" s="336">
        <v>7</v>
      </c>
      <c r="C817" s="336">
        <v>2</v>
      </c>
      <c r="D817" s="337" t="s">
        <v>865</v>
      </c>
      <c r="E817" s="338" t="s">
        <v>101</v>
      </c>
      <c r="F817" s="339">
        <v>90601.1</v>
      </c>
    </row>
    <row r="818" spans="1:6" s="330" customFormat="1" ht="12.75">
      <c r="A818" s="335" t="s">
        <v>189</v>
      </c>
      <c r="B818" s="336">
        <v>7</v>
      </c>
      <c r="C818" s="336">
        <v>2</v>
      </c>
      <c r="D818" s="337" t="s">
        <v>865</v>
      </c>
      <c r="E818" s="338" t="s">
        <v>102</v>
      </c>
      <c r="F818" s="339">
        <v>75248.3</v>
      </c>
    </row>
    <row r="819" spans="1:6" s="331" customFormat="1" ht="12.75">
      <c r="A819" s="335" t="s">
        <v>204</v>
      </c>
      <c r="B819" s="336">
        <v>7</v>
      </c>
      <c r="C819" s="336">
        <v>2</v>
      </c>
      <c r="D819" s="337" t="s">
        <v>865</v>
      </c>
      <c r="E819" s="338" t="s">
        <v>203</v>
      </c>
      <c r="F819" s="339">
        <v>15352.8</v>
      </c>
    </row>
    <row r="820" spans="1:6" s="330" customFormat="1" ht="12.75">
      <c r="A820" s="335" t="s">
        <v>198</v>
      </c>
      <c r="B820" s="336">
        <v>7</v>
      </c>
      <c r="C820" s="336">
        <v>2</v>
      </c>
      <c r="D820" s="337" t="s">
        <v>866</v>
      </c>
      <c r="E820" s="338" t="s">
        <v>1170</v>
      </c>
      <c r="F820" s="339">
        <v>11369.3</v>
      </c>
    </row>
    <row r="821" spans="1:6" s="330" customFormat="1" ht="12.75">
      <c r="A821" s="335" t="s">
        <v>190</v>
      </c>
      <c r="B821" s="336">
        <v>7</v>
      </c>
      <c r="C821" s="336">
        <v>2</v>
      </c>
      <c r="D821" s="337" t="s">
        <v>866</v>
      </c>
      <c r="E821" s="338" t="s">
        <v>101</v>
      </c>
      <c r="F821" s="339">
        <v>11369.3</v>
      </c>
    </row>
    <row r="822" spans="1:6" s="330" customFormat="1" ht="13.5" customHeight="1">
      <c r="A822" s="335" t="s">
        <v>189</v>
      </c>
      <c r="B822" s="336">
        <v>7</v>
      </c>
      <c r="C822" s="336">
        <v>2</v>
      </c>
      <c r="D822" s="337" t="s">
        <v>866</v>
      </c>
      <c r="E822" s="338" t="s">
        <v>102</v>
      </c>
      <c r="F822" s="339">
        <v>11261.3</v>
      </c>
    </row>
    <row r="823" spans="1:6" s="330" customFormat="1" ht="12.75">
      <c r="A823" s="335" t="s">
        <v>204</v>
      </c>
      <c r="B823" s="336">
        <v>7</v>
      </c>
      <c r="C823" s="336">
        <v>2</v>
      </c>
      <c r="D823" s="337" t="s">
        <v>866</v>
      </c>
      <c r="E823" s="338" t="s">
        <v>203</v>
      </c>
      <c r="F823" s="339">
        <v>108</v>
      </c>
    </row>
    <row r="824" spans="1:6" s="331" customFormat="1" ht="25.5">
      <c r="A824" s="335" t="s">
        <v>571</v>
      </c>
      <c r="B824" s="336">
        <v>7</v>
      </c>
      <c r="C824" s="336">
        <v>2</v>
      </c>
      <c r="D824" s="337" t="s">
        <v>867</v>
      </c>
      <c r="E824" s="338" t="s">
        <v>1170</v>
      </c>
      <c r="F824" s="339">
        <v>42.8</v>
      </c>
    </row>
    <row r="825" spans="1:6" s="330" customFormat="1" ht="12.75">
      <c r="A825" s="335" t="s">
        <v>190</v>
      </c>
      <c r="B825" s="336">
        <v>7</v>
      </c>
      <c r="C825" s="336">
        <v>2</v>
      </c>
      <c r="D825" s="337" t="s">
        <v>867</v>
      </c>
      <c r="E825" s="338" t="s">
        <v>101</v>
      </c>
      <c r="F825" s="339">
        <v>42.8</v>
      </c>
    </row>
    <row r="826" spans="1:6" s="330" customFormat="1" ht="12.75">
      <c r="A826" s="335" t="s">
        <v>189</v>
      </c>
      <c r="B826" s="336">
        <v>7</v>
      </c>
      <c r="C826" s="336">
        <v>2</v>
      </c>
      <c r="D826" s="337" t="s">
        <v>867</v>
      </c>
      <c r="E826" s="338" t="s">
        <v>102</v>
      </c>
      <c r="F826" s="339">
        <v>42.8</v>
      </c>
    </row>
    <row r="827" spans="1:6" s="330" customFormat="1" ht="25.5">
      <c r="A827" s="335" t="s">
        <v>698</v>
      </c>
      <c r="B827" s="336">
        <v>7</v>
      </c>
      <c r="C827" s="336">
        <v>2</v>
      </c>
      <c r="D827" s="337" t="s">
        <v>868</v>
      </c>
      <c r="E827" s="338" t="s">
        <v>1170</v>
      </c>
      <c r="F827" s="339">
        <v>2766</v>
      </c>
    </row>
    <row r="828" spans="1:6" s="330" customFormat="1" ht="12.75">
      <c r="A828" s="335" t="s">
        <v>190</v>
      </c>
      <c r="B828" s="336">
        <v>7</v>
      </c>
      <c r="C828" s="336">
        <v>2</v>
      </c>
      <c r="D828" s="337" t="s">
        <v>868</v>
      </c>
      <c r="E828" s="338" t="s">
        <v>101</v>
      </c>
      <c r="F828" s="339">
        <v>2766</v>
      </c>
    </row>
    <row r="829" spans="1:6" s="330" customFormat="1" ht="12.75">
      <c r="A829" s="335" t="s">
        <v>189</v>
      </c>
      <c r="B829" s="336">
        <v>7</v>
      </c>
      <c r="C829" s="336">
        <v>2</v>
      </c>
      <c r="D829" s="337" t="s">
        <v>868</v>
      </c>
      <c r="E829" s="338" t="s">
        <v>102</v>
      </c>
      <c r="F829" s="339">
        <v>2318</v>
      </c>
    </row>
    <row r="830" spans="1:6" s="330" customFormat="1" ht="12.75">
      <c r="A830" s="335" t="s">
        <v>204</v>
      </c>
      <c r="B830" s="336">
        <v>7</v>
      </c>
      <c r="C830" s="336">
        <v>2</v>
      </c>
      <c r="D830" s="337" t="s">
        <v>868</v>
      </c>
      <c r="E830" s="338" t="s">
        <v>203</v>
      </c>
      <c r="F830" s="339">
        <v>448</v>
      </c>
    </row>
    <row r="831" spans="1:6" s="330" customFormat="1" ht="25.5">
      <c r="A831" s="335" t="s">
        <v>699</v>
      </c>
      <c r="B831" s="336">
        <v>7</v>
      </c>
      <c r="C831" s="336">
        <v>2</v>
      </c>
      <c r="D831" s="337" t="s">
        <v>869</v>
      </c>
      <c r="E831" s="338" t="s">
        <v>1170</v>
      </c>
      <c r="F831" s="339">
        <v>1383</v>
      </c>
    </row>
    <row r="832" spans="1:6" s="331" customFormat="1" ht="12.75">
      <c r="A832" s="335" t="s">
        <v>190</v>
      </c>
      <c r="B832" s="336">
        <v>7</v>
      </c>
      <c r="C832" s="336">
        <v>2</v>
      </c>
      <c r="D832" s="337" t="s">
        <v>869</v>
      </c>
      <c r="E832" s="338" t="s">
        <v>101</v>
      </c>
      <c r="F832" s="339">
        <v>1383</v>
      </c>
    </row>
    <row r="833" spans="1:6" s="330" customFormat="1" ht="12.75">
      <c r="A833" s="335" t="s">
        <v>189</v>
      </c>
      <c r="B833" s="336">
        <v>7</v>
      </c>
      <c r="C833" s="336">
        <v>2</v>
      </c>
      <c r="D833" s="337" t="s">
        <v>869</v>
      </c>
      <c r="E833" s="338" t="s">
        <v>102</v>
      </c>
      <c r="F833" s="339">
        <v>1181.7</v>
      </c>
    </row>
    <row r="834" spans="1:6" s="330" customFormat="1" ht="13.5" customHeight="1">
      <c r="A834" s="335" t="s">
        <v>204</v>
      </c>
      <c r="B834" s="336">
        <v>7</v>
      </c>
      <c r="C834" s="336">
        <v>2</v>
      </c>
      <c r="D834" s="337" t="s">
        <v>869</v>
      </c>
      <c r="E834" s="338" t="s">
        <v>203</v>
      </c>
      <c r="F834" s="339">
        <v>201.3</v>
      </c>
    </row>
    <row r="835" spans="1:6" s="330" customFormat="1" ht="25.5">
      <c r="A835" s="335" t="s">
        <v>462</v>
      </c>
      <c r="B835" s="336">
        <v>7</v>
      </c>
      <c r="C835" s="336">
        <v>2</v>
      </c>
      <c r="D835" s="337" t="s">
        <v>870</v>
      </c>
      <c r="E835" s="338" t="s">
        <v>1170</v>
      </c>
      <c r="F835" s="339">
        <v>29651.5</v>
      </c>
    </row>
    <row r="836" spans="1:6" s="330" customFormat="1" ht="12.75">
      <c r="A836" s="335" t="s">
        <v>228</v>
      </c>
      <c r="B836" s="336">
        <v>7</v>
      </c>
      <c r="C836" s="336">
        <v>2</v>
      </c>
      <c r="D836" s="337" t="s">
        <v>871</v>
      </c>
      <c r="E836" s="338" t="s">
        <v>1170</v>
      </c>
      <c r="F836" s="339">
        <v>541.4</v>
      </c>
    </row>
    <row r="837" spans="1:6" s="331" customFormat="1" ht="12.75">
      <c r="A837" s="335" t="s">
        <v>190</v>
      </c>
      <c r="B837" s="336">
        <v>7</v>
      </c>
      <c r="C837" s="336">
        <v>2</v>
      </c>
      <c r="D837" s="337" t="s">
        <v>871</v>
      </c>
      <c r="E837" s="338" t="s">
        <v>101</v>
      </c>
      <c r="F837" s="339">
        <v>541.4</v>
      </c>
    </row>
    <row r="838" spans="1:6" s="330" customFormat="1" ht="12.75">
      <c r="A838" s="335" t="s">
        <v>204</v>
      </c>
      <c r="B838" s="336">
        <v>7</v>
      </c>
      <c r="C838" s="336">
        <v>2</v>
      </c>
      <c r="D838" s="337" t="s">
        <v>871</v>
      </c>
      <c r="E838" s="338" t="s">
        <v>203</v>
      </c>
      <c r="F838" s="339">
        <v>541.4</v>
      </c>
    </row>
    <row r="839" spans="1:6" s="330" customFormat="1" ht="12.75">
      <c r="A839" s="335" t="s">
        <v>496</v>
      </c>
      <c r="B839" s="336">
        <v>7</v>
      </c>
      <c r="C839" s="336">
        <v>2</v>
      </c>
      <c r="D839" s="337" t="s">
        <v>872</v>
      </c>
      <c r="E839" s="338" t="s">
        <v>1170</v>
      </c>
      <c r="F839" s="339">
        <v>19731.4</v>
      </c>
    </row>
    <row r="840" spans="1:6" s="330" customFormat="1" ht="12.75">
      <c r="A840" s="335" t="s">
        <v>190</v>
      </c>
      <c r="B840" s="336">
        <v>7</v>
      </c>
      <c r="C840" s="336">
        <v>2</v>
      </c>
      <c r="D840" s="337" t="s">
        <v>872</v>
      </c>
      <c r="E840" s="338" t="s">
        <v>101</v>
      </c>
      <c r="F840" s="339">
        <v>19731.4</v>
      </c>
    </row>
    <row r="841" spans="1:6" s="330" customFormat="1" ht="12.75">
      <c r="A841" s="335" t="s">
        <v>204</v>
      </c>
      <c r="B841" s="336">
        <v>7</v>
      </c>
      <c r="C841" s="336">
        <v>2</v>
      </c>
      <c r="D841" s="337" t="s">
        <v>872</v>
      </c>
      <c r="E841" s="338" t="s">
        <v>203</v>
      </c>
      <c r="F841" s="339">
        <v>19731.4</v>
      </c>
    </row>
    <row r="842" spans="1:6" s="330" customFormat="1" ht="12.75">
      <c r="A842" s="335" t="s">
        <v>198</v>
      </c>
      <c r="B842" s="336">
        <v>7</v>
      </c>
      <c r="C842" s="336">
        <v>2</v>
      </c>
      <c r="D842" s="337" t="s">
        <v>873</v>
      </c>
      <c r="E842" s="338" t="s">
        <v>1170</v>
      </c>
      <c r="F842" s="339">
        <v>5140.3</v>
      </c>
    </row>
    <row r="843" spans="1:6" s="330" customFormat="1" ht="12.75">
      <c r="A843" s="335" t="s">
        <v>190</v>
      </c>
      <c r="B843" s="336">
        <v>7</v>
      </c>
      <c r="C843" s="336">
        <v>2</v>
      </c>
      <c r="D843" s="337" t="s">
        <v>873</v>
      </c>
      <c r="E843" s="338" t="s">
        <v>101</v>
      </c>
      <c r="F843" s="339">
        <v>5140.3</v>
      </c>
    </row>
    <row r="844" spans="1:6" s="330" customFormat="1" ht="12.75">
      <c r="A844" s="335" t="s">
        <v>204</v>
      </c>
      <c r="B844" s="336">
        <v>7</v>
      </c>
      <c r="C844" s="336">
        <v>2</v>
      </c>
      <c r="D844" s="337" t="s">
        <v>873</v>
      </c>
      <c r="E844" s="338" t="s">
        <v>203</v>
      </c>
      <c r="F844" s="339">
        <v>5140.3</v>
      </c>
    </row>
    <row r="845" spans="1:6" s="330" customFormat="1" ht="12.75">
      <c r="A845" s="335" t="s">
        <v>223</v>
      </c>
      <c r="B845" s="336">
        <v>7</v>
      </c>
      <c r="C845" s="336">
        <v>2</v>
      </c>
      <c r="D845" s="337" t="s">
        <v>874</v>
      </c>
      <c r="E845" s="338" t="s">
        <v>1170</v>
      </c>
      <c r="F845" s="339">
        <v>44.4</v>
      </c>
    </row>
    <row r="846" spans="1:6" s="330" customFormat="1" ht="12.75">
      <c r="A846" s="335" t="s">
        <v>190</v>
      </c>
      <c r="B846" s="336">
        <v>7</v>
      </c>
      <c r="C846" s="336">
        <v>2</v>
      </c>
      <c r="D846" s="337" t="s">
        <v>874</v>
      </c>
      <c r="E846" s="338" t="s">
        <v>101</v>
      </c>
      <c r="F846" s="339">
        <v>44.4</v>
      </c>
    </row>
    <row r="847" spans="1:6" s="330" customFormat="1" ht="12.75">
      <c r="A847" s="335" t="s">
        <v>204</v>
      </c>
      <c r="B847" s="336">
        <v>7</v>
      </c>
      <c r="C847" s="336">
        <v>2</v>
      </c>
      <c r="D847" s="337" t="s">
        <v>874</v>
      </c>
      <c r="E847" s="338" t="s">
        <v>203</v>
      </c>
      <c r="F847" s="339">
        <v>44.4</v>
      </c>
    </row>
    <row r="848" spans="1:6" s="330" customFormat="1" ht="38.25">
      <c r="A848" s="335" t="s">
        <v>222</v>
      </c>
      <c r="B848" s="336">
        <v>7</v>
      </c>
      <c r="C848" s="336">
        <v>2</v>
      </c>
      <c r="D848" s="337" t="s">
        <v>875</v>
      </c>
      <c r="E848" s="338" t="s">
        <v>1170</v>
      </c>
      <c r="F848" s="339">
        <v>4194</v>
      </c>
    </row>
    <row r="849" spans="1:6" s="331" customFormat="1" ht="12.75">
      <c r="A849" s="335" t="s">
        <v>190</v>
      </c>
      <c r="B849" s="336">
        <v>7</v>
      </c>
      <c r="C849" s="336">
        <v>2</v>
      </c>
      <c r="D849" s="337" t="s">
        <v>875</v>
      </c>
      <c r="E849" s="338" t="s">
        <v>101</v>
      </c>
      <c r="F849" s="339">
        <v>4194</v>
      </c>
    </row>
    <row r="850" spans="1:6" s="330" customFormat="1" ht="12.75">
      <c r="A850" s="335" t="s">
        <v>204</v>
      </c>
      <c r="B850" s="336">
        <v>7</v>
      </c>
      <c r="C850" s="336">
        <v>2</v>
      </c>
      <c r="D850" s="337" t="s">
        <v>875</v>
      </c>
      <c r="E850" s="338" t="s">
        <v>203</v>
      </c>
      <c r="F850" s="339">
        <v>4194</v>
      </c>
    </row>
    <row r="851" spans="1:6" s="330" customFormat="1" ht="12.75">
      <c r="A851" s="335" t="s">
        <v>212</v>
      </c>
      <c r="B851" s="336">
        <v>7</v>
      </c>
      <c r="C851" s="336">
        <v>2</v>
      </c>
      <c r="D851" s="337" t="s">
        <v>876</v>
      </c>
      <c r="E851" s="338" t="s">
        <v>1170</v>
      </c>
      <c r="F851" s="339">
        <v>910</v>
      </c>
    </row>
    <row r="852" spans="1:6" s="330" customFormat="1" ht="25.5">
      <c r="A852" s="335" t="s">
        <v>463</v>
      </c>
      <c r="B852" s="336">
        <v>7</v>
      </c>
      <c r="C852" s="336">
        <v>2</v>
      </c>
      <c r="D852" s="337" t="s">
        <v>877</v>
      </c>
      <c r="E852" s="338" t="s">
        <v>1170</v>
      </c>
      <c r="F852" s="339">
        <v>910</v>
      </c>
    </row>
    <row r="853" spans="1:6" s="330" customFormat="1" ht="12.75">
      <c r="A853" s="335" t="s">
        <v>366</v>
      </c>
      <c r="B853" s="336">
        <v>7</v>
      </c>
      <c r="C853" s="336">
        <v>2</v>
      </c>
      <c r="D853" s="337" t="s">
        <v>878</v>
      </c>
      <c r="E853" s="338" t="s">
        <v>1170</v>
      </c>
      <c r="F853" s="339">
        <v>910</v>
      </c>
    </row>
    <row r="854" spans="1:6" s="331" customFormat="1" ht="12.75">
      <c r="A854" s="335" t="s">
        <v>555</v>
      </c>
      <c r="B854" s="336">
        <v>7</v>
      </c>
      <c r="C854" s="336">
        <v>2</v>
      </c>
      <c r="D854" s="337" t="s">
        <v>878</v>
      </c>
      <c r="E854" s="338" t="s">
        <v>181</v>
      </c>
      <c r="F854" s="339">
        <v>910</v>
      </c>
    </row>
    <row r="855" spans="1:6" s="330" customFormat="1" ht="12.75">
      <c r="A855" s="335" t="s">
        <v>199</v>
      </c>
      <c r="B855" s="336">
        <v>7</v>
      </c>
      <c r="C855" s="336">
        <v>2</v>
      </c>
      <c r="D855" s="337" t="s">
        <v>878</v>
      </c>
      <c r="E855" s="338" t="s">
        <v>180</v>
      </c>
      <c r="F855" s="339">
        <v>910</v>
      </c>
    </row>
    <row r="856" spans="1:6" s="330" customFormat="1" ht="12.75">
      <c r="A856" s="335" t="s">
        <v>221</v>
      </c>
      <c r="B856" s="336">
        <v>7</v>
      </c>
      <c r="C856" s="336">
        <v>2</v>
      </c>
      <c r="D856" s="337" t="s">
        <v>795</v>
      </c>
      <c r="E856" s="338" t="s">
        <v>1170</v>
      </c>
      <c r="F856" s="339">
        <v>1680</v>
      </c>
    </row>
    <row r="857" spans="1:6" s="331" customFormat="1" ht="12.75">
      <c r="A857" s="335" t="s">
        <v>220</v>
      </c>
      <c r="B857" s="336">
        <v>7</v>
      </c>
      <c r="C857" s="336">
        <v>2</v>
      </c>
      <c r="D857" s="337" t="s">
        <v>830</v>
      </c>
      <c r="E857" s="338" t="s">
        <v>1170</v>
      </c>
      <c r="F857" s="339">
        <v>480</v>
      </c>
    </row>
    <row r="858" spans="1:6" s="330" customFormat="1" ht="25.5">
      <c r="A858" s="335" t="s">
        <v>453</v>
      </c>
      <c r="B858" s="336">
        <v>7</v>
      </c>
      <c r="C858" s="336">
        <v>2</v>
      </c>
      <c r="D858" s="337" t="s">
        <v>831</v>
      </c>
      <c r="E858" s="338" t="s">
        <v>1170</v>
      </c>
      <c r="F858" s="339">
        <v>450</v>
      </c>
    </row>
    <row r="859" spans="1:6" s="330" customFormat="1" ht="12.75">
      <c r="A859" s="335" t="s">
        <v>218</v>
      </c>
      <c r="B859" s="336">
        <v>7</v>
      </c>
      <c r="C859" s="336">
        <v>2</v>
      </c>
      <c r="D859" s="337" t="s">
        <v>832</v>
      </c>
      <c r="E859" s="338" t="s">
        <v>1170</v>
      </c>
      <c r="F859" s="339">
        <v>450</v>
      </c>
    </row>
    <row r="860" spans="1:6" s="330" customFormat="1" ht="12.75">
      <c r="A860" s="335" t="s">
        <v>190</v>
      </c>
      <c r="B860" s="336">
        <v>7</v>
      </c>
      <c r="C860" s="336">
        <v>2</v>
      </c>
      <c r="D860" s="337" t="s">
        <v>832</v>
      </c>
      <c r="E860" s="338" t="s">
        <v>101</v>
      </c>
      <c r="F860" s="339">
        <v>450</v>
      </c>
    </row>
    <row r="861" spans="1:6" s="330" customFormat="1" ht="12.75">
      <c r="A861" s="335" t="s">
        <v>189</v>
      </c>
      <c r="B861" s="336">
        <v>7</v>
      </c>
      <c r="C861" s="336">
        <v>2</v>
      </c>
      <c r="D861" s="337" t="s">
        <v>832</v>
      </c>
      <c r="E861" s="338" t="s">
        <v>102</v>
      </c>
      <c r="F861" s="339">
        <v>450</v>
      </c>
    </row>
    <row r="862" spans="1:6" s="330" customFormat="1" ht="12.75">
      <c r="A862" s="335" t="s">
        <v>464</v>
      </c>
      <c r="B862" s="336">
        <v>7</v>
      </c>
      <c r="C862" s="336">
        <v>2</v>
      </c>
      <c r="D862" s="337" t="s">
        <v>879</v>
      </c>
      <c r="E862" s="338" t="s">
        <v>1170</v>
      </c>
      <c r="F862" s="339">
        <v>30</v>
      </c>
    </row>
    <row r="863" spans="1:6" s="331" customFormat="1" ht="12.75">
      <c r="A863" s="335" t="s">
        <v>219</v>
      </c>
      <c r="B863" s="336">
        <v>7</v>
      </c>
      <c r="C863" s="336">
        <v>2</v>
      </c>
      <c r="D863" s="337" t="s">
        <v>880</v>
      </c>
      <c r="E863" s="338" t="s">
        <v>1170</v>
      </c>
      <c r="F863" s="339">
        <v>30</v>
      </c>
    </row>
    <row r="864" spans="1:6" s="330" customFormat="1" ht="12.75">
      <c r="A864" s="335" t="s">
        <v>190</v>
      </c>
      <c r="B864" s="336">
        <v>7</v>
      </c>
      <c r="C864" s="336">
        <v>2</v>
      </c>
      <c r="D864" s="337" t="s">
        <v>880</v>
      </c>
      <c r="E864" s="338" t="s">
        <v>101</v>
      </c>
      <c r="F864" s="339">
        <v>30</v>
      </c>
    </row>
    <row r="865" spans="1:6" s="330" customFormat="1" ht="12.75">
      <c r="A865" s="335" t="s">
        <v>204</v>
      </c>
      <c r="B865" s="336">
        <v>7</v>
      </c>
      <c r="C865" s="336">
        <v>2</v>
      </c>
      <c r="D865" s="337" t="s">
        <v>880</v>
      </c>
      <c r="E865" s="338" t="s">
        <v>203</v>
      </c>
      <c r="F865" s="339">
        <v>30</v>
      </c>
    </row>
    <row r="866" spans="1:6" s="331" customFormat="1" ht="12.75">
      <c r="A866" s="335" t="s">
        <v>217</v>
      </c>
      <c r="B866" s="336">
        <v>7</v>
      </c>
      <c r="C866" s="336">
        <v>2</v>
      </c>
      <c r="D866" s="337" t="s">
        <v>833</v>
      </c>
      <c r="E866" s="338" t="s">
        <v>1170</v>
      </c>
      <c r="F866" s="339">
        <v>1200</v>
      </c>
    </row>
    <row r="867" spans="1:6" s="330" customFormat="1" ht="25.5">
      <c r="A867" s="335" t="s">
        <v>465</v>
      </c>
      <c r="B867" s="336">
        <v>7</v>
      </c>
      <c r="C867" s="336">
        <v>2</v>
      </c>
      <c r="D867" s="337" t="s">
        <v>834</v>
      </c>
      <c r="E867" s="338" t="s">
        <v>1170</v>
      </c>
      <c r="F867" s="339">
        <v>1200</v>
      </c>
    </row>
    <row r="868" spans="1:6" s="330" customFormat="1" ht="12.75">
      <c r="A868" s="335" t="s">
        <v>216</v>
      </c>
      <c r="B868" s="336">
        <v>7</v>
      </c>
      <c r="C868" s="336">
        <v>2</v>
      </c>
      <c r="D868" s="337" t="s">
        <v>835</v>
      </c>
      <c r="E868" s="338" t="s">
        <v>1170</v>
      </c>
      <c r="F868" s="339">
        <v>1200</v>
      </c>
    </row>
    <row r="869" spans="1:6" s="330" customFormat="1" ht="12.75">
      <c r="A869" s="335" t="s">
        <v>190</v>
      </c>
      <c r="B869" s="336">
        <v>7</v>
      </c>
      <c r="C869" s="336">
        <v>2</v>
      </c>
      <c r="D869" s="337" t="s">
        <v>835</v>
      </c>
      <c r="E869" s="338" t="s">
        <v>101</v>
      </c>
      <c r="F869" s="339">
        <v>1200</v>
      </c>
    </row>
    <row r="870" spans="1:6" s="330" customFormat="1" ht="12.75">
      <c r="A870" s="335" t="s">
        <v>189</v>
      </c>
      <c r="B870" s="336">
        <v>7</v>
      </c>
      <c r="C870" s="336">
        <v>2</v>
      </c>
      <c r="D870" s="337" t="s">
        <v>835</v>
      </c>
      <c r="E870" s="338" t="s">
        <v>102</v>
      </c>
      <c r="F870" s="339">
        <v>1200</v>
      </c>
    </row>
    <row r="871" spans="1:6" s="331" customFormat="1" ht="12.75">
      <c r="A871" s="335" t="s">
        <v>251</v>
      </c>
      <c r="B871" s="336">
        <v>7</v>
      </c>
      <c r="C871" s="336">
        <v>2</v>
      </c>
      <c r="D871" s="337" t="s">
        <v>836</v>
      </c>
      <c r="E871" s="338" t="s">
        <v>1170</v>
      </c>
      <c r="F871" s="339">
        <v>2730</v>
      </c>
    </row>
    <row r="872" spans="1:6" s="330" customFormat="1" ht="25.5">
      <c r="A872" s="335" t="s">
        <v>564</v>
      </c>
      <c r="B872" s="336">
        <v>7</v>
      </c>
      <c r="C872" s="336">
        <v>2</v>
      </c>
      <c r="D872" s="337" t="s">
        <v>837</v>
      </c>
      <c r="E872" s="338" t="s">
        <v>1170</v>
      </c>
      <c r="F872" s="339">
        <v>2730</v>
      </c>
    </row>
    <row r="873" spans="1:6" s="330" customFormat="1" ht="12.75">
      <c r="A873" s="335" t="s">
        <v>190</v>
      </c>
      <c r="B873" s="336">
        <v>7</v>
      </c>
      <c r="C873" s="336">
        <v>2</v>
      </c>
      <c r="D873" s="337" t="s">
        <v>837</v>
      </c>
      <c r="E873" s="338" t="s">
        <v>101</v>
      </c>
      <c r="F873" s="339">
        <v>2730</v>
      </c>
    </row>
    <row r="874" spans="1:6" s="330" customFormat="1" ht="13.5" customHeight="1">
      <c r="A874" s="335" t="s">
        <v>189</v>
      </c>
      <c r="B874" s="336">
        <v>7</v>
      </c>
      <c r="C874" s="336">
        <v>2</v>
      </c>
      <c r="D874" s="337" t="s">
        <v>837</v>
      </c>
      <c r="E874" s="338" t="s">
        <v>102</v>
      </c>
      <c r="F874" s="339">
        <v>2250</v>
      </c>
    </row>
    <row r="875" spans="1:6" s="331" customFormat="1" ht="12.75">
      <c r="A875" s="335" t="s">
        <v>204</v>
      </c>
      <c r="B875" s="336">
        <v>7</v>
      </c>
      <c r="C875" s="336">
        <v>2</v>
      </c>
      <c r="D875" s="337" t="s">
        <v>837</v>
      </c>
      <c r="E875" s="338" t="s">
        <v>203</v>
      </c>
      <c r="F875" s="339">
        <v>480</v>
      </c>
    </row>
    <row r="876" spans="1:6" s="330" customFormat="1" ht="12.75">
      <c r="A876" s="335" t="s">
        <v>214</v>
      </c>
      <c r="B876" s="336">
        <v>7</v>
      </c>
      <c r="C876" s="336">
        <v>5</v>
      </c>
      <c r="D876" s="337" t="s">
        <v>1170</v>
      </c>
      <c r="E876" s="338" t="s">
        <v>1170</v>
      </c>
      <c r="F876" s="339">
        <v>523.4</v>
      </c>
    </row>
    <row r="877" spans="1:6" s="330" customFormat="1" ht="25.5">
      <c r="A877" s="335" t="s">
        <v>614</v>
      </c>
      <c r="B877" s="336">
        <v>7</v>
      </c>
      <c r="C877" s="336">
        <v>5</v>
      </c>
      <c r="D877" s="337" t="s">
        <v>1086</v>
      </c>
      <c r="E877" s="338" t="s">
        <v>1170</v>
      </c>
      <c r="F877" s="339">
        <v>60</v>
      </c>
    </row>
    <row r="878" spans="1:6" s="330" customFormat="1" ht="12.75">
      <c r="A878" s="335" t="s">
        <v>212</v>
      </c>
      <c r="B878" s="336">
        <v>7</v>
      </c>
      <c r="C878" s="336">
        <v>5</v>
      </c>
      <c r="D878" s="337" t="s">
        <v>1087</v>
      </c>
      <c r="E878" s="338" t="s">
        <v>1170</v>
      </c>
      <c r="F878" s="339">
        <v>60</v>
      </c>
    </row>
    <row r="879" spans="1:6" s="330" customFormat="1" ht="25.5">
      <c r="A879" s="335" t="s">
        <v>466</v>
      </c>
      <c r="B879" s="336">
        <v>7</v>
      </c>
      <c r="C879" s="336">
        <v>5</v>
      </c>
      <c r="D879" s="337" t="s">
        <v>1088</v>
      </c>
      <c r="E879" s="338" t="s">
        <v>1170</v>
      </c>
      <c r="F879" s="339">
        <v>60</v>
      </c>
    </row>
    <row r="880" spans="1:6" s="330" customFormat="1" ht="12.75">
      <c r="A880" s="335" t="s">
        <v>358</v>
      </c>
      <c r="B880" s="336">
        <v>7</v>
      </c>
      <c r="C880" s="336">
        <v>5</v>
      </c>
      <c r="D880" s="337" t="s">
        <v>1089</v>
      </c>
      <c r="E880" s="338" t="s">
        <v>1170</v>
      </c>
      <c r="F880" s="339">
        <v>60</v>
      </c>
    </row>
    <row r="881" spans="1:6" s="331" customFormat="1" ht="12.75">
      <c r="A881" s="335" t="s">
        <v>555</v>
      </c>
      <c r="B881" s="336">
        <v>7</v>
      </c>
      <c r="C881" s="336">
        <v>5</v>
      </c>
      <c r="D881" s="337" t="s">
        <v>1089</v>
      </c>
      <c r="E881" s="338" t="s">
        <v>181</v>
      </c>
      <c r="F881" s="339">
        <v>60</v>
      </c>
    </row>
    <row r="882" spans="1:6" s="330" customFormat="1" ht="12.75">
      <c r="A882" s="335" t="s">
        <v>199</v>
      </c>
      <c r="B882" s="336">
        <v>7</v>
      </c>
      <c r="C882" s="336">
        <v>5</v>
      </c>
      <c r="D882" s="337" t="s">
        <v>1089</v>
      </c>
      <c r="E882" s="338" t="s">
        <v>180</v>
      </c>
      <c r="F882" s="339">
        <v>60</v>
      </c>
    </row>
    <row r="883" spans="1:6" s="330" customFormat="1" ht="12.75">
      <c r="A883" s="335" t="s">
        <v>259</v>
      </c>
      <c r="B883" s="336">
        <v>7</v>
      </c>
      <c r="C883" s="336">
        <v>5</v>
      </c>
      <c r="D883" s="337" t="s">
        <v>1006</v>
      </c>
      <c r="E883" s="338" t="s">
        <v>1170</v>
      </c>
      <c r="F883" s="339">
        <v>7</v>
      </c>
    </row>
    <row r="884" spans="1:6" s="331" customFormat="1" ht="12.75">
      <c r="A884" s="335" t="s">
        <v>212</v>
      </c>
      <c r="B884" s="336">
        <v>7</v>
      </c>
      <c r="C884" s="336">
        <v>5</v>
      </c>
      <c r="D884" s="337" t="s">
        <v>1090</v>
      </c>
      <c r="E884" s="338" t="s">
        <v>1170</v>
      </c>
      <c r="F884" s="339">
        <v>7</v>
      </c>
    </row>
    <row r="885" spans="1:6" s="330" customFormat="1" ht="13.5" customHeight="1">
      <c r="A885" s="335" t="s">
        <v>467</v>
      </c>
      <c r="B885" s="336">
        <v>7</v>
      </c>
      <c r="C885" s="336">
        <v>5</v>
      </c>
      <c r="D885" s="337" t="s">
        <v>1091</v>
      </c>
      <c r="E885" s="338" t="s">
        <v>1170</v>
      </c>
      <c r="F885" s="339">
        <v>7</v>
      </c>
    </row>
    <row r="886" spans="1:6" s="330" customFormat="1" ht="12.75">
      <c r="A886" s="335" t="s">
        <v>268</v>
      </c>
      <c r="B886" s="336">
        <v>7</v>
      </c>
      <c r="C886" s="336">
        <v>5</v>
      </c>
      <c r="D886" s="337" t="s">
        <v>1092</v>
      </c>
      <c r="E886" s="338" t="s">
        <v>1170</v>
      </c>
      <c r="F886" s="339">
        <v>7</v>
      </c>
    </row>
    <row r="887" spans="1:6" s="330" customFormat="1" ht="12.75">
      <c r="A887" s="335" t="s">
        <v>555</v>
      </c>
      <c r="B887" s="336">
        <v>7</v>
      </c>
      <c r="C887" s="336">
        <v>5</v>
      </c>
      <c r="D887" s="337" t="s">
        <v>1092</v>
      </c>
      <c r="E887" s="338" t="s">
        <v>181</v>
      </c>
      <c r="F887" s="339">
        <v>7</v>
      </c>
    </row>
    <row r="888" spans="1:6" s="330" customFormat="1" ht="12.75">
      <c r="A888" s="335" t="s">
        <v>199</v>
      </c>
      <c r="B888" s="336">
        <v>7</v>
      </c>
      <c r="C888" s="336">
        <v>5</v>
      </c>
      <c r="D888" s="337" t="s">
        <v>1092</v>
      </c>
      <c r="E888" s="338" t="s">
        <v>180</v>
      </c>
      <c r="F888" s="339">
        <v>7</v>
      </c>
    </row>
    <row r="889" spans="1:6" s="330" customFormat="1" ht="12.75">
      <c r="A889" s="335" t="s">
        <v>329</v>
      </c>
      <c r="B889" s="336">
        <v>7</v>
      </c>
      <c r="C889" s="336">
        <v>5</v>
      </c>
      <c r="D889" s="337" t="s">
        <v>926</v>
      </c>
      <c r="E889" s="338" t="s">
        <v>1170</v>
      </c>
      <c r="F889" s="339">
        <v>26</v>
      </c>
    </row>
    <row r="890" spans="1:6" s="331" customFormat="1" ht="12.75">
      <c r="A890" s="335" t="s">
        <v>407</v>
      </c>
      <c r="B890" s="336">
        <v>7</v>
      </c>
      <c r="C890" s="336">
        <v>5</v>
      </c>
      <c r="D890" s="337" t="s">
        <v>927</v>
      </c>
      <c r="E890" s="338" t="s">
        <v>1170</v>
      </c>
      <c r="F890" s="339">
        <v>26</v>
      </c>
    </row>
    <row r="891" spans="1:6" s="330" customFormat="1" ht="25.5">
      <c r="A891" s="335" t="s">
        <v>776</v>
      </c>
      <c r="B891" s="336">
        <v>7</v>
      </c>
      <c r="C891" s="336">
        <v>5</v>
      </c>
      <c r="D891" s="337" t="s">
        <v>928</v>
      </c>
      <c r="E891" s="338" t="s">
        <v>1170</v>
      </c>
      <c r="F891" s="339">
        <v>26</v>
      </c>
    </row>
    <row r="892" spans="1:6" s="330" customFormat="1" ht="12.75">
      <c r="A892" s="335" t="s">
        <v>198</v>
      </c>
      <c r="B892" s="336">
        <v>7</v>
      </c>
      <c r="C892" s="336">
        <v>5</v>
      </c>
      <c r="D892" s="337" t="s">
        <v>930</v>
      </c>
      <c r="E892" s="338" t="s">
        <v>1170</v>
      </c>
      <c r="F892" s="339">
        <v>26</v>
      </c>
    </row>
    <row r="893" spans="1:6" s="330" customFormat="1" ht="12.75">
      <c r="A893" s="335" t="s">
        <v>555</v>
      </c>
      <c r="B893" s="336">
        <v>7</v>
      </c>
      <c r="C893" s="336">
        <v>5</v>
      </c>
      <c r="D893" s="337" t="s">
        <v>930</v>
      </c>
      <c r="E893" s="338" t="s">
        <v>181</v>
      </c>
      <c r="F893" s="339">
        <v>26</v>
      </c>
    </row>
    <row r="894" spans="1:6" s="330" customFormat="1" ht="12.75">
      <c r="A894" s="335" t="s">
        <v>199</v>
      </c>
      <c r="B894" s="336">
        <v>7</v>
      </c>
      <c r="C894" s="336">
        <v>5</v>
      </c>
      <c r="D894" s="337" t="s">
        <v>930</v>
      </c>
      <c r="E894" s="338" t="s">
        <v>180</v>
      </c>
      <c r="F894" s="339">
        <v>26</v>
      </c>
    </row>
    <row r="895" spans="1:6" s="330" customFormat="1" ht="12.75">
      <c r="A895" s="335" t="s">
        <v>210</v>
      </c>
      <c r="B895" s="336">
        <v>7</v>
      </c>
      <c r="C895" s="336">
        <v>5</v>
      </c>
      <c r="D895" s="337" t="s">
        <v>788</v>
      </c>
      <c r="E895" s="338" t="s">
        <v>1170</v>
      </c>
      <c r="F895" s="339">
        <v>422.4</v>
      </c>
    </row>
    <row r="896" spans="1:6" s="330" customFormat="1" ht="38.25">
      <c r="A896" s="335" t="s">
        <v>585</v>
      </c>
      <c r="B896" s="336">
        <v>7</v>
      </c>
      <c r="C896" s="336">
        <v>5</v>
      </c>
      <c r="D896" s="337" t="s">
        <v>939</v>
      </c>
      <c r="E896" s="338" t="s">
        <v>1170</v>
      </c>
      <c r="F896" s="339">
        <v>19</v>
      </c>
    </row>
    <row r="897" spans="1:6" s="331" customFormat="1" ht="38.25">
      <c r="A897" s="335" t="s">
        <v>408</v>
      </c>
      <c r="B897" s="336">
        <v>7</v>
      </c>
      <c r="C897" s="336">
        <v>5</v>
      </c>
      <c r="D897" s="337" t="s">
        <v>940</v>
      </c>
      <c r="E897" s="338" t="s">
        <v>1170</v>
      </c>
      <c r="F897" s="339">
        <v>19</v>
      </c>
    </row>
    <row r="898" spans="1:6" s="330" customFormat="1" ht="12.75">
      <c r="A898" s="335" t="s">
        <v>198</v>
      </c>
      <c r="B898" s="336">
        <v>7</v>
      </c>
      <c r="C898" s="336">
        <v>5</v>
      </c>
      <c r="D898" s="337" t="s">
        <v>942</v>
      </c>
      <c r="E898" s="338" t="s">
        <v>1170</v>
      </c>
      <c r="F898" s="339">
        <v>19</v>
      </c>
    </row>
    <row r="899" spans="1:6" s="330" customFormat="1" ht="12.75">
      <c r="A899" s="335" t="s">
        <v>555</v>
      </c>
      <c r="B899" s="336">
        <v>7</v>
      </c>
      <c r="C899" s="336">
        <v>5</v>
      </c>
      <c r="D899" s="337" t="s">
        <v>942</v>
      </c>
      <c r="E899" s="338" t="s">
        <v>181</v>
      </c>
      <c r="F899" s="339">
        <v>19</v>
      </c>
    </row>
    <row r="900" spans="1:6" s="331" customFormat="1" ht="12.75">
      <c r="A900" s="335" t="s">
        <v>199</v>
      </c>
      <c r="B900" s="336">
        <v>7</v>
      </c>
      <c r="C900" s="336">
        <v>5</v>
      </c>
      <c r="D900" s="337" t="s">
        <v>942</v>
      </c>
      <c r="E900" s="338" t="s">
        <v>180</v>
      </c>
      <c r="F900" s="339">
        <v>19</v>
      </c>
    </row>
    <row r="901" spans="1:6" s="330" customFormat="1" ht="12.75">
      <c r="A901" s="335" t="s">
        <v>209</v>
      </c>
      <c r="B901" s="336">
        <v>7</v>
      </c>
      <c r="C901" s="336">
        <v>5</v>
      </c>
      <c r="D901" s="337" t="s">
        <v>806</v>
      </c>
      <c r="E901" s="338" t="s">
        <v>1170</v>
      </c>
      <c r="F901" s="339">
        <v>366.6</v>
      </c>
    </row>
    <row r="902" spans="1:6" s="330" customFormat="1" ht="12.75">
      <c r="A902" s="335" t="s">
        <v>468</v>
      </c>
      <c r="B902" s="336">
        <v>7</v>
      </c>
      <c r="C902" s="336">
        <v>5</v>
      </c>
      <c r="D902" s="337" t="s">
        <v>807</v>
      </c>
      <c r="E902" s="338" t="s">
        <v>1170</v>
      </c>
      <c r="F902" s="339">
        <v>366.6</v>
      </c>
    </row>
    <row r="903" spans="1:6" s="330" customFormat="1" ht="12.75">
      <c r="A903" s="335" t="s">
        <v>469</v>
      </c>
      <c r="B903" s="336">
        <v>7</v>
      </c>
      <c r="C903" s="336">
        <v>5</v>
      </c>
      <c r="D903" s="337" t="s">
        <v>808</v>
      </c>
      <c r="E903" s="338" t="s">
        <v>1170</v>
      </c>
      <c r="F903" s="339">
        <v>366.6</v>
      </c>
    </row>
    <row r="904" spans="1:6" s="330" customFormat="1" ht="12.75">
      <c r="A904" s="335" t="s">
        <v>555</v>
      </c>
      <c r="B904" s="336">
        <v>7</v>
      </c>
      <c r="C904" s="336">
        <v>5</v>
      </c>
      <c r="D904" s="337" t="s">
        <v>808</v>
      </c>
      <c r="E904" s="338" t="s">
        <v>181</v>
      </c>
      <c r="F904" s="339">
        <v>366.6</v>
      </c>
    </row>
    <row r="905" spans="1:6" s="330" customFormat="1" ht="12.75">
      <c r="A905" s="335" t="s">
        <v>199</v>
      </c>
      <c r="B905" s="336">
        <v>7</v>
      </c>
      <c r="C905" s="336">
        <v>5</v>
      </c>
      <c r="D905" s="337" t="s">
        <v>808</v>
      </c>
      <c r="E905" s="338" t="s">
        <v>180</v>
      </c>
      <c r="F905" s="339">
        <v>366.6</v>
      </c>
    </row>
    <row r="906" spans="1:6" s="330" customFormat="1" ht="12.75">
      <c r="A906" s="335" t="s">
        <v>212</v>
      </c>
      <c r="B906" s="336">
        <v>7</v>
      </c>
      <c r="C906" s="336">
        <v>5</v>
      </c>
      <c r="D906" s="337" t="s">
        <v>789</v>
      </c>
      <c r="E906" s="338" t="s">
        <v>1170</v>
      </c>
      <c r="F906" s="339">
        <v>36.8</v>
      </c>
    </row>
    <row r="907" spans="1:6" s="330" customFormat="1" ht="25.5">
      <c r="A907" s="335" t="s">
        <v>404</v>
      </c>
      <c r="B907" s="336">
        <v>7</v>
      </c>
      <c r="C907" s="336">
        <v>5</v>
      </c>
      <c r="D907" s="337" t="s">
        <v>790</v>
      </c>
      <c r="E907" s="338" t="s">
        <v>1170</v>
      </c>
      <c r="F907" s="339">
        <v>16.8</v>
      </c>
    </row>
    <row r="908" spans="1:6" s="330" customFormat="1" ht="12.75">
      <c r="A908" s="335" t="s">
        <v>202</v>
      </c>
      <c r="B908" s="336">
        <v>7</v>
      </c>
      <c r="C908" s="336">
        <v>5</v>
      </c>
      <c r="D908" s="337" t="s">
        <v>791</v>
      </c>
      <c r="E908" s="338" t="s">
        <v>1170</v>
      </c>
      <c r="F908" s="339">
        <v>16.8</v>
      </c>
    </row>
    <row r="909" spans="1:6" s="331" customFormat="1" ht="12.75">
      <c r="A909" s="335" t="s">
        <v>555</v>
      </c>
      <c r="B909" s="336">
        <v>7</v>
      </c>
      <c r="C909" s="336">
        <v>5</v>
      </c>
      <c r="D909" s="337" t="s">
        <v>791</v>
      </c>
      <c r="E909" s="338" t="s">
        <v>181</v>
      </c>
      <c r="F909" s="339">
        <v>16.8</v>
      </c>
    </row>
    <row r="910" spans="1:6" s="330" customFormat="1" ht="12.75">
      <c r="A910" s="335" t="s">
        <v>199</v>
      </c>
      <c r="B910" s="336">
        <v>7</v>
      </c>
      <c r="C910" s="336">
        <v>5</v>
      </c>
      <c r="D910" s="337" t="s">
        <v>791</v>
      </c>
      <c r="E910" s="338" t="s">
        <v>180</v>
      </c>
      <c r="F910" s="339">
        <v>16.8</v>
      </c>
    </row>
    <row r="911" spans="1:6" s="330" customFormat="1" ht="25.5">
      <c r="A911" s="335" t="s">
        <v>435</v>
      </c>
      <c r="B911" s="336">
        <v>7</v>
      </c>
      <c r="C911" s="336">
        <v>5</v>
      </c>
      <c r="D911" s="337" t="s">
        <v>1024</v>
      </c>
      <c r="E911" s="338" t="s">
        <v>1170</v>
      </c>
      <c r="F911" s="339">
        <v>20</v>
      </c>
    </row>
    <row r="912" spans="1:6" s="330" customFormat="1" ht="25.5">
      <c r="A912" s="335" t="s">
        <v>211</v>
      </c>
      <c r="B912" s="336">
        <v>7</v>
      </c>
      <c r="C912" s="336">
        <v>5</v>
      </c>
      <c r="D912" s="337" t="s">
        <v>1093</v>
      </c>
      <c r="E912" s="338" t="s">
        <v>1170</v>
      </c>
      <c r="F912" s="339">
        <v>20</v>
      </c>
    </row>
    <row r="913" spans="1:6" s="330" customFormat="1" ht="12.75">
      <c r="A913" s="335" t="s">
        <v>555</v>
      </c>
      <c r="B913" s="336">
        <v>7</v>
      </c>
      <c r="C913" s="336">
        <v>5</v>
      </c>
      <c r="D913" s="337" t="s">
        <v>1093</v>
      </c>
      <c r="E913" s="338" t="s">
        <v>181</v>
      </c>
      <c r="F913" s="339">
        <v>20</v>
      </c>
    </row>
    <row r="914" spans="1:6" s="330" customFormat="1" ht="12.75">
      <c r="A914" s="335" t="s">
        <v>199</v>
      </c>
      <c r="B914" s="336">
        <v>7</v>
      </c>
      <c r="C914" s="336">
        <v>5</v>
      </c>
      <c r="D914" s="337" t="s">
        <v>1093</v>
      </c>
      <c r="E914" s="338" t="s">
        <v>180</v>
      </c>
      <c r="F914" s="339">
        <v>20</v>
      </c>
    </row>
    <row r="915" spans="1:6" s="331" customFormat="1" ht="12.75">
      <c r="A915" s="335" t="s">
        <v>221</v>
      </c>
      <c r="B915" s="336">
        <v>7</v>
      </c>
      <c r="C915" s="336">
        <v>5</v>
      </c>
      <c r="D915" s="337" t="s">
        <v>795</v>
      </c>
      <c r="E915" s="338" t="s">
        <v>1170</v>
      </c>
      <c r="F915" s="339">
        <v>8</v>
      </c>
    </row>
    <row r="916" spans="1:6" s="330" customFormat="1" ht="25.5">
      <c r="A916" s="335" t="s">
        <v>323</v>
      </c>
      <c r="B916" s="336">
        <v>7</v>
      </c>
      <c r="C916" s="336">
        <v>5</v>
      </c>
      <c r="D916" s="337" t="s">
        <v>964</v>
      </c>
      <c r="E916" s="338" t="s">
        <v>1170</v>
      </c>
      <c r="F916" s="339">
        <v>8</v>
      </c>
    </row>
    <row r="917" spans="1:6" s="330" customFormat="1" ht="25.5">
      <c r="A917" s="335" t="s">
        <v>491</v>
      </c>
      <c r="B917" s="336">
        <v>7</v>
      </c>
      <c r="C917" s="336">
        <v>5</v>
      </c>
      <c r="D917" s="337" t="s">
        <v>974</v>
      </c>
      <c r="E917" s="338" t="s">
        <v>1170</v>
      </c>
      <c r="F917" s="339">
        <v>8</v>
      </c>
    </row>
    <row r="918" spans="1:6" s="330" customFormat="1" ht="12.75">
      <c r="A918" s="335" t="s">
        <v>198</v>
      </c>
      <c r="B918" s="336">
        <v>7</v>
      </c>
      <c r="C918" s="336">
        <v>5</v>
      </c>
      <c r="D918" s="337" t="s">
        <v>976</v>
      </c>
      <c r="E918" s="338" t="s">
        <v>1170</v>
      </c>
      <c r="F918" s="339">
        <v>8</v>
      </c>
    </row>
    <row r="919" spans="1:6" s="330" customFormat="1" ht="12.75">
      <c r="A919" s="335" t="s">
        <v>555</v>
      </c>
      <c r="B919" s="336">
        <v>7</v>
      </c>
      <c r="C919" s="336">
        <v>5</v>
      </c>
      <c r="D919" s="337" t="s">
        <v>976</v>
      </c>
      <c r="E919" s="338" t="s">
        <v>181</v>
      </c>
      <c r="F919" s="339">
        <v>8</v>
      </c>
    </row>
    <row r="920" spans="1:6" s="330" customFormat="1" ht="12.75">
      <c r="A920" s="335" t="s">
        <v>199</v>
      </c>
      <c r="B920" s="336">
        <v>7</v>
      </c>
      <c r="C920" s="336">
        <v>5</v>
      </c>
      <c r="D920" s="337" t="s">
        <v>976</v>
      </c>
      <c r="E920" s="338" t="s">
        <v>180</v>
      </c>
      <c r="F920" s="339">
        <v>8</v>
      </c>
    </row>
    <row r="921" spans="1:6" s="330" customFormat="1" ht="12.75">
      <c r="A921" s="335" t="s">
        <v>208</v>
      </c>
      <c r="B921" s="336">
        <v>7</v>
      </c>
      <c r="C921" s="336">
        <v>7</v>
      </c>
      <c r="D921" s="337" t="s">
        <v>1170</v>
      </c>
      <c r="E921" s="338" t="s">
        <v>1170</v>
      </c>
      <c r="F921" s="339">
        <v>17236.9</v>
      </c>
    </row>
    <row r="922" spans="1:6" s="330" customFormat="1" ht="25.5">
      <c r="A922" s="335" t="s">
        <v>614</v>
      </c>
      <c r="B922" s="336">
        <v>7</v>
      </c>
      <c r="C922" s="336">
        <v>7</v>
      </c>
      <c r="D922" s="337" t="s">
        <v>1086</v>
      </c>
      <c r="E922" s="338" t="s">
        <v>1170</v>
      </c>
      <c r="F922" s="339">
        <v>3836.3</v>
      </c>
    </row>
    <row r="923" spans="1:6" s="331" customFormat="1" ht="30" customHeight="1">
      <c r="A923" s="335" t="s">
        <v>212</v>
      </c>
      <c r="B923" s="336">
        <v>7</v>
      </c>
      <c r="C923" s="336">
        <v>7</v>
      </c>
      <c r="D923" s="337" t="s">
        <v>1087</v>
      </c>
      <c r="E923" s="338" t="s">
        <v>1170</v>
      </c>
      <c r="F923" s="339">
        <v>3836.3</v>
      </c>
    </row>
    <row r="924" spans="1:6" s="330" customFormat="1" ht="25.5">
      <c r="A924" s="335" t="s">
        <v>466</v>
      </c>
      <c r="B924" s="336">
        <v>7</v>
      </c>
      <c r="C924" s="336">
        <v>7</v>
      </c>
      <c r="D924" s="337" t="s">
        <v>1088</v>
      </c>
      <c r="E924" s="338" t="s">
        <v>1170</v>
      </c>
      <c r="F924" s="339">
        <v>3836.3</v>
      </c>
    </row>
    <row r="925" spans="1:6" s="330" customFormat="1" ht="25.5">
      <c r="A925" s="335" t="s">
        <v>303</v>
      </c>
      <c r="B925" s="336">
        <v>7</v>
      </c>
      <c r="C925" s="336">
        <v>7</v>
      </c>
      <c r="D925" s="337" t="s">
        <v>1094</v>
      </c>
      <c r="E925" s="338" t="s">
        <v>1170</v>
      </c>
      <c r="F925" s="339">
        <v>445.2</v>
      </c>
    </row>
    <row r="926" spans="1:6" s="330" customFormat="1" ht="12.75">
      <c r="A926" s="335" t="s">
        <v>555</v>
      </c>
      <c r="B926" s="336">
        <v>7</v>
      </c>
      <c r="C926" s="336">
        <v>7</v>
      </c>
      <c r="D926" s="337" t="s">
        <v>1094</v>
      </c>
      <c r="E926" s="338" t="s">
        <v>181</v>
      </c>
      <c r="F926" s="339">
        <v>445.2</v>
      </c>
    </row>
    <row r="927" spans="1:6" s="330" customFormat="1" ht="12.75">
      <c r="A927" s="335" t="s">
        <v>199</v>
      </c>
      <c r="B927" s="336">
        <v>7</v>
      </c>
      <c r="C927" s="336">
        <v>7</v>
      </c>
      <c r="D927" s="337" t="s">
        <v>1094</v>
      </c>
      <c r="E927" s="338" t="s">
        <v>180</v>
      </c>
      <c r="F927" s="339">
        <v>445.2</v>
      </c>
    </row>
    <row r="928" spans="1:6" s="330" customFormat="1" ht="12.75">
      <c r="A928" s="335" t="s">
        <v>268</v>
      </c>
      <c r="B928" s="336">
        <v>7</v>
      </c>
      <c r="C928" s="336">
        <v>7</v>
      </c>
      <c r="D928" s="337" t="s">
        <v>1095</v>
      </c>
      <c r="E928" s="338" t="s">
        <v>1170</v>
      </c>
      <c r="F928" s="339">
        <v>3391.1</v>
      </c>
    </row>
    <row r="929" spans="1:6" s="330" customFormat="1" ht="38.25">
      <c r="A929" s="335" t="s">
        <v>197</v>
      </c>
      <c r="B929" s="336">
        <v>7</v>
      </c>
      <c r="C929" s="336">
        <v>7</v>
      </c>
      <c r="D929" s="337" t="s">
        <v>1095</v>
      </c>
      <c r="E929" s="338" t="s">
        <v>196</v>
      </c>
      <c r="F929" s="339">
        <v>3024.8</v>
      </c>
    </row>
    <row r="930" spans="1:6" s="331" customFormat="1" ht="12.75">
      <c r="A930" s="335" t="s">
        <v>195</v>
      </c>
      <c r="B930" s="336">
        <v>7</v>
      </c>
      <c r="C930" s="336">
        <v>7</v>
      </c>
      <c r="D930" s="337" t="s">
        <v>1095</v>
      </c>
      <c r="E930" s="338" t="s">
        <v>194</v>
      </c>
      <c r="F930" s="339">
        <v>3024.8</v>
      </c>
    </row>
    <row r="931" spans="1:6" s="330" customFormat="1" ht="12.75">
      <c r="A931" s="335" t="s">
        <v>555</v>
      </c>
      <c r="B931" s="336">
        <v>7</v>
      </c>
      <c r="C931" s="336">
        <v>7</v>
      </c>
      <c r="D931" s="337" t="s">
        <v>1095</v>
      </c>
      <c r="E931" s="338" t="s">
        <v>181</v>
      </c>
      <c r="F931" s="339">
        <v>357.3</v>
      </c>
    </row>
    <row r="932" spans="1:6" s="330" customFormat="1" ht="12.75">
      <c r="A932" s="335" t="s">
        <v>199</v>
      </c>
      <c r="B932" s="336">
        <v>7</v>
      </c>
      <c r="C932" s="336">
        <v>7</v>
      </c>
      <c r="D932" s="337" t="s">
        <v>1095</v>
      </c>
      <c r="E932" s="338" t="s">
        <v>180</v>
      </c>
      <c r="F932" s="339">
        <v>357.3</v>
      </c>
    </row>
    <row r="933" spans="1:6" s="330" customFormat="1" ht="12.75">
      <c r="A933" s="335" t="s">
        <v>193</v>
      </c>
      <c r="B933" s="336">
        <v>7</v>
      </c>
      <c r="C933" s="336">
        <v>7</v>
      </c>
      <c r="D933" s="337" t="s">
        <v>1095</v>
      </c>
      <c r="E933" s="338" t="s">
        <v>99</v>
      </c>
      <c r="F933" s="339">
        <v>9</v>
      </c>
    </row>
    <row r="934" spans="1:6" s="330" customFormat="1" ht="12.75">
      <c r="A934" s="335" t="s">
        <v>192</v>
      </c>
      <c r="B934" s="336">
        <v>7</v>
      </c>
      <c r="C934" s="336">
        <v>7</v>
      </c>
      <c r="D934" s="337" t="s">
        <v>1095</v>
      </c>
      <c r="E934" s="338" t="s">
        <v>191</v>
      </c>
      <c r="F934" s="339">
        <v>9</v>
      </c>
    </row>
    <row r="935" spans="1:6" s="330" customFormat="1" ht="25.5">
      <c r="A935" s="335" t="s">
        <v>207</v>
      </c>
      <c r="B935" s="336">
        <v>7</v>
      </c>
      <c r="C935" s="336">
        <v>7</v>
      </c>
      <c r="D935" s="337" t="s">
        <v>838</v>
      </c>
      <c r="E935" s="338" t="s">
        <v>1170</v>
      </c>
      <c r="F935" s="339">
        <v>7862.9</v>
      </c>
    </row>
    <row r="936" spans="1:6" s="331" customFormat="1" ht="12.75">
      <c r="A936" s="335" t="s">
        <v>229</v>
      </c>
      <c r="B936" s="336">
        <v>7</v>
      </c>
      <c r="C936" s="336">
        <v>7</v>
      </c>
      <c r="D936" s="337" t="s">
        <v>839</v>
      </c>
      <c r="E936" s="338" t="s">
        <v>1170</v>
      </c>
      <c r="F936" s="339">
        <v>120</v>
      </c>
    </row>
    <row r="937" spans="1:6" s="330" customFormat="1" ht="12.75">
      <c r="A937" s="335" t="s">
        <v>457</v>
      </c>
      <c r="B937" s="336">
        <v>7</v>
      </c>
      <c r="C937" s="336">
        <v>7</v>
      </c>
      <c r="D937" s="337" t="s">
        <v>1076</v>
      </c>
      <c r="E937" s="338" t="s">
        <v>1170</v>
      </c>
      <c r="F937" s="339">
        <v>120</v>
      </c>
    </row>
    <row r="938" spans="1:6" s="330" customFormat="1" ht="12.75">
      <c r="A938" s="335" t="s">
        <v>270</v>
      </c>
      <c r="B938" s="336">
        <v>7</v>
      </c>
      <c r="C938" s="336">
        <v>7</v>
      </c>
      <c r="D938" s="337" t="s">
        <v>1096</v>
      </c>
      <c r="E938" s="338" t="s">
        <v>1170</v>
      </c>
      <c r="F938" s="339">
        <v>120</v>
      </c>
    </row>
    <row r="939" spans="1:6" s="331" customFormat="1" ht="21" customHeight="1">
      <c r="A939" s="335" t="s">
        <v>555</v>
      </c>
      <c r="B939" s="336">
        <v>7</v>
      </c>
      <c r="C939" s="336">
        <v>7</v>
      </c>
      <c r="D939" s="337" t="s">
        <v>1096</v>
      </c>
      <c r="E939" s="338" t="s">
        <v>181</v>
      </c>
      <c r="F939" s="339">
        <v>120</v>
      </c>
    </row>
    <row r="940" spans="1:6" s="330" customFormat="1" ht="12.75">
      <c r="A940" s="335" t="s">
        <v>199</v>
      </c>
      <c r="B940" s="336">
        <v>7</v>
      </c>
      <c r="C940" s="336">
        <v>7</v>
      </c>
      <c r="D940" s="337" t="s">
        <v>1096</v>
      </c>
      <c r="E940" s="338" t="s">
        <v>180</v>
      </c>
      <c r="F940" s="339">
        <v>120</v>
      </c>
    </row>
    <row r="941" spans="1:6" s="330" customFormat="1" ht="25.5">
      <c r="A941" s="335" t="s">
        <v>376</v>
      </c>
      <c r="B941" s="336">
        <v>7</v>
      </c>
      <c r="C941" s="336">
        <v>7</v>
      </c>
      <c r="D941" s="337" t="s">
        <v>881</v>
      </c>
      <c r="E941" s="338" t="s">
        <v>1170</v>
      </c>
      <c r="F941" s="339">
        <v>7742.9</v>
      </c>
    </row>
    <row r="942" spans="1:6" s="330" customFormat="1" ht="25.5">
      <c r="A942" s="335" t="s">
        <v>505</v>
      </c>
      <c r="B942" s="336">
        <v>7</v>
      </c>
      <c r="C942" s="336">
        <v>7</v>
      </c>
      <c r="D942" s="337" t="s">
        <v>882</v>
      </c>
      <c r="E942" s="338" t="s">
        <v>1170</v>
      </c>
      <c r="F942" s="339">
        <v>7742.9</v>
      </c>
    </row>
    <row r="943" spans="1:6" s="330" customFormat="1" ht="12.75">
      <c r="A943" s="335" t="s">
        <v>572</v>
      </c>
      <c r="B943" s="336">
        <v>7</v>
      </c>
      <c r="C943" s="336">
        <v>7</v>
      </c>
      <c r="D943" s="337" t="s">
        <v>883</v>
      </c>
      <c r="E943" s="338" t="s">
        <v>1170</v>
      </c>
      <c r="F943" s="339">
        <v>3234</v>
      </c>
    </row>
    <row r="944" spans="1:6" s="330" customFormat="1" ht="12.75">
      <c r="A944" s="335" t="s">
        <v>555</v>
      </c>
      <c r="B944" s="336">
        <v>7</v>
      </c>
      <c r="C944" s="336">
        <v>7</v>
      </c>
      <c r="D944" s="337" t="s">
        <v>883</v>
      </c>
      <c r="E944" s="338" t="s">
        <v>181</v>
      </c>
      <c r="F944" s="339">
        <v>3149.4</v>
      </c>
    </row>
    <row r="945" spans="1:6" s="331" customFormat="1" ht="12.75">
      <c r="A945" s="335" t="s">
        <v>199</v>
      </c>
      <c r="B945" s="336">
        <v>7</v>
      </c>
      <c r="C945" s="336">
        <v>7</v>
      </c>
      <c r="D945" s="337" t="s">
        <v>883</v>
      </c>
      <c r="E945" s="338" t="s">
        <v>180</v>
      </c>
      <c r="F945" s="339">
        <v>3149.4</v>
      </c>
    </row>
    <row r="946" spans="1:6" s="330" customFormat="1" ht="12.75">
      <c r="A946" s="335" t="s">
        <v>190</v>
      </c>
      <c r="B946" s="336">
        <v>7</v>
      </c>
      <c r="C946" s="336">
        <v>7</v>
      </c>
      <c r="D946" s="337" t="s">
        <v>883</v>
      </c>
      <c r="E946" s="338" t="s">
        <v>101</v>
      </c>
      <c r="F946" s="339">
        <v>84.6</v>
      </c>
    </row>
    <row r="947" spans="1:6" s="330" customFormat="1" ht="12.75">
      <c r="A947" s="335" t="s">
        <v>189</v>
      </c>
      <c r="B947" s="336">
        <v>7</v>
      </c>
      <c r="C947" s="336">
        <v>7</v>
      </c>
      <c r="D947" s="337" t="s">
        <v>883</v>
      </c>
      <c r="E947" s="338" t="s">
        <v>102</v>
      </c>
      <c r="F947" s="339">
        <v>84.6</v>
      </c>
    </row>
    <row r="948" spans="1:6" s="330" customFormat="1" ht="12.75">
      <c r="A948" s="335" t="s">
        <v>573</v>
      </c>
      <c r="B948" s="336">
        <v>7</v>
      </c>
      <c r="C948" s="336">
        <v>7</v>
      </c>
      <c r="D948" s="337" t="s">
        <v>884</v>
      </c>
      <c r="E948" s="338" t="s">
        <v>1170</v>
      </c>
      <c r="F948" s="339">
        <v>4508.9</v>
      </c>
    </row>
    <row r="949" spans="1:6" s="330" customFormat="1" ht="12.75">
      <c r="A949" s="335" t="s">
        <v>555</v>
      </c>
      <c r="B949" s="336">
        <v>7</v>
      </c>
      <c r="C949" s="336">
        <v>7</v>
      </c>
      <c r="D949" s="337" t="s">
        <v>884</v>
      </c>
      <c r="E949" s="338" t="s">
        <v>181</v>
      </c>
      <c r="F949" s="339">
        <v>1588.6</v>
      </c>
    </row>
    <row r="950" spans="1:6" s="330" customFormat="1" ht="12.75">
      <c r="A950" s="335" t="s">
        <v>199</v>
      </c>
      <c r="B950" s="336">
        <v>7</v>
      </c>
      <c r="C950" s="336">
        <v>7</v>
      </c>
      <c r="D950" s="337" t="s">
        <v>884</v>
      </c>
      <c r="E950" s="338" t="s">
        <v>180</v>
      </c>
      <c r="F950" s="339">
        <v>1588.6</v>
      </c>
    </row>
    <row r="951" spans="1:6" s="331" customFormat="1" ht="12.75">
      <c r="A951" s="335" t="s">
        <v>179</v>
      </c>
      <c r="B951" s="336">
        <v>7</v>
      </c>
      <c r="C951" s="336">
        <v>7</v>
      </c>
      <c r="D951" s="337" t="s">
        <v>884</v>
      </c>
      <c r="E951" s="338" t="s">
        <v>178</v>
      </c>
      <c r="F951" s="339">
        <v>1068.1</v>
      </c>
    </row>
    <row r="952" spans="1:6" s="330" customFormat="1" ht="12.75">
      <c r="A952" s="335" t="s">
        <v>177</v>
      </c>
      <c r="B952" s="336">
        <v>7</v>
      </c>
      <c r="C952" s="336">
        <v>7</v>
      </c>
      <c r="D952" s="337" t="s">
        <v>884</v>
      </c>
      <c r="E952" s="338" t="s">
        <v>176</v>
      </c>
      <c r="F952" s="339">
        <v>1068.1</v>
      </c>
    </row>
    <row r="953" spans="1:6" s="330" customFormat="1" ht="12.75">
      <c r="A953" s="335" t="s">
        <v>190</v>
      </c>
      <c r="B953" s="336">
        <v>7</v>
      </c>
      <c r="C953" s="336">
        <v>7</v>
      </c>
      <c r="D953" s="337" t="s">
        <v>884</v>
      </c>
      <c r="E953" s="338" t="s">
        <v>101</v>
      </c>
      <c r="F953" s="339">
        <v>1852.2</v>
      </c>
    </row>
    <row r="954" spans="1:6" s="330" customFormat="1" ht="12.75">
      <c r="A954" s="335" t="s">
        <v>189</v>
      </c>
      <c r="B954" s="336">
        <v>7</v>
      </c>
      <c r="C954" s="336">
        <v>7</v>
      </c>
      <c r="D954" s="337" t="s">
        <v>884</v>
      </c>
      <c r="E954" s="338" t="s">
        <v>102</v>
      </c>
      <c r="F954" s="339">
        <v>1446</v>
      </c>
    </row>
    <row r="955" spans="1:6" s="330" customFormat="1" ht="12.75">
      <c r="A955" s="335" t="s">
        <v>204</v>
      </c>
      <c r="B955" s="336">
        <v>7</v>
      </c>
      <c r="C955" s="336">
        <v>7</v>
      </c>
      <c r="D955" s="337" t="s">
        <v>884</v>
      </c>
      <c r="E955" s="338" t="s">
        <v>203</v>
      </c>
      <c r="F955" s="339">
        <v>406.2</v>
      </c>
    </row>
    <row r="956" spans="1:6" s="330" customFormat="1" ht="12.75">
      <c r="A956" s="335" t="s">
        <v>221</v>
      </c>
      <c r="B956" s="336">
        <v>7</v>
      </c>
      <c r="C956" s="336">
        <v>7</v>
      </c>
      <c r="D956" s="337" t="s">
        <v>795</v>
      </c>
      <c r="E956" s="338" t="s">
        <v>1170</v>
      </c>
      <c r="F956" s="339">
        <v>30</v>
      </c>
    </row>
    <row r="957" spans="1:6" s="331" customFormat="1" ht="12.75">
      <c r="A957" s="335" t="s">
        <v>220</v>
      </c>
      <c r="B957" s="336">
        <v>7</v>
      </c>
      <c r="C957" s="336">
        <v>7</v>
      </c>
      <c r="D957" s="337" t="s">
        <v>830</v>
      </c>
      <c r="E957" s="338" t="s">
        <v>1170</v>
      </c>
      <c r="F957" s="339">
        <v>30</v>
      </c>
    </row>
    <row r="958" spans="1:6" s="330" customFormat="1" ht="12.75">
      <c r="A958" s="335" t="s">
        <v>464</v>
      </c>
      <c r="B958" s="336">
        <v>7</v>
      </c>
      <c r="C958" s="336">
        <v>7</v>
      </c>
      <c r="D958" s="337" t="s">
        <v>879</v>
      </c>
      <c r="E958" s="338" t="s">
        <v>1170</v>
      </c>
      <c r="F958" s="339">
        <v>30</v>
      </c>
    </row>
    <row r="959" spans="1:6" s="330" customFormat="1" ht="12.75">
      <c r="A959" s="335" t="s">
        <v>270</v>
      </c>
      <c r="B959" s="336">
        <v>7</v>
      </c>
      <c r="C959" s="336">
        <v>7</v>
      </c>
      <c r="D959" s="337" t="s">
        <v>1097</v>
      </c>
      <c r="E959" s="338" t="s">
        <v>1170</v>
      </c>
      <c r="F959" s="339">
        <v>30</v>
      </c>
    </row>
    <row r="960" spans="1:6" s="330" customFormat="1" ht="12.75">
      <c r="A960" s="335" t="s">
        <v>555</v>
      </c>
      <c r="B960" s="336">
        <v>7</v>
      </c>
      <c r="C960" s="336">
        <v>7</v>
      </c>
      <c r="D960" s="337" t="s">
        <v>1097</v>
      </c>
      <c r="E960" s="338" t="s">
        <v>181</v>
      </c>
      <c r="F960" s="339">
        <v>30</v>
      </c>
    </row>
    <row r="961" spans="1:6" s="330" customFormat="1" ht="13.5" customHeight="1">
      <c r="A961" s="335" t="s">
        <v>199</v>
      </c>
      <c r="B961" s="336">
        <v>7</v>
      </c>
      <c r="C961" s="336">
        <v>7</v>
      </c>
      <c r="D961" s="337" t="s">
        <v>1097</v>
      </c>
      <c r="E961" s="338" t="s">
        <v>180</v>
      </c>
      <c r="F961" s="339">
        <v>30</v>
      </c>
    </row>
    <row r="962" spans="1:6" s="330" customFormat="1" ht="12.75">
      <c r="A962" s="335" t="s">
        <v>251</v>
      </c>
      <c r="B962" s="336">
        <v>7</v>
      </c>
      <c r="C962" s="336">
        <v>7</v>
      </c>
      <c r="D962" s="337" t="s">
        <v>836</v>
      </c>
      <c r="E962" s="338" t="s">
        <v>1170</v>
      </c>
      <c r="F962" s="339">
        <v>5507.7</v>
      </c>
    </row>
    <row r="963" spans="1:6" s="330" customFormat="1" ht="12.75">
      <c r="A963" s="335" t="s">
        <v>497</v>
      </c>
      <c r="B963" s="336">
        <v>7</v>
      </c>
      <c r="C963" s="336">
        <v>7</v>
      </c>
      <c r="D963" s="337" t="s">
        <v>1098</v>
      </c>
      <c r="E963" s="338" t="s">
        <v>1170</v>
      </c>
      <c r="F963" s="339">
        <v>4410.5</v>
      </c>
    </row>
    <row r="964" spans="1:6" s="330" customFormat="1" ht="12.75">
      <c r="A964" s="335" t="s">
        <v>190</v>
      </c>
      <c r="B964" s="336">
        <v>7</v>
      </c>
      <c r="C964" s="336">
        <v>7</v>
      </c>
      <c r="D964" s="337" t="s">
        <v>1098</v>
      </c>
      <c r="E964" s="338" t="s">
        <v>101</v>
      </c>
      <c r="F964" s="339">
        <v>4410.5</v>
      </c>
    </row>
    <row r="965" spans="1:6" s="331" customFormat="1" ht="12.75">
      <c r="A965" s="335" t="s">
        <v>204</v>
      </c>
      <c r="B965" s="336">
        <v>7</v>
      </c>
      <c r="C965" s="336">
        <v>7</v>
      </c>
      <c r="D965" s="337" t="s">
        <v>1098</v>
      </c>
      <c r="E965" s="338" t="s">
        <v>203</v>
      </c>
      <c r="F965" s="339">
        <v>4410.5</v>
      </c>
    </row>
    <row r="966" spans="1:6" s="330" customFormat="1" ht="12.75">
      <c r="A966" s="335" t="s">
        <v>202</v>
      </c>
      <c r="B966" s="336">
        <v>7</v>
      </c>
      <c r="C966" s="336">
        <v>7</v>
      </c>
      <c r="D966" s="337" t="s">
        <v>1099</v>
      </c>
      <c r="E966" s="338" t="s">
        <v>1170</v>
      </c>
      <c r="F966" s="339">
        <v>1097.2</v>
      </c>
    </row>
    <row r="967" spans="1:6" s="330" customFormat="1" ht="14.25" customHeight="1">
      <c r="A967" s="335" t="s">
        <v>190</v>
      </c>
      <c r="B967" s="336">
        <v>7</v>
      </c>
      <c r="C967" s="336">
        <v>7</v>
      </c>
      <c r="D967" s="337" t="s">
        <v>1099</v>
      </c>
      <c r="E967" s="338" t="s">
        <v>101</v>
      </c>
      <c r="F967" s="339">
        <v>1097.2</v>
      </c>
    </row>
    <row r="968" spans="1:6" s="330" customFormat="1" ht="12.75">
      <c r="A968" s="335" t="s">
        <v>204</v>
      </c>
      <c r="B968" s="336">
        <v>7</v>
      </c>
      <c r="C968" s="336">
        <v>7</v>
      </c>
      <c r="D968" s="337" t="s">
        <v>1099</v>
      </c>
      <c r="E968" s="338" t="s">
        <v>203</v>
      </c>
      <c r="F968" s="339">
        <v>1097.2</v>
      </c>
    </row>
    <row r="969" spans="1:6" s="331" customFormat="1" ht="39" customHeight="1">
      <c r="A969" s="335" t="s">
        <v>206</v>
      </c>
      <c r="B969" s="336">
        <v>7</v>
      </c>
      <c r="C969" s="336">
        <v>9</v>
      </c>
      <c r="D969" s="337" t="s">
        <v>1170</v>
      </c>
      <c r="E969" s="338" t="s">
        <v>1170</v>
      </c>
      <c r="F969" s="339">
        <v>37228.6</v>
      </c>
    </row>
    <row r="970" spans="1:6" s="330" customFormat="1" ht="25.5">
      <c r="A970" s="335" t="s">
        <v>231</v>
      </c>
      <c r="B970" s="336">
        <v>7</v>
      </c>
      <c r="C970" s="336">
        <v>9</v>
      </c>
      <c r="D970" s="337" t="s">
        <v>811</v>
      </c>
      <c r="E970" s="338" t="s">
        <v>1170</v>
      </c>
      <c r="F970" s="339">
        <v>250</v>
      </c>
    </row>
    <row r="971" spans="1:6" s="330" customFormat="1" ht="19.5" customHeight="1">
      <c r="A971" s="335" t="s">
        <v>230</v>
      </c>
      <c r="B971" s="336">
        <v>7</v>
      </c>
      <c r="C971" s="336">
        <v>9</v>
      </c>
      <c r="D971" s="337" t="s">
        <v>812</v>
      </c>
      <c r="E971" s="338" t="s">
        <v>1170</v>
      </c>
      <c r="F971" s="339">
        <v>250</v>
      </c>
    </row>
    <row r="972" spans="1:6" s="330" customFormat="1" ht="25.5">
      <c r="A972" s="335" t="s">
        <v>455</v>
      </c>
      <c r="B972" s="336">
        <v>7</v>
      </c>
      <c r="C972" s="336">
        <v>9</v>
      </c>
      <c r="D972" s="337" t="s">
        <v>815</v>
      </c>
      <c r="E972" s="338" t="s">
        <v>1170</v>
      </c>
      <c r="F972" s="339">
        <v>250</v>
      </c>
    </row>
    <row r="973" spans="1:6" s="330" customFormat="1" ht="13.5" customHeight="1">
      <c r="A973" s="335" t="s">
        <v>456</v>
      </c>
      <c r="B973" s="336">
        <v>7</v>
      </c>
      <c r="C973" s="336">
        <v>9</v>
      </c>
      <c r="D973" s="337" t="s">
        <v>816</v>
      </c>
      <c r="E973" s="338" t="s">
        <v>1170</v>
      </c>
      <c r="F973" s="339">
        <v>250</v>
      </c>
    </row>
    <row r="974" spans="1:6" s="330" customFormat="1" ht="12.75">
      <c r="A974" s="335" t="s">
        <v>190</v>
      </c>
      <c r="B974" s="336">
        <v>7</v>
      </c>
      <c r="C974" s="336">
        <v>9</v>
      </c>
      <c r="D974" s="337" t="s">
        <v>816</v>
      </c>
      <c r="E974" s="338" t="s">
        <v>101</v>
      </c>
      <c r="F974" s="339">
        <v>250</v>
      </c>
    </row>
    <row r="975" spans="1:6" s="330" customFormat="1" ht="39" customHeight="1">
      <c r="A975" s="335" t="s">
        <v>189</v>
      </c>
      <c r="B975" s="336">
        <v>7</v>
      </c>
      <c r="C975" s="336">
        <v>9</v>
      </c>
      <c r="D975" s="337" t="s">
        <v>816</v>
      </c>
      <c r="E975" s="338" t="s">
        <v>102</v>
      </c>
      <c r="F975" s="339">
        <v>250</v>
      </c>
    </row>
    <row r="976" spans="1:6" s="331" customFormat="1" ht="25.5">
      <c r="A976" s="335" t="s">
        <v>184</v>
      </c>
      <c r="B976" s="336">
        <v>7</v>
      </c>
      <c r="C976" s="336">
        <v>9</v>
      </c>
      <c r="D976" s="337" t="s">
        <v>817</v>
      </c>
      <c r="E976" s="338" t="s">
        <v>1170</v>
      </c>
      <c r="F976" s="339">
        <v>36978.6</v>
      </c>
    </row>
    <row r="977" spans="1:6" s="330" customFormat="1" ht="12.75">
      <c r="A977" s="335" t="s">
        <v>183</v>
      </c>
      <c r="B977" s="336">
        <v>7</v>
      </c>
      <c r="C977" s="336">
        <v>9</v>
      </c>
      <c r="D977" s="337" t="s">
        <v>818</v>
      </c>
      <c r="E977" s="338" t="s">
        <v>1170</v>
      </c>
      <c r="F977" s="339">
        <v>973</v>
      </c>
    </row>
    <row r="978" spans="1:6" s="330" customFormat="1" ht="38.25">
      <c r="A978" s="335" t="s">
        <v>452</v>
      </c>
      <c r="B978" s="336">
        <v>7</v>
      </c>
      <c r="C978" s="336">
        <v>9</v>
      </c>
      <c r="D978" s="337" t="s">
        <v>821</v>
      </c>
      <c r="E978" s="338" t="s">
        <v>1170</v>
      </c>
      <c r="F978" s="339">
        <v>973</v>
      </c>
    </row>
    <row r="979" spans="1:6" s="330" customFormat="1" ht="38.25">
      <c r="A979" s="335" t="s">
        <v>182</v>
      </c>
      <c r="B979" s="336">
        <v>7</v>
      </c>
      <c r="C979" s="336">
        <v>9</v>
      </c>
      <c r="D979" s="337" t="s">
        <v>885</v>
      </c>
      <c r="E979" s="338" t="s">
        <v>1170</v>
      </c>
      <c r="F979" s="339">
        <v>973</v>
      </c>
    </row>
    <row r="980" spans="1:6" s="330" customFormat="1" ht="38.25">
      <c r="A980" s="335" t="s">
        <v>197</v>
      </c>
      <c r="B980" s="336">
        <v>7</v>
      </c>
      <c r="C980" s="336">
        <v>9</v>
      </c>
      <c r="D980" s="337" t="s">
        <v>885</v>
      </c>
      <c r="E980" s="338" t="s">
        <v>196</v>
      </c>
      <c r="F980" s="339">
        <v>973</v>
      </c>
    </row>
    <row r="981" spans="1:6" s="330" customFormat="1" ht="12.75">
      <c r="A981" s="335" t="s">
        <v>201</v>
      </c>
      <c r="B981" s="336">
        <v>7</v>
      </c>
      <c r="C981" s="336">
        <v>9</v>
      </c>
      <c r="D981" s="337" t="s">
        <v>885</v>
      </c>
      <c r="E981" s="338" t="s">
        <v>200</v>
      </c>
      <c r="F981" s="339">
        <v>973</v>
      </c>
    </row>
    <row r="982" spans="1:6" s="331" customFormat="1" ht="12.75">
      <c r="A982" s="335" t="s">
        <v>212</v>
      </c>
      <c r="B982" s="336">
        <v>7</v>
      </c>
      <c r="C982" s="336">
        <v>9</v>
      </c>
      <c r="D982" s="337" t="s">
        <v>876</v>
      </c>
      <c r="E982" s="338" t="s">
        <v>1170</v>
      </c>
      <c r="F982" s="339">
        <v>36005.6</v>
      </c>
    </row>
    <row r="983" spans="1:6" s="330" customFormat="1" ht="25.5">
      <c r="A983" s="335" t="s">
        <v>463</v>
      </c>
      <c r="B983" s="336">
        <v>7</v>
      </c>
      <c r="C983" s="336">
        <v>9</v>
      </c>
      <c r="D983" s="337" t="s">
        <v>877</v>
      </c>
      <c r="E983" s="338" t="s">
        <v>1170</v>
      </c>
      <c r="F983" s="339">
        <v>8050.1</v>
      </c>
    </row>
    <row r="984" spans="1:6" s="330" customFormat="1" ht="12.75">
      <c r="A984" s="335" t="s">
        <v>202</v>
      </c>
      <c r="B984" s="336">
        <v>7</v>
      </c>
      <c r="C984" s="336">
        <v>9</v>
      </c>
      <c r="D984" s="337" t="s">
        <v>886</v>
      </c>
      <c r="E984" s="338" t="s">
        <v>1170</v>
      </c>
      <c r="F984" s="339">
        <v>8050.1</v>
      </c>
    </row>
    <row r="985" spans="1:6" s="330" customFormat="1" ht="38.25">
      <c r="A985" s="335" t="s">
        <v>197</v>
      </c>
      <c r="B985" s="336">
        <v>7</v>
      </c>
      <c r="C985" s="336">
        <v>9</v>
      </c>
      <c r="D985" s="337" t="s">
        <v>886</v>
      </c>
      <c r="E985" s="338" t="s">
        <v>196</v>
      </c>
      <c r="F985" s="339">
        <v>7183.7</v>
      </c>
    </row>
    <row r="986" spans="1:6" s="330" customFormat="1" ht="12.75">
      <c r="A986" s="335" t="s">
        <v>201</v>
      </c>
      <c r="B986" s="336">
        <v>7</v>
      </c>
      <c r="C986" s="336">
        <v>9</v>
      </c>
      <c r="D986" s="337" t="s">
        <v>886</v>
      </c>
      <c r="E986" s="338" t="s">
        <v>200</v>
      </c>
      <c r="F986" s="339">
        <v>7183.7</v>
      </c>
    </row>
    <row r="987" spans="1:6" s="330" customFormat="1" ht="12.75">
      <c r="A987" s="335" t="s">
        <v>555</v>
      </c>
      <c r="B987" s="336">
        <v>7</v>
      </c>
      <c r="C987" s="336">
        <v>9</v>
      </c>
      <c r="D987" s="337" t="s">
        <v>886</v>
      </c>
      <c r="E987" s="338" t="s">
        <v>181</v>
      </c>
      <c r="F987" s="339">
        <v>833.8</v>
      </c>
    </row>
    <row r="988" spans="1:6" s="330" customFormat="1" ht="12.75">
      <c r="A988" s="335" t="s">
        <v>199</v>
      </c>
      <c r="B988" s="336">
        <v>7</v>
      </c>
      <c r="C988" s="336">
        <v>9</v>
      </c>
      <c r="D988" s="337" t="s">
        <v>886</v>
      </c>
      <c r="E988" s="338" t="s">
        <v>180</v>
      </c>
      <c r="F988" s="339">
        <v>833.8</v>
      </c>
    </row>
    <row r="989" spans="1:6" s="330" customFormat="1" ht="12.75">
      <c r="A989" s="335" t="s">
        <v>193</v>
      </c>
      <c r="B989" s="336">
        <v>7</v>
      </c>
      <c r="C989" s="336">
        <v>9</v>
      </c>
      <c r="D989" s="337" t="s">
        <v>886</v>
      </c>
      <c r="E989" s="338" t="s">
        <v>99</v>
      </c>
      <c r="F989" s="339">
        <v>32.6</v>
      </c>
    </row>
    <row r="990" spans="1:6" s="330" customFormat="1" ht="12.75">
      <c r="A990" s="335" t="s">
        <v>192</v>
      </c>
      <c r="B990" s="336">
        <v>7</v>
      </c>
      <c r="C990" s="336">
        <v>9</v>
      </c>
      <c r="D990" s="337" t="s">
        <v>886</v>
      </c>
      <c r="E990" s="338" t="s">
        <v>191</v>
      </c>
      <c r="F990" s="339">
        <v>32.6</v>
      </c>
    </row>
    <row r="991" spans="1:6" s="330" customFormat="1" ht="25.5">
      <c r="A991" s="335" t="s">
        <v>470</v>
      </c>
      <c r="B991" s="336">
        <v>7</v>
      </c>
      <c r="C991" s="336">
        <v>9</v>
      </c>
      <c r="D991" s="337" t="s">
        <v>887</v>
      </c>
      <c r="E991" s="338" t="s">
        <v>1170</v>
      </c>
      <c r="F991" s="339">
        <v>27955.5</v>
      </c>
    </row>
    <row r="992" spans="1:6" s="331" customFormat="1" ht="12.75">
      <c r="A992" s="335" t="s">
        <v>496</v>
      </c>
      <c r="B992" s="336">
        <v>7</v>
      </c>
      <c r="C992" s="336">
        <v>9</v>
      </c>
      <c r="D992" s="337" t="s">
        <v>888</v>
      </c>
      <c r="E992" s="338" t="s">
        <v>1170</v>
      </c>
      <c r="F992" s="339">
        <v>25392.9</v>
      </c>
    </row>
    <row r="993" spans="1:6" s="330" customFormat="1" ht="38.25">
      <c r="A993" s="335" t="s">
        <v>197</v>
      </c>
      <c r="B993" s="336">
        <v>7</v>
      </c>
      <c r="C993" s="336">
        <v>9</v>
      </c>
      <c r="D993" s="337" t="s">
        <v>888</v>
      </c>
      <c r="E993" s="338" t="s">
        <v>196</v>
      </c>
      <c r="F993" s="339">
        <v>22567.8</v>
      </c>
    </row>
    <row r="994" spans="1:6" s="330" customFormat="1" ht="12.75">
      <c r="A994" s="335" t="s">
        <v>195</v>
      </c>
      <c r="B994" s="336">
        <v>7</v>
      </c>
      <c r="C994" s="336">
        <v>9</v>
      </c>
      <c r="D994" s="337" t="s">
        <v>888</v>
      </c>
      <c r="E994" s="338" t="s">
        <v>194</v>
      </c>
      <c r="F994" s="339">
        <v>22567.8</v>
      </c>
    </row>
    <row r="995" spans="1:6" s="330" customFormat="1" ht="12.75">
      <c r="A995" s="335" t="s">
        <v>179</v>
      </c>
      <c r="B995" s="336">
        <v>7</v>
      </c>
      <c r="C995" s="336">
        <v>9</v>
      </c>
      <c r="D995" s="337" t="s">
        <v>888</v>
      </c>
      <c r="E995" s="338" t="s">
        <v>178</v>
      </c>
      <c r="F995" s="339">
        <v>126.7</v>
      </c>
    </row>
    <row r="996" spans="1:6" s="331" customFormat="1" ht="12.75">
      <c r="A996" s="335" t="s">
        <v>177</v>
      </c>
      <c r="B996" s="336">
        <v>7</v>
      </c>
      <c r="C996" s="336">
        <v>9</v>
      </c>
      <c r="D996" s="337" t="s">
        <v>888</v>
      </c>
      <c r="E996" s="338" t="s">
        <v>176</v>
      </c>
      <c r="F996" s="339">
        <v>126.7</v>
      </c>
    </row>
    <row r="997" spans="1:6" s="330" customFormat="1" ht="12.75">
      <c r="A997" s="335" t="s">
        <v>190</v>
      </c>
      <c r="B997" s="336">
        <v>7</v>
      </c>
      <c r="C997" s="336">
        <v>9</v>
      </c>
      <c r="D997" s="337" t="s">
        <v>888</v>
      </c>
      <c r="E997" s="338" t="s">
        <v>101</v>
      </c>
      <c r="F997" s="339">
        <v>2698.4</v>
      </c>
    </row>
    <row r="998" spans="1:6" s="330" customFormat="1" ht="13.5" customHeight="1">
      <c r="A998" s="335" t="s">
        <v>189</v>
      </c>
      <c r="B998" s="336">
        <v>7</v>
      </c>
      <c r="C998" s="336">
        <v>9</v>
      </c>
      <c r="D998" s="337" t="s">
        <v>888</v>
      </c>
      <c r="E998" s="338" t="s">
        <v>102</v>
      </c>
      <c r="F998" s="339">
        <v>2698.4</v>
      </c>
    </row>
    <row r="999" spans="1:6" s="331" customFormat="1" ht="12.75">
      <c r="A999" s="335" t="s">
        <v>198</v>
      </c>
      <c r="B999" s="336">
        <v>7</v>
      </c>
      <c r="C999" s="336">
        <v>9</v>
      </c>
      <c r="D999" s="337" t="s">
        <v>889</v>
      </c>
      <c r="E999" s="338" t="s">
        <v>1170</v>
      </c>
      <c r="F999" s="339">
        <v>2562.6</v>
      </c>
    </row>
    <row r="1000" spans="1:6" s="330" customFormat="1" ht="38.25">
      <c r="A1000" s="335" t="s">
        <v>197</v>
      </c>
      <c r="B1000" s="336">
        <v>7</v>
      </c>
      <c r="C1000" s="336">
        <v>9</v>
      </c>
      <c r="D1000" s="337" t="s">
        <v>889</v>
      </c>
      <c r="E1000" s="338" t="s">
        <v>196</v>
      </c>
      <c r="F1000" s="339">
        <v>2.9</v>
      </c>
    </row>
    <row r="1001" spans="1:6" s="330" customFormat="1" ht="12.75">
      <c r="A1001" s="335" t="s">
        <v>195</v>
      </c>
      <c r="B1001" s="336">
        <v>7</v>
      </c>
      <c r="C1001" s="336">
        <v>9</v>
      </c>
      <c r="D1001" s="337" t="s">
        <v>889</v>
      </c>
      <c r="E1001" s="338" t="s">
        <v>194</v>
      </c>
      <c r="F1001" s="339">
        <v>2.9</v>
      </c>
    </row>
    <row r="1002" spans="1:6" s="330" customFormat="1" ht="12.75">
      <c r="A1002" s="335" t="s">
        <v>555</v>
      </c>
      <c r="B1002" s="336">
        <v>7</v>
      </c>
      <c r="C1002" s="336">
        <v>9</v>
      </c>
      <c r="D1002" s="337" t="s">
        <v>889</v>
      </c>
      <c r="E1002" s="338" t="s">
        <v>181</v>
      </c>
      <c r="F1002" s="339">
        <v>1808.1</v>
      </c>
    </row>
    <row r="1003" spans="1:6" s="330" customFormat="1" ht="12.75">
      <c r="A1003" s="335" t="s">
        <v>199</v>
      </c>
      <c r="B1003" s="336">
        <v>7</v>
      </c>
      <c r="C1003" s="336">
        <v>9</v>
      </c>
      <c r="D1003" s="337" t="s">
        <v>889</v>
      </c>
      <c r="E1003" s="338" t="s">
        <v>180</v>
      </c>
      <c r="F1003" s="339">
        <v>1808.1</v>
      </c>
    </row>
    <row r="1004" spans="1:6" s="330" customFormat="1" ht="12.75">
      <c r="A1004" s="335" t="s">
        <v>190</v>
      </c>
      <c r="B1004" s="336">
        <v>7</v>
      </c>
      <c r="C1004" s="336">
        <v>9</v>
      </c>
      <c r="D1004" s="337" t="s">
        <v>889</v>
      </c>
      <c r="E1004" s="338" t="s">
        <v>101</v>
      </c>
      <c r="F1004" s="339">
        <v>746.4</v>
      </c>
    </row>
    <row r="1005" spans="1:6" s="331" customFormat="1" ht="12.75">
      <c r="A1005" s="335" t="s">
        <v>189</v>
      </c>
      <c r="B1005" s="336">
        <v>7</v>
      </c>
      <c r="C1005" s="336">
        <v>9</v>
      </c>
      <c r="D1005" s="337" t="s">
        <v>889</v>
      </c>
      <c r="E1005" s="338" t="s">
        <v>102</v>
      </c>
      <c r="F1005" s="339">
        <v>746.4</v>
      </c>
    </row>
    <row r="1006" spans="1:6" s="330" customFormat="1" ht="12.75">
      <c r="A1006" s="335" t="s">
        <v>193</v>
      </c>
      <c r="B1006" s="336">
        <v>7</v>
      </c>
      <c r="C1006" s="336">
        <v>9</v>
      </c>
      <c r="D1006" s="337" t="s">
        <v>889</v>
      </c>
      <c r="E1006" s="338" t="s">
        <v>99</v>
      </c>
      <c r="F1006" s="339">
        <v>5.2</v>
      </c>
    </row>
    <row r="1007" spans="1:6" s="330" customFormat="1" ht="12.75">
      <c r="A1007" s="335" t="s">
        <v>192</v>
      </c>
      <c r="B1007" s="336">
        <v>7</v>
      </c>
      <c r="C1007" s="336">
        <v>9</v>
      </c>
      <c r="D1007" s="337" t="s">
        <v>889</v>
      </c>
      <c r="E1007" s="338" t="s">
        <v>191</v>
      </c>
      <c r="F1007" s="339">
        <v>5.2</v>
      </c>
    </row>
    <row r="1008" spans="1:6" s="330" customFormat="1" ht="12.75">
      <c r="A1008" s="335" t="s">
        <v>263</v>
      </c>
      <c r="B1008" s="336">
        <v>8</v>
      </c>
      <c r="C1008" s="336">
        <v>0</v>
      </c>
      <c r="D1008" s="337" t="s">
        <v>1170</v>
      </c>
      <c r="E1008" s="338" t="s">
        <v>1170</v>
      </c>
      <c r="F1008" s="339">
        <v>67566.5</v>
      </c>
    </row>
    <row r="1009" spans="1:6" s="330" customFormat="1" ht="12.75">
      <c r="A1009" s="335" t="s">
        <v>264</v>
      </c>
      <c r="B1009" s="336">
        <v>8</v>
      </c>
      <c r="C1009" s="336">
        <v>1</v>
      </c>
      <c r="D1009" s="337" t="s">
        <v>1170</v>
      </c>
      <c r="E1009" s="338" t="s">
        <v>1170</v>
      </c>
      <c r="F1009" s="339">
        <v>61982.3</v>
      </c>
    </row>
    <row r="1010" spans="1:6" s="330" customFormat="1" ht="18" customHeight="1">
      <c r="A1010" s="335" t="s">
        <v>207</v>
      </c>
      <c r="B1010" s="336">
        <v>8</v>
      </c>
      <c r="C1010" s="336">
        <v>1</v>
      </c>
      <c r="D1010" s="337" t="s">
        <v>838</v>
      </c>
      <c r="E1010" s="338" t="s">
        <v>1170</v>
      </c>
      <c r="F1010" s="339">
        <v>1369</v>
      </c>
    </row>
    <row r="1011" spans="1:6" s="330" customFormat="1" ht="20.25" customHeight="1">
      <c r="A1011" s="335" t="s">
        <v>229</v>
      </c>
      <c r="B1011" s="336">
        <v>8</v>
      </c>
      <c r="C1011" s="336">
        <v>1</v>
      </c>
      <c r="D1011" s="337" t="s">
        <v>839</v>
      </c>
      <c r="E1011" s="338" t="s">
        <v>1170</v>
      </c>
      <c r="F1011" s="339">
        <v>1369</v>
      </c>
    </row>
    <row r="1012" spans="1:6" s="330" customFormat="1" ht="38.25">
      <c r="A1012" s="335" t="s">
        <v>398</v>
      </c>
      <c r="B1012" s="336">
        <v>8</v>
      </c>
      <c r="C1012" s="336">
        <v>1</v>
      </c>
      <c r="D1012" s="337" t="s">
        <v>840</v>
      </c>
      <c r="E1012" s="338" t="s">
        <v>1170</v>
      </c>
      <c r="F1012" s="339">
        <v>1309</v>
      </c>
    </row>
    <row r="1013" spans="1:6" s="331" customFormat="1" ht="13.5" customHeight="1">
      <c r="A1013" s="335" t="s">
        <v>482</v>
      </c>
      <c r="B1013" s="336">
        <v>8</v>
      </c>
      <c r="C1013" s="336">
        <v>1</v>
      </c>
      <c r="D1013" s="337" t="s">
        <v>841</v>
      </c>
      <c r="E1013" s="338" t="s">
        <v>1170</v>
      </c>
      <c r="F1013" s="339">
        <v>291</v>
      </c>
    </row>
    <row r="1014" spans="1:6" s="330" customFormat="1" ht="12.75">
      <c r="A1014" s="335" t="s">
        <v>190</v>
      </c>
      <c r="B1014" s="336">
        <v>8</v>
      </c>
      <c r="C1014" s="336">
        <v>1</v>
      </c>
      <c r="D1014" s="337" t="s">
        <v>841</v>
      </c>
      <c r="E1014" s="338" t="s">
        <v>101</v>
      </c>
      <c r="F1014" s="339">
        <v>291</v>
      </c>
    </row>
    <row r="1015" spans="1:6" s="330" customFormat="1" ht="12.75">
      <c r="A1015" s="335" t="s">
        <v>189</v>
      </c>
      <c r="B1015" s="336">
        <v>8</v>
      </c>
      <c r="C1015" s="336">
        <v>1</v>
      </c>
      <c r="D1015" s="337" t="s">
        <v>841</v>
      </c>
      <c r="E1015" s="338" t="s">
        <v>102</v>
      </c>
      <c r="F1015" s="339">
        <v>291</v>
      </c>
    </row>
    <row r="1016" spans="1:6" s="330" customFormat="1" ht="25.5">
      <c r="A1016" s="335" t="s">
        <v>705</v>
      </c>
      <c r="B1016" s="336">
        <v>8</v>
      </c>
      <c r="C1016" s="336">
        <v>1</v>
      </c>
      <c r="D1016" s="337" t="s">
        <v>1100</v>
      </c>
      <c r="E1016" s="338" t="s">
        <v>1170</v>
      </c>
      <c r="F1016" s="339">
        <v>712</v>
      </c>
    </row>
    <row r="1017" spans="1:6" s="331" customFormat="1" ht="12.75">
      <c r="A1017" s="335" t="s">
        <v>190</v>
      </c>
      <c r="B1017" s="336">
        <v>8</v>
      </c>
      <c r="C1017" s="336">
        <v>1</v>
      </c>
      <c r="D1017" s="337" t="s">
        <v>1100</v>
      </c>
      <c r="E1017" s="338" t="s">
        <v>101</v>
      </c>
      <c r="F1017" s="339">
        <v>712</v>
      </c>
    </row>
    <row r="1018" spans="1:6" s="330" customFormat="1" ht="12.75">
      <c r="A1018" s="335" t="s">
        <v>189</v>
      </c>
      <c r="B1018" s="336">
        <v>8</v>
      </c>
      <c r="C1018" s="336">
        <v>1</v>
      </c>
      <c r="D1018" s="337" t="s">
        <v>1100</v>
      </c>
      <c r="E1018" s="338" t="s">
        <v>102</v>
      </c>
      <c r="F1018" s="339">
        <v>712</v>
      </c>
    </row>
    <row r="1019" spans="1:6" s="330" customFormat="1" ht="25.5">
      <c r="A1019" s="335" t="s">
        <v>706</v>
      </c>
      <c r="B1019" s="336">
        <v>8</v>
      </c>
      <c r="C1019" s="336">
        <v>1</v>
      </c>
      <c r="D1019" s="337" t="s">
        <v>1101</v>
      </c>
      <c r="E1019" s="338" t="s">
        <v>1170</v>
      </c>
      <c r="F1019" s="339">
        <v>306</v>
      </c>
    </row>
    <row r="1020" spans="1:6" s="330" customFormat="1" ht="13.5" customHeight="1">
      <c r="A1020" s="335" t="s">
        <v>190</v>
      </c>
      <c r="B1020" s="336">
        <v>8</v>
      </c>
      <c r="C1020" s="336">
        <v>1</v>
      </c>
      <c r="D1020" s="337" t="s">
        <v>1101</v>
      </c>
      <c r="E1020" s="338" t="s">
        <v>101</v>
      </c>
      <c r="F1020" s="339">
        <v>306</v>
      </c>
    </row>
    <row r="1021" spans="1:6" s="330" customFormat="1" ht="12.75">
      <c r="A1021" s="335" t="s">
        <v>189</v>
      </c>
      <c r="B1021" s="336">
        <v>8</v>
      </c>
      <c r="C1021" s="336">
        <v>1</v>
      </c>
      <c r="D1021" s="337" t="s">
        <v>1101</v>
      </c>
      <c r="E1021" s="338" t="s">
        <v>102</v>
      </c>
      <c r="F1021" s="339">
        <v>306</v>
      </c>
    </row>
    <row r="1022" spans="1:6" s="330" customFormat="1" ht="12.75">
      <c r="A1022" s="335" t="s">
        <v>457</v>
      </c>
      <c r="B1022" s="336">
        <v>8</v>
      </c>
      <c r="C1022" s="336">
        <v>1</v>
      </c>
      <c r="D1022" s="337" t="s">
        <v>1076</v>
      </c>
      <c r="E1022" s="338" t="s">
        <v>1170</v>
      </c>
      <c r="F1022" s="339">
        <v>60</v>
      </c>
    </row>
    <row r="1023" spans="1:6" s="330" customFormat="1" ht="12.75">
      <c r="A1023" s="335" t="s">
        <v>265</v>
      </c>
      <c r="B1023" s="336">
        <v>8</v>
      </c>
      <c r="C1023" s="336">
        <v>1</v>
      </c>
      <c r="D1023" s="337" t="s">
        <v>1077</v>
      </c>
      <c r="E1023" s="338" t="s">
        <v>1170</v>
      </c>
      <c r="F1023" s="339">
        <v>10</v>
      </c>
    </row>
    <row r="1024" spans="1:6" s="331" customFormat="1" ht="12.75">
      <c r="A1024" s="335" t="s">
        <v>190</v>
      </c>
      <c r="B1024" s="336">
        <v>8</v>
      </c>
      <c r="C1024" s="336">
        <v>1</v>
      </c>
      <c r="D1024" s="337" t="s">
        <v>1077</v>
      </c>
      <c r="E1024" s="338" t="s">
        <v>101</v>
      </c>
      <c r="F1024" s="339">
        <v>10</v>
      </c>
    </row>
    <row r="1025" spans="1:6" s="330" customFormat="1" ht="12.75">
      <c r="A1025" s="335" t="s">
        <v>189</v>
      </c>
      <c r="B1025" s="336">
        <v>8</v>
      </c>
      <c r="C1025" s="336">
        <v>1</v>
      </c>
      <c r="D1025" s="337" t="s">
        <v>1077</v>
      </c>
      <c r="E1025" s="338" t="s">
        <v>102</v>
      </c>
      <c r="F1025" s="339">
        <v>10</v>
      </c>
    </row>
    <row r="1026" spans="1:6" s="330" customFormat="1" ht="12.75">
      <c r="A1026" s="335" t="s">
        <v>219</v>
      </c>
      <c r="B1026" s="336">
        <v>8</v>
      </c>
      <c r="C1026" s="336">
        <v>1</v>
      </c>
      <c r="D1026" s="337" t="s">
        <v>1102</v>
      </c>
      <c r="E1026" s="338" t="s">
        <v>1170</v>
      </c>
      <c r="F1026" s="339">
        <v>50</v>
      </c>
    </row>
    <row r="1027" spans="1:6" s="330" customFormat="1" ht="12.75">
      <c r="A1027" s="335" t="s">
        <v>190</v>
      </c>
      <c r="B1027" s="336">
        <v>8</v>
      </c>
      <c r="C1027" s="336">
        <v>1</v>
      </c>
      <c r="D1027" s="337" t="s">
        <v>1102</v>
      </c>
      <c r="E1027" s="338" t="s">
        <v>101</v>
      </c>
      <c r="F1027" s="339">
        <v>50</v>
      </c>
    </row>
    <row r="1028" spans="1:6" s="330" customFormat="1" ht="12.75">
      <c r="A1028" s="335" t="s">
        <v>189</v>
      </c>
      <c r="B1028" s="336">
        <v>8</v>
      </c>
      <c r="C1028" s="336">
        <v>1</v>
      </c>
      <c r="D1028" s="337" t="s">
        <v>1102</v>
      </c>
      <c r="E1028" s="338" t="s">
        <v>102</v>
      </c>
      <c r="F1028" s="339">
        <v>50</v>
      </c>
    </row>
    <row r="1029" spans="1:6" s="330" customFormat="1" ht="12.75">
      <c r="A1029" s="335" t="s">
        <v>259</v>
      </c>
      <c r="B1029" s="336">
        <v>8</v>
      </c>
      <c r="C1029" s="336">
        <v>1</v>
      </c>
      <c r="D1029" s="337" t="s">
        <v>1006</v>
      </c>
      <c r="E1029" s="338" t="s">
        <v>1170</v>
      </c>
      <c r="F1029" s="339">
        <v>60513.3</v>
      </c>
    </row>
    <row r="1030" spans="1:6" s="331" customFormat="1" ht="12.75">
      <c r="A1030" s="335" t="s">
        <v>266</v>
      </c>
      <c r="B1030" s="336">
        <v>8</v>
      </c>
      <c r="C1030" s="336">
        <v>1</v>
      </c>
      <c r="D1030" s="337" t="s">
        <v>1103</v>
      </c>
      <c r="E1030" s="338" t="s">
        <v>1170</v>
      </c>
      <c r="F1030" s="339">
        <v>31724.8</v>
      </c>
    </row>
    <row r="1031" spans="1:6" s="330" customFormat="1" ht="13.5" customHeight="1">
      <c r="A1031" s="335" t="s">
        <v>659</v>
      </c>
      <c r="B1031" s="336">
        <v>8</v>
      </c>
      <c r="C1031" s="336">
        <v>1</v>
      </c>
      <c r="D1031" s="337" t="s">
        <v>1104</v>
      </c>
      <c r="E1031" s="338" t="s">
        <v>1170</v>
      </c>
      <c r="F1031" s="339">
        <v>31724.8</v>
      </c>
    </row>
    <row r="1032" spans="1:6" s="330" customFormat="1" ht="12.75">
      <c r="A1032" s="335" t="s">
        <v>497</v>
      </c>
      <c r="B1032" s="336">
        <v>8</v>
      </c>
      <c r="C1032" s="336">
        <v>1</v>
      </c>
      <c r="D1032" s="337" t="s">
        <v>1105</v>
      </c>
      <c r="E1032" s="338" t="s">
        <v>1170</v>
      </c>
      <c r="F1032" s="339">
        <v>24474.3</v>
      </c>
    </row>
    <row r="1033" spans="1:6" s="331" customFormat="1" ht="12.75">
      <c r="A1033" s="335" t="s">
        <v>190</v>
      </c>
      <c r="B1033" s="336">
        <v>8</v>
      </c>
      <c r="C1033" s="336">
        <v>1</v>
      </c>
      <c r="D1033" s="337" t="s">
        <v>1105</v>
      </c>
      <c r="E1033" s="338" t="s">
        <v>101</v>
      </c>
      <c r="F1033" s="339">
        <v>24474.3</v>
      </c>
    </row>
    <row r="1034" spans="1:6" s="330" customFormat="1" ht="12.75">
      <c r="A1034" s="335" t="s">
        <v>189</v>
      </c>
      <c r="B1034" s="336">
        <v>8</v>
      </c>
      <c r="C1034" s="336">
        <v>1</v>
      </c>
      <c r="D1034" s="337" t="s">
        <v>1105</v>
      </c>
      <c r="E1034" s="338" t="s">
        <v>102</v>
      </c>
      <c r="F1034" s="339">
        <v>24474.3</v>
      </c>
    </row>
    <row r="1035" spans="1:6" s="330" customFormat="1" ht="12.75">
      <c r="A1035" s="335" t="s">
        <v>198</v>
      </c>
      <c r="B1035" s="336">
        <v>8</v>
      </c>
      <c r="C1035" s="336">
        <v>1</v>
      </c>
      <c r="D1035" s="337" t="s">
        <v>1106</v>
      </c>
      <c r="E1035" s="338" t="s">
        <v>1170</v>
      </c>
      <c r="F1035" s="339">
        <v>5653.7</v>
      </c>
    </row>
    <row r="1036" spans="1:6" s="330" customFormat="1" ht="12.75">
      <c r="A1036" s="335" t="s">
        <v>190</v>
      </c>
      <c r="B1036" s="336">
        <v>8</v>
      </c>
      <c r="C1036" s="336">
        <v>1</v>
      </c>
      <c r="D1036" s="337" t="s">
        <v>1106</v>
      </c>
      <c r="E1036" s="338" t="s">
        <v>101</v>
      </c>
      <c r="F1036" s="339">
        <v>5653.7</v>
      </c>
    </row>
    <row r="1037" spans="1:6" s="331" customFormat="1" ht="12.75">
      <c r="A1037" s="335" t="s">
        <v>189</v>
      </c>
      <c r="B1037" s="336">
        <v>8</v>
      </c>
      <c r="C1037" s="336">
        <v>1</v>
      </c>
      <c r="D1037" s="337" t="s">
        <v>1106</v>
      </c>
      <c r="E1037" s="338" t="s">
        <v>102</v>
      </c>
      <c r="F1037" s="339">
        <v>5653.7</v>
      </c>
    </row>
    <row r="1038" spans="1:6" s="330" customFormat="1" ht="25.5">
      <c r="A1038" s="335" t="s">
        <v>660</v>
      </c>
      <c r="B1038" s="336">
        <v>8</v>
      </c>
      <c r="C1038" s="336">
        <v>1</v>
      </c>
      <c r="D1038" s="337" t="s">
        <v>1107</v>
      </c>
      <c r="E1038" s="338" t="s">
        <v>1170</v>
      </c>
      <c r="F1038" s="339">
        <v>37.4</v>
      </c>
    </row>
    <row r="1039" spans="1:6" s="330" customFormat="1" ht="12.75">
      <c r="A1039" s="335" t="s">
        <v>190</v>
      </c>
      <c r="B1039" s="336">
        <v>8</v>
      </c>
      <c r="C1039" s="336">
        <v>1</v>
      </c>
      <c r="D1039" s="337" t="s">
        <v>1107</v>
      </c>
      <c r="E1039" s="338" t="s">
        <v>101</v>
      </c>
      <c r="F1039" s="339">
        <v>37.4</v>
      </c>
    </row>
    <row r="1040" spans="1:6" s="330" customFormat="1" ht="12.75">
      <c r="A1040" s="335" t="s">
        <v>189</v>
      </c>
      <c r="B1040" s="336">
        <v>8</v>
      </c>
      <c r="C1040" s="336">
        <v>1</v>
      </c>
      <c r="D1040" s="337" t="s">
        <v>1107</v>
      </c>
      <c r="E1040" s="338" t="s">
        <v>102</v>
      </c>
      <c r="F1040" s="339">
        <v>37.4</v>
      </c>
    </row>
    <row r="1041" spans="1:6" s="330" customFormat="1" ht="25.5">
      <c r="A1041" s="335" t="s">
        <v>707</v>
      </c>
      <c r="B1041" s="336">
        <v>8</v>
      </c>
      <c r="C1041" s="336">
        <v>1</v>
      </c>
      <c r="D1041" s="337" t="s">
        <v>1108</v>
      </c>
      <c r="E1041" s="338" t="s">
        <v>1170</v>
      </c>
      <c r="F1041" s="339">
        <v>1039.8</v>
      </c>
    </row>
    <row r="1042" spans="1:6" s="330" customFormat="1" ht="12.75">
      <c r="A1042" s="335" t="s">
        <v>190</v>
      </c>
      <c r="B1042" s="336">
        <v>8</v>
      </c>
      <c r="C1042" s="336">
        <v>1</v>
      </c>
      <c r="D1042" s="337" t="s">
        <v>1108</v>
      </c>
      <c r="E1042" s="338" t="s">
        <v>101</v>
      </c>
      <c r="F1042" s="339">
        <v>1039.8</v>
      </c>
    </row>
    <row r="1043" spans="1:6" s="330" customFormat="1" ht="12.75">
      <c r="A1043" s="335" t="s">
        <v>189</v>
      </c>
      <c r="B1043" s="336">
        <v>8</v>
      </c>
      <c r="C1043" s="336">
        <v>1</v>
      </c>
      <c r="D1043" s="337" t="s">
        <v>1108</v>
      </c>
      <c r="E1043" s="338" t="s">
        <v>102</v>
      </c>
      <c r="F1043" s="339">
        <v>1039.8</v>
      </c>
    </row>
    <row r="1044" spans="1:6" s="330" customFormat="1" ht="25.5">
      <c r="A1044" s="335" t="s">
        <v>708</v>
      </c>
      <c r="B1044" s="336">
        <v>8</v>
      </c>
      <c r="C1044" s="336">
        <v>1</v>
      </c>
      <c r="D1044" s="337" t="s">
        <v>1109</v>
      </c>
      <c r="E1044" s="338" t="s">
        <v>1170</v>
      </c>
      <c r="F1044" s="339">
        <v>519.6</v>
      </c>
    </row>
    <row r="1045" spans="1:6" s="331" customFormat="1" ht="12.75">
      <c r="A1045" s="335" t="s">
        <v>190</v>
      </c>
      <c r="B1045" s="336">
        <v>8</v>
      </c>
      <c r="C1045" s="336">
        <v>1</v>
      </c>
      <c r="D1045" s="337" t="s">
        <v>1109</v>
      </c>
      <c r="E1045" s="338" t="s">
        <v>101</v>
      </c>
      <c r="F1045" s="339">
        <v>519.6</v>
      </c>
    </row>
    <row r="1046" spans="1:6" s="330" customFormat="1" ht="12.75">
      <c r="A1046" s="335" t="s">
        <v>189</v>
      </c>
      <c r="B1046" s="336">
        <v>8</v>
      </c>
      <c r="C1046" s="336">
        <v>1</v>
      </c>
      <c r="D1046" s="337" t="s">
        <v>1109</v>
      </c>
      <c r="E1046" s="338" t="s">
        <v>102</v>
      </c>
      <c r="F1046" s="339">
        <v>519.6</v>
      </c>
    </row>
    <row r="1047" spans="1:6" s="330" customFormat="1" ht="25.5">
      <c r="A1047" s="335" t="s">
        <v>267</v>
      </c>
      <c r="B1047" s="336">
        <v>8</v>
      </c>
      <c r="C1047" s="336">
        <v>1</v>
      </c>
      <c r="D1047" s="337" t="s">
        <v>1110</v>
      </c>
      <c r="E1047" s="338" t="s">
        <v>1170</v>
      </c>
      <c r="F1047" s="339">
        <v>26054.5</v>
      </c>
    </row>
    <row r="1048" spans="1:6" s="330" customFormat="1" ht="25.5">
      <c r="A1048" s="335" t="s">
        <v>489</v>
      </c>
      <c r="B1048" s="336">
        <v>8</v>
      </c>
      <c r="C1048" s="336">
        <v>1</v>
      </c>
      <c r="D1048" s="337" t="s">
        <v>1111</v>
      </c>
      <c r="E1048" s="338" t="s">
        <v>1170</v>
      </c>
      <c r="F1048" s="339">
        <v>26054.5</v>
      </c>
    </row>
    <row r="1049" spans="1:6" s="330" customFormat="1" ht="12.75">
      <c r="A1049" s="335" t="s">
        <v>496</v>
      </c>
      <c r="B1049" s="336">
        <v>8</v>
      </c>
      <c r="C1049" s="336">
        <v>1</v>
      </c>
      <c r="D1049" s="337" t="s">
        <v>1112</v>
      </c>
      <c r="E1049" s="338" t="s">
        <v>1170</v>
      </c>
      <c r="F1049" s="339">
        <v>20542.2</v>
      </c>
    </row>
    <row r="1050" spans="1:6" s="330" customFormat="1" ht="12.75">
      <c r="A1050" s="335" t="s">
        <v>190</v>
      </c>
      <c r="B1050" s="336">
        <v>8</v>
      </c>
      <c r="C1050" s="336">
        <v>1</v>
      </c>
      <c r="D1050" s="337" t="s">
        <v>1112</v>
      </c>
      <c r="E1050" s="338" t="s">
        <v>101</v>
      </c>
      <c r="F1050" s="339">
        <v>20542.2</v>
      </c>
    </row>
    <row r="1051" spans="1:6" s="330" customFormat="1" ht="12.75">
      <c r="A1051" s="335" t="s">
        <v>189</v>
      </c>
      <c r="B1051" s="336">
        <v>8</v>
      </c>
      <c r="C1051" s="336">
        <v>1</v>
      </c>
      <c r="D1051" s="337" t="s">
        <v>1112</v>
      </c>
      <c r="E1051" s="338" t="s">
        <v>102</v>
      </c>
      <c r="F1051" s="339">
        <v>13191.4</v>
      </c>
    </row>
    <row r="1052" spans="1:6" s="330" customFormat="1" ht="12.75">
      <c r="A1052" s="335" t="s">
        <v>204</v>
      </c>
      <c r="B1052" s="336">
        <v>8</v>
      </c>
      <c r="C1052" s="336">
        <v>1</v>
      </c>
      <c r="D1052" s="337" t="s">
        <v>1112</v>
      </c>
      <c r="E1052" s="338" t="s">
        <v>203</v>
      </c>
      <c r="F1052" s="339">
        <v>7350.8</v>
      </c>
    </row>
    <row r="1053" spans="1:6" s="330" customFormat="1" ht="12.75">
      <c r="A1053" s="335" t="s">
        <v>198</v>
      </c>
      <c r="B1053" s="336">
        <v>8</v>
      </c>
      <c r="C1053" s="336">
        <v>1</v>
      </c>
      <c r="D1053" s="337" t="s">
        <v>1113</v>
      </c>
      <c r="E1053" s="338" t="s">
        <v>1170</v>
      </c>
      <c r="F1053" s="339">
        <v>4034.7</v>
      </c>
    </row>
    <row r="1054" spans="1:6" s="330" customFormat="1" ht="12.75">
      <c r="A1054" s="335" t="s">
        <v>190</v>
      </c>
      <c r="B1054" s="336">
        <v>8</v>
      </c>
      <c r="C1054" s="336">
        <v>1</v>
      </c>
      <c r="D1054" s="337" t="s">
        <v>1113</v>
      </c>
      <c r="E1054" s="338" t="s">
        <v>101</v>
      </c>
      <c r="F1054" s="339">
        <v>4034.7</v>
      </c>
    </row>
    <row r="1055" spans="1:6" s="330" customFormat="1" ht="12.75">
      <c r="A1055" s="335" t="s">
        <v>189</v>
      </c>
      <c r="B1055" s="336">
        <v>8</v>
      </c>
      <c r="C1055" s="336">
        <v>1</v>
      </c>
      <c r="D1055" s="337" t="s">
        <v>1113</v>
      </c>
      <c r="E1055" s="338" t="s">
        <v>102</v>
      </c>
      <c r="F1055" s="339">
        <v>3085.6</v>
      </c>
    </row>
    <row r="1056" spans="1:6" s="330" customFormat="1" ht="12.75">
      <c r="A1056" s="335" t="s">
        <v>204</v>
      </c>
      <c r="B1056" s="336">
        <v>8</v>
      </c>
      <c r="C1056" s="336">
        <v>1</v>
      </c>
      <c r="D1056" s="337" t="s">
        <v>1113</v>
      </c>
      <c r="E1056" s="338" t="s">
        <v>203</v>
      </c>
      <c r="F1056" s="339">
        <v>949.1</v>
      </c>
    </row>
    <row r="1057" spans="1:6" s="330" customFormat="1" ht="25.5">
      <c r="A1057" s="335" t="s">
        <v>784</v>
      </c>
      <c r="B1057" s="336">
        <v>8</v>
      </c>
      <c r="C1057" s="336">
        <v>1</v>
      </c>
      <c r="D1057" s="337" t="s">
        <v>1114</v>
      </c>
      <c r="E1057" s="338" t="s">
        <v>1170</v>
      </c>
      <c r="F1057" s="339">
        <v>150</v>
      </c>
    </row>
    <row r="1058" spans="1:6" s="330" customFormat="1" ht="12.75">
      <c r="A1058" s="335" t="s">
        <v>190</v>
      </c>
      <c r="B1058" s="336">
        <v>8</v>
      </c>
      <c r="C1058" s="336">
        <v>1</v>
      </c>
      <c r="D1058" s="337" t="s">
        <v>1114</v>
      </c>
      <c r="E1058" s="338" t="s">
        <v>101</v>
      </c>
      <c r="F1058" s="339">
        <v>150</v>
      </c>
    </row>
    <row r="1059" spans="1:6" s="330" customFormat="1" ht="12.75">
      <c r="A1059" s="335" t="s">
        <v>189</v>
      </c>
      <c r="B1059" s="336">
        <v>8</v>
      </c>
      <c r="C1059" s="336">
        <v>1</v>
      </c>
      <c r="D1059" s="337" t="s">
        <v>1114</v>
      </c>
      <c r="E1059" s="338" t="s">
        <v>102</v>
      </c>
      <c r="F1059" s="339">
        <v>150</v>
      </c>
    </row>
    <row r="1060" spans="1:6" s="330" customFormat="1" ht="25.5">
      <c r="A1060" s="335" t="s">
        <v>707</v>
      </c>
      <c r="B1060" s="336">
        <v>8</v>
      </c>
      <c r="C1060" s="336">
        <v>1</v>
      </c>
      <c r="D1060" s="337" t="s">
        <v>1115</v>
      </c>
      <c r="E1060" s="338" t="s">
        <v>1170</v>
      </c>
      <c r="F1060" s="339">
        <v>885.2</v>
      </c>
    </row>
    <row r="1061" spans="1:6" s="330" customFormat="1" ht="12.75">
      <c r="A1061" s="335" t="s">
        <v>190</v>
      </c>
      <c r="B1061" s="336">
        <v>8</v>
      </c>
      <c r="C1061" s="336">
        <v>1</v>
      </c>
      <c r="D1061" s="337" t="s">
        <v>1115</v>
      </c>
      <c r="E1061" s="338" t="s">
        <v>101</v>
      </c>
      <c r="F1061" s="339">
        <v>885.2</v>
      </c>
    </row>
    <row r="1062" spans="1:6" s="330" customFormat="1" ht="12.75">
      <c r="A1062" s="335" t="s">
        <v>189</v>
      </c>
      <c r="B1062" s="336">
        <v>8</v>
      </c>
      <c r="C1062" s="336">
        <v>1</v>
      </c>
      <c r="D1062" s="337" t="s">
        <v>1115</v>
      </c>
      <c r="E1062" s="338" t="s">
        <v>102</v>
      </c>
      <c r="F1062" s="339">
        <v>568.6</v>
      </c>
    </row>
    <row r="1063" spans="1:6" s="330" customFormat="1" ht="12.75">
      <c r="A1063" s="335" t="s">
        <v>204</v>
      </c>
      <c r="B1063" s="336">
        <v>8</v>
      </c>
      <c r="C1063" s="336">
        <v>1</v>
      </c>
      <c r="D1063" s="337" t="s">
        <v>1115</v>
      </c>
      <c r="E1063" s="338" t="s">
        <v>203</v>
      </c>
      <c r="F1063" s="339">
        <v>316.6</v>
      </c>
    </row>
    <row r="1064" spans="1:6" s="330" customFormat="1" ht="25.5">
      <c r="A1064" s="335" t="s">
        <v>708</v>
      </c>
      <c r="B1064" s="336">
        <v>8</v>
      </c>
      <c r="C1064" s="336">
        <v>1</v>
      </c>
      <c r="D1064" s="337" t="s">
        <v>1116</v>
      </c>
      <c r="E1064" s="338" t="s">
        <v>1170</v>
      </c>
      <c r="F1064" s="339">
        <v>442.4</v>
      </c>
    </row>
    <row r="1065" spans="1:6" s="330" customFormat="1" ht="12.75">
      <c r="A1065" s="335" t="s">
        <v>190</v>
      </c>
      <c r="B1065" s="336">
        <v>8</v>
      </c>
      <c r="C1065" s="336">
        <v>1</v>
      </c>
      <c r="D1065" s="337" t="s">
        <v>1116</v>
      </c>
      <c r="E1065" s="338" t="s">
        <v>101</v>
      </c>
      <c r="F1065" s="339">
        <v>442.4</v>
      </c>
    </row>
    <row r="1066" spans="1:6" s="330" customFormat="1" ht="12.75">
      <c r="A1066" s="335" t="s">
        <v>189</v>
      </c>
      <c r="B1066" s="336">
        <v>8</v>
      </c>
      <c r="C1066" s="336">
        <v>1</v>
      </c>
      <c r="D1066" s="337" t="s">
        <v>1116</v>
      </c>
      <c r="E1066" s="338" t="s">
        <v>102</v>
      </c>
      <c r="F1066" s="339">
        <v>284.1</v>
      </c>
    </row>
    <row r="1067" spans="1:6" s="330" customFormat="1" ht="12.75">
      <c r="A1067" s="335" t="s">
        <v>204</v>
      </c>
      <c r="B1067" s="336">
        <v>8</v>
      </c>
      <c r="C1067" s="336">
        <v>1</v>
      </c>
      <c r="D1067" s="337" t="s">
        <v>1116</v>
      </c>
      <c r="E1067" s="338" t="s">
        <v>203</v>
      </c>
      <c r="F1067" s="339">
        <v>158.3</v>
      </c>
    </row>
    <row r="1068" spans="1:6" s="330" customFormat="1" ht="25.5">
      <c r="A1068" s="335" t="s">
        <v>261</v>
      </c>
      <c r="B1068" s="336">
        <v>8</v>
      </c>
      <c r="C1068" s="336">
        <v>1</v>
      </c>
      <c r="D1068" s="337" t="s">
        <v>1079</v>
      </c>
      <c r="E1068" s="338" t="s">
        <v>1170</v>
      </c>
      <c r="F1068" s="339">
        <v>2734</v>
      </c>
    </row>
    <row r="1069" spans="1:6" s="330" customFormat="1" ht="25.5">
      <c r="A1069" s="335" t="s">
        <v>458</v>
      </c>
      <c r="B1069" s="336">
        <v>8</v>
      </c>
      <c r="C1069" s="336">
        <v>1</v>
      </c>
      <c r="D1069" s="337" t="s">
        <v>1080</v>
      </c>
      <c r="E1069" s="338" t="s">
        <v>1170</v>
      </c>
      <c r="F1069" s="339">
        <v>2734</v>
      </c>
    </row>
    <row r="1070" spans="1:6" s="330" customFormat="1" ht="12.75">
      <c r="A1070" s="335" t="s">
        <v>366</v>
      </c>
      <c r="B1070" s="336">
        <v>8</v>
      </c>
      <c r="C1070" s="336">
        <v>1</v>
      </c>
      <c r="D1070" s="337" t="s">
        <v>1117</v>
      </c>
      <c r="E1070" s="338" t="s">
        <v>1170</v>
      </c>
      <c r="F1070" s="339">
        <v>480</v>
      </c>
    </row>
    <row r="1071" spans="1:6" s="330" customFormat="1" ht="12.75">
      <c r="A1071" s="335" t="s">
        <v>555</v>
      </c>
      <c r="B1071" s="336">
        <v>8</v>
      </c>
      <c r="C1071" s="336">
        <v>1</v>
      </c>
      <c r="D1071" s="337" t="s">
        <v>1117</v>
      </c>
      <c r="E1071" s="338" t="s">
        <v>181</v>
      </c>
      <c r="F1071" s="339">
        <v>480</v>
      </c>
    </row>
    <row r="1072" spans="1:6" s="330" customFormat="1" ht="12.75">
      <c r="A1072" s="335" t="s">
        <v>199</v>
      </c>
      <c r="B1072" s="336">
        <v>8</v>
      </c>
      <c r="C1072" s="336">
        <v>1</v>
      </c>
      <c r="D1072" s="337" t="s">
        <v>1117</v>
      </c>
      <c r="E1072" s="338" t="s">
        <v>180</v>
      </c>
      <c r="F1072" s="339">
        <v>480</v>
      </c>
    </row>
    <row r="1073" spans="1:6" s="330" customFormat="1" ht="12.75">
      <c r="A1073" s="335" t="s">
        <v>198</v>
      </c>
      <c r="B1073" s="336">
        <v>8</v>
      </c>
      <c r="C1073" s="336">
        <v>1</v>
      </c>
      <c r="D1073" s="337" t="s">
        <v>1118</v>
      </c>
      <c r="E1073" s="338" t="s">
        <v>1170</v>
      </c>
      <c r="F1073" s="339">
        <v>1054</v>
      </c>
    </row>
    <row r="1074" spans="1:6" s="330" customFormat="1" ht="13.5" customHeight="1">
      <c r="A1074" s="335" t="s">
        <v>190</v>
      </c>
      <c r="B1074" s="336">
        <v>8</v>
      </c>
      <c r="C1074" s="336">
        <v>1</v>
      </c>
      <c r="D1074" s="337" t="s">
        <v>1118</v>
      </c>
      <c r="E1074" s="338" t="s">
        <v>101</v>
      </c>
      <c r="F1074" s="339">
        <v>1054</v>
      </c>
    </row>
    <row r="1075" spans="1:6" s="330" customFormat="1" ht="12.75">
      <c r="A1075" s="335" t="s">
        <v>189</v>
      </c>
      <c r="B1075" s="336">
        <v>8</v>
      </c>
      <c r="C1075" s="336">
        <v>1</v>
      </c>
      <c r="D1075" s="337" t="s">
        <v>1118</v>
      </c>
      <c r="E1075" s="338" t="s">
        <v>102</v>
      </c>
      <c r="F1075" s="339">
        <v>1054</v>
      </c>
    </row>
    <row r="1076" spans="1:6" s="330" customFormat="1" ht="12.75">
      <c r="A1076" s="335" t="s">
        <v>219</v>
      </c>
      <c r="B1076" s="336">
        <v>8</v>
      </c>
      <c r="C1076" s="336">
        <v>1</v>
      </c>
      <c r="D1076" s="337" t="s">
        <v>1083</v>
      </c>
      <c r="E1076" s="338" t="s">
        <v>1170</v>
      </c>
      <c r="F1076" s="339">
        <v>1100</v>
      </c>
    </row>
    <row r="1077" spans="1:6" s="330" customFormat="1" ht="12.75">
      <c r="A1077" s="335" t="s">
        <v>190</v>
      </c>
      <c r="B1077" s="336">
        <v>8</v>
      </c>
      <c r="C1077" s="336">
        <v>1</v>
      </c>
      <c r="D1077" s="337" t="s">
        <v>1083</v>
      </c>
      <c r="E1077" s="338" t="s">
        <v>101</v>
      </c>
      <c r="F1077" s="339">
        <v>1100</v>
      </c>
    </row>
    <row r="1078" spans="1:6" s="330" customFormat="1" ht="12.75">
      <c r="A1078" s="335" t="s">
        <v>189</v>
      </c>
      <c r="B1078" s="336">
        <v>8</v>
      </c>
      <c r="C1078" s="336">
        <v>1</v>
      </c>
      <c r="D1078" s="337" t="s">
        <v>1083</v>
      </c>
      <c r="E1078" s="338" t="s">
        <v>102</v>
      </c>
      <c r="F1078" s="339">
        <v>1100</v>
      </c>
    </row>
    <row r="1079" spans="1:6" s="330" customFormat="1" ht="12.75">
      <c r="A1079" s="335" t="s">
        <v>785</v>
      </c>
      <c r="B1079" s="336">
        <v>8</v>
      </c>
      <c r="C1079" s="336">
        <v>1</v>
      </c>
      <c r="D1079" s="337" t="s">
        <v>1119</v>
      </c>
      <c r="E1079" s="338" t="s">
        <v>1170</v>
      </c>
      <c r="F1079" s="339">
        <v>100</v>
      </c>
    </row>
    <row r="1080" spans="1:6" s="330" customFormat="1" ht="12.75">
      <c r="A1080" s="335" t="s">
        <v>190</v>
      </c>
      <c r="B1080" s="336">
        <v>8</v>
      </c>
      <c r="C1080" s="336">
        <v>1</v>
      </c>
      <c r="D1080" s="337" t="s">
        <v>1119</v>
      </c>
      <c r="E1080" s="338" t="s">
        <v>101</v>
      </c>
      <c r="F1080" s="339">
        <v>100</v>
      </c>
    </row>
    <row r="1081" spans="1:6" s="330" customFormat="1" ht="12.75">
      <c r="A1081" s="335" t="s">
        <v>189</v>
      </c>
      <c r="B1081" s="336">
        <v>8</v>
      </c>
      <c r="C1081" s="336">
        <v>1</v>
      </c>
      <c r="D1081" s="337" t="s">
        <v>1119</v>
      </c>
      <c r="E1081" s="338" t="s">
        <v>102</v>
      </c>
      <c r="F1081" s="339">
        <v>100</v>
      </c>
    </row>
    <row r="1082" spans="1:6" s="330" customFormat="1" ht="12.75">
      <c r="A1082" s="335" t="s">
        <v>221</v>
      </c>
      <c r="B1082" s="336">
        <v>8</v>
      </c>
      <c r="C1082" s="336">
        <v>1</v>
      </c>
      <c r="D1082" s="337" t="s">
        <v>795</v>
      </c>
      <c r="E1082" s="338" t="s">
        <v>1170</v>
      </c>
      <c r="F1082" s="339">
        <v>100</v>
      </c>
    </row>
    <row r="1083" spans="1:6" s="330" customFormat="1" ht="12.75">
      <c r="A1083" s="335" t="s">
        <v>220</v>
      </c>
      <c r="B1083" s="336">
        <v>8</v>
      </c>
      <c r="C1083" s="336">
        <v>1</v>
      </c>
      <c r="D1083" s="337" t="s">
        <v>830</v>
      </c>
      <c r="E1083" s="338" t="s">
        <v>1170</v>
      </c>
      <c r="F1083" s="339">
        <v>100</v>
      </c>
    </row>
    <row r="1084" spans="1:6" s="330" customFormat="1" ht="25.5">
      <c r="A1084" s="335" t="s">
        <v>453</v>
      </c>
      <c r="B1084" s="336">
        <v>8</v>
      </c>
      <c r="C1084" s="336">
        <v>1</v>
      </c>
      <c r="D1084" s="337" t="s">
        <v>831</v>
      </c>
      <c r="E1084" s="338" t="s">
        <v>1170</v>
      </c>
      <c r="F1084" s="339">
        <v>100</v>
      </c>
    </row>
    <row r="1085" spans="1:6" s="330" customFormat="1" ht="12.75">
      <c r="A1085" s="335" t="s">
        <v>218</v>
      </c>
      <c r="B1085" s="336">
        <v>8</v>
      </c>
      <c r="C1085" s="336">
        <v>1</v>
      </c>
      <c r="D1085" s="337" t="s">
        <v>832</v>
      </c>
      <c r="E1085" s="338" t="s">
        <v>1170</v>
      </c>
      <c r="F1085" s="339">
        <v>100</v>
      </c>
    </row>
    <row r="1086" spans="1:6" s="330" customFormat="1" ht="12.75">
      <c r="A1086" s="335" t="s">
        <v>190</v>
      </c>
      <c r="B1086" s="336">
        <v>8</v>
      </c>
      <c r="C1086" s="336">
        <v>1</v>
      </c>
      <c r="D1086" s="337" t="s">
        <v>832</v>
      </c>
      <c r="E1086" s="338" t="s">
        <v>101</v>
      </c>
      <c r="F1086" s="339">
        <v>100</v>
      </c>
    </row>
    <row r="1087" spans="1:6" s="330" customFormat="1" ht="12.75">
      <c r="A1087" s="335" t="s">
        <v>189</v>
      </c>
      <c r="B1087" s="336">
        <v>8</v>
      </c>
      <c r="C1087" s="336">
        <v>1</v>
      </c>
      <c r="D1087" s="337" t="s">
        <v>832</v>
      </c>
      <c r="E1087" s="338" t="s">
        <v>102</v>
      </c>
      <c r="F1087" s="339">
        <v>100</v>
      </c>
    </row>
    <row r="1088" spans="1:6" s="330" customFormat="1" ht="12.75">
      <c r="A1088" s="335" t="s">
        <v>269</v>
      </c>
      <c r="B1088" s="336">
        <v>8</v>
      </c>
      <c r="C1088" s="336">
        <v>4</v>
      </c>
      <c r="D1088" s="337" t="s">
        <v>1170</v>
      </c>
      <c r="E1088" s="338" t="s">
        <v>1170</v>
      </c>
      <c r="F1088" s="339">
        <v>5584.2</v>
      </c>
    </row>
    <row r="1089" spans="1:6" s="330" customFormat="1" ht="12.75">
      <c r="A1089" s="335" t="s">
        <v>259</v>
      </c>
      <c r="B1089" s="336">
        <v>8</v>
      </c>
      <c r="C1089" s="336">
        <v>4</v>
      </c>
      <c r="D1089" s="337" t="s">
        <v>1006</v>
      </c>
      <c r="E1089" s="338" t="s">
        <v>1170</v>
      </c>
      <c r="F1089" s="339">
        <v>5564.2</v>
      </c>
    </row>
    <row r="1090" spans="1:6" s="330" customFormat="1" ht="27" customHeight="1">
      <c r="A1090" s="335" t="s">
        <v>212</v>
      </c>
      <c r="B1090" s="336">
        <v>8</v>
      </c>
      <c r="C1090" s="336">
        <v>4</v>
      </c>
      <c r="D1090" s="337" t="s">
        <v>1090</v>
      </c>
      <c r="E1090" s="338" t="s">
        <v>1170</v>
      </c>
      <c r="F1090" s="339">
        <v>5564.2</v>
      </c>
    </row>
    <row r="1091" spans="1:6" s="330" customFormat="1" ht="13.5" customHeight="1">
      <c r="A1091" s="335" t="s">
        <v>467</v>
      </c>
      <c r="B1091" s="336">
        <v>8</v>
      </c>
      <c r="C1091" s="336">
        <v>4</v>
      </c>
      <c r="D1091" s="337" t="s">
        <v>1091</v>
      </c>
      <c r="E1091" s="338" t="s">
        <v>1170</v>
      </c>
      <c r="F1091" s="339">
        <v>5564.2</v>
      </c>
    </row>
    <row r="1092" spans="1:6" s="330" customFormat="1" ht="25.5">
      <c r="A1092" s="335" t="s">
        <v>303</v>
      </c>
      <c r="B1092" s="336">
        <v>8</v>
      </c>
      <c r="C1092" s="336">
        <v>4</v>
      </c>
      <c r="D1092" s="337" t="s">
        <v>1120</v>
      </c>
      <c r="E1092" s="338" t="s">
        <v>1170</v>
      </c>
      <c r="F1092" s="339">
        <v>231.2</v>
      </c>
    </row>
    <row r="1093" spans="1:6" s="330" customFormat="1" ht="12.75">
      <c r="A1093" s="335" t="s">
        <v>555</v>
      </c>
      <c r="B1093" s="336">
        <v>8</v>
      </c>
      <c r="C1093" s="336">
        <v>4</v>
      </c>
      <c r="D1093" s="337" t="s">
        <v>1120</v>
      </c>
      <c r="E1093" s="338" t="s">
        <v>181</v>
      </c>
      <c r="F1093" s="339">
        <v>231.2</v>
      </c>
    </row>
    <row r="1094" spans="1:6" s="330" customFormat="1" ht="12.75">
      <c r="A1094" s="335" t="s">
        <v>199</v>
      </c>
      <c r="B1094" s="336">
        <v>8</v>
      </c>
      <c r="C1094" s="336">
        <v>4</v>
      </c>
      <c r="D1094" s="337" t="s">
        <v>1120</v>
      </c>
      <c r="E1094" s="338" t="s">
        <v>180</v>
      </c>
      <c r="F1094" s="339">
        <v>231.2</v>
      </c>
    </row>
    <row r="1095" spans="1:6" s="330" customFormat="1" ht="12.75">
      <c r="A1095" s="335" t="s">
        <v>268</v>
      </c>
      <c r="B1095" s="336">
        <v>8</v>
      </c>
      <c r="C1095" s="336">
        <v>4</v>
      </c>
      <c r="D1095" s="337" t="s">
        <v>1092</v>
      </c>
      <c r="E1095" s="338" t="s">
        <v>1170</v>
      </c>
      <c r="F1095" s="339">
        <v>5333</v>
      </c>
    </row>
    <row r="1096" spans="1:6" s="330" customFormat="1" ht="38.25">
      <c r="A1096" s="335" t="s">
        <v>197</v>
      </c>
      <c r="B1096" s="336">
        <v>8</v>
      </c>
      <c r="C1096" s="336">
        <v>4</v>
      </c>
      <c r="D1096" s="337" t="s">
        <v>1092</v>
      </c>
      <c r="E1096" s="338" t="s">
        <v>196</v>
      </c>
      <c r="F1096" s="339">
        <v>4973.3</v>
      </c>
    </row>
    <row r="1097" spans="1:6" s="330" customFormat="1" ht="39" customHeight="1">
      <c r="A1097" s="335" t="s">
        <v>195</v>
      </c>
      <c r="B1097" s="336">
        <v>8</v>
      </c>
      <c r="C1097" s="336">
        <v>4</v>
      </c>
      <c r="D1097" s="337" t="s">
        <v>1092</v>
      </c>
      <c r="E1097" s="338" t="s">
        <v>194</v>
      </c>
      <c r="F1097" s="339">
        <v>4973.3</v>
      </c>
    </row>
    <row r="1098" spans="1:6" s="330" customFormat="1" ht="12.75">
      <c r="A1098" s="335" t="s">
        <v>555</v>
      </c>
      <c r="B1098" s="336">
        <v>8</v>
      </c>
      <c r="C1098" s="336">
        <v>4</v>
      </c>
      <c r="D1098" s="337" t="s">
        <v>1092</v>
      </c>
      <c r="E1098" s="338" t="s">
        <v>181</v>
      </c>
      <c r="F1098" s="339">
        <v>249.3</v>
      </c>
    </row>
    <row r="1099" spans="1:6" s="330" customFormat="1" ht="12.75">
      <c r="A1099" s="335" t="s">
        <v>199</v>
      </c>
      <c r="B1099" s="336">
        <v>8</v>
      </c>
      <c r="C1099" s="336">
        <v>4</v>
      </c>
      <c r="D1099" s="337" t="s">
        <v>1092</v>
      </c>
      <c r="E1099" s="338" t="s">
        <v>180</v>
      </c>
      <c r="F1099" s="339">
        <v>249.3</v>
      </c>
    </row>
    <row r="1100" spans="1:6" s="330" customFormat="1" ht="12.75">
      <c r="A1100" s="335" t="s">
        <v>179</v>
      </c>
      <c r="B1100" s="336">
        <v>8</v>
      </c>
      <c r="C1100" s="336">
        <v>4</v>
      </c>
      <c r="D1100" s="337" t="s">
        <v>1092</v>
      </c>
      <c r="E1100" s="338" t="s">
        <v>178</v>
      </c>
      <c r="F1100" s="339">
        <v>94.4</v>
      </c>
    </row>
    <row r="1101" spans="1:6" s="330" customFormat="1" ht="12.75">
      <c r="A1101" s="335" t="s">
        <v>177</v>
      </c>
      <c r="B1101" s="336">
        <v>8</v>
      </c>
      <c r="C1101" s="336">
        <v>4</v>
      </c>
      <c r="D1101" s="337" t="s">
        <v>1092</v>
      </c>
      <c r="E1101" s="338" t="s">
        <v>176</v>
      </c>
      <c r="F1101" s="339">
        <v>94.4</v>
      </c>
    </row>
    <row r="1102" spans="1:6" s="330" customFormat="1" ht="12.75">
      <c r="A1102" s="335" t="s">
        <v>193</v>
      </c>
      <c r="B1102" s="336">
        <v>8</v>
      </c>
      <c r="C1102" s="336">
        <v>4</v>
      </c>
      <c r="D1102" s="337" t="s">
        <v>1092</v>
      </c>
      <c r="E1102" s="338" t="s">
        <v>99</v>
      </c>
      <c r="F1102" s="339">
        <v>16</v>
      </c>
    </row>
    <row r="1103" spans="1:6" s="330" customFormat="1" ht="12.75">
      <c r="A1103" s="335" t="s">
        <v>192</v>
      </c>
      <c r="B1103" s="336">
        <v>8</v>
      </c>
      <c r="C1103" s="336">
        <v>4</v>
      </c>
      <c r="D1103" s="337" t="s">
        <v>1092</v>
      </c>
      <c r="E1103" s="338" t="s">
        <v>191</v>
      </c>
      <c r="F1103" s="339">
        <v>16</v>
      </c>
    </row>
    <row r="1104" spans="1:6" s="330" customFormat="1" ht="12.75">
      <c r="A1104" s="335" t="s">
        <v>221</v>
      </c>
      <c r="B1104" s="336">
        <v>8</v>
      </c>
      <c r="C1104" s="336">
        <v>4</v>
      </c>
      <c r="D1104" s="337" t="s">
        <v>795</v>
      </c>
      <c r="E1104" s="338" t="s">
        <v>1170</v>
      </c>
      <c r="F1104" s="339">
        <v>20</v>
      </c>
    </row>
    <row r="1105" spans="1:6" s="330" customFormat="1" ht="12.75">
      <c r="A1105" s="335" t="s">
        <v>215</v>
      </c>
      <c r="B1105" s="336">
        <v>8</v>
      </c>
      <c r="C1105" s="336">
        <v>4</v>
      </c>
      <c r="D1105" s="337" t="s">
        <v>1121</v>
      </c>
      <c r="E1105" s="338" t="s">
        <v>1170</v>
      </c>
      <c r="F1105" s="339">
        <v>20</v>
      </c>
    </row>
    <row r="1106" spans="1:6" s="330" customFormat="1" ht="25.5">
      <c r="A1106" s="335" t="s">
        <v>471</v>
      </c>
      <c r="B1106" s="336">
        <v>8</v>
      </c>
      <c r="C1106" s="336">
        <v>4</v>
      </c>
      <c r="D1106" s="337" t="s">
        <v>1122</v>
      </c>
      <c r="E1106" s="338" t="s">
        <v>1170</v>
      </c>
      <c r="F1106" s="339">
        <v>20</v>
      </c>
    </row>
    <row r="1107" spans="1:6" s="330" customFormat="1" ht="12.75">
      <c r="A1107" s="335" t="s">
        <v>270</v>
      </c>
      <c r="B1107" s="336">
        <v>8</v>
      </c>
      <c r="C1107" s="336">
        <v>4</v>
      </c>
      <c r="D1107" s="337" t="s">
        <v>1123</v>
      </c>
      <c r="E1107" s="338" t="s">
        <v>1170</v>
      </c>
      <c r="F1107" s="339">
        <v>20</v>
      </c>
    </row>
    <row r="1108" spans="1:6" s="330" customFormat="1" ht="12.75">
      <c r="A1108" s="335" t="s">
        <v>555</v>
      </c>
      <c r="B1108" s="336">
        <v>8</v>
      </c>
      <c r="C1108" s="336">
        <v>4</v>
      </c>
      <c r="D1108" s="337" t="s">
        <v>1123</v>
      </c>
      <c r="E1108" s="338" t="s">
        <v>181</v>
      </c>
      <c r="F1108" s="339">
        <v>20</v>
      </c>
    </row>
    <row r="1109" spans="1:6" s="330" customFormat="1" ht="12.75">
      <c r="A1109" s="335" t="s">
        <v>199</v>
      </c>
      <c r="B1109" s="336">
        <v>8</v>
      </c>
      <c r="C1109" s="336">
        <v>4</v>
      </c>
      <c r="D1109" s="337" t="s">
        <v>1123</v>
      </c>
      <c r="E1109" s="338" t="s">
        <v>180</v>
      </c>
      <c r="F1109" s="339">
        <v>20</v>
      </c>
    </row>
    <row r="1110" spans="1:6" s="330" customFormat="1" ht="12.75">
      <c r="A1110" s="335" t="s">
        <v>186</v>
      </c>
      <c r="B1110" s="336">
        <v>10</v>
      </c>
      <c r="C1110" s="336">
        <v>0</v>
      </c>
      <c r="D1110" s="337" t="s">
        <v>1170</v>
      </c>
      <c r="E1110" s="338" t="s">
        <v>1170</v>
      </c>
      <c r="F1110" s="339">
        <v>142121.2</v>
      </c>
    </row>
    <row r="1111" spans="1:6" s="330" customFormat="1" ht="12.75">
      <c r="A1111" s="335" t="s">
        <v>333</v>
      </c>
      <c r="B1111" s="336">
        <v>10</v>
      </c>
      <c r="C1111" s="336">
        <v>1</v>
      </c>
      <c r="D1111" s="337" t="s">
        <v>1170</v>
      </c>
      <c r="E1111" s="338" t="s">
        <v>1170</v>
      </c>
      <c r="F1111" s="339">
        <v>6705.7</v>
      </c>
    </row>
    <row r="1112" spans="1:6" s="330" customFormat="1" ht="21" customHeight="1">
      <c r="A1112" s="335" t="s">
        <v>210</v>
      </c>
      <c r="B1112" s="336">
        <v>10</v>
      </c>
      <c r="C1112" s="336">
        <v>1</v>
      </c>
      <c r="D1112" s="337" t="s">
        <v>788</v>
      </c>
      <c r="E1112" s="338" t="s">
        <v>1170</v>
      </c>
      <c r="F1112" s="339">
        <v>6705.7</v>
      </c>
    </row>
    <row r="1113" spans="1:6" s="330" customFormat="1" ht="23.25" customHeight="1">
      <c r="A1113" s="335" t="s">
        <v>209</v>
      </c>
      <c r="B1113" s="336">
        <v>10</v>
      </c>
      <c r="C1113" s="336">
        <v>1</v>
      </c>
      <c r="D1113" s="337" t="s">
        <v>806</v>
      </c>
      <c r="E1113" s="338" t="s">
        <v>1170</v>
      </c>
      <c r="F1113" s="339">
        <v>6705.7</v>
      </c>
    </row>
    <row r="1114" spans="1:6" s="330" customFormat="1" ht="12.75">
      <c r="A1114" s="335" t="s">
        <v>401</v>
      </c>
      <c r="B1114" s="336">
        <v>10</v>
      </c>
      <c r="C1114" s="336">
        <v>1</v>
      </c>
      <c r="D1114" s="337" t="s">
        <v>908</v>
      </c>
      <c r="E1114" s="338" t="s">
        <v>1170</v>
      </c>
      <c r="F1114" s="339">
        <v>6705.7</v>
      </c>
    </row>
    <row r="1115" spans="1:6" s="330" customFormat="1" ht="12.75">
      <c r="A1115" s="335" t="s">
        <v>334</v>
      </c>
      <c r="B1115" s="336">
        <v>10</v>
      </c>
      <c r="C1115" s="336">
        <v>1</v>
      </c>
      <c r="D1115" s="337" t="s">
        <v>1124</v>
      </c>
      <c r="E1115" s="338" t="s">
        <v>1170</v>
      </c>
      <c r="F1115" s="339">
        <v>6705.7</v>
      </c>
    </row>
    <row r="1116" spans="1:6" s="330" customFormat="1" ht="12.75">
      <c r="A1116" s="335" t="s">
        <v>179</v>
      </c>
      <c r="B1116" s="336">
        <v>10</v>
      </c>
      <c r="C1116" s="336">
        <v>1</v>
      </c>
      <c r="D1116" s="337" t="s">
        <v>1124</v>
      </c>
      <c r="E1116" s="338" t="s">
        <v>178</v>
      </c>
      <c r="F1116" s="339">
        <v>6705.7</v>
      </c>
    </row>
    <row r="1117" spans="1:6" s="330" customFormat="1" ht="12.75">
      <c r="A1117" s="335" t="s">
        <v>299</v>
      </c>
      <c r="B1117" s="336">
        <v>10</v>
      </c>
      <c r="C1117" s="336">
        <v>1</v>
      </c>
      <c r="D1117" s="337" t="s">
        <v>1124</v>
      </c>
      <c r="E1117" s="338" t="s">
        <v>300</v>
      </c>
      <c r="F1117" s="339">
        <v>6705.7</v>
      </c>
    </row>
    <row r="1118" spans="1:6" s="330" customFormat="1" ht="12.75">
      <c r="A1118" s="335" t="s">
        <v>297</v>
      </c>
      <c r="B1118" s="336">
        <v>10</v>
      </c>
      <c r="C1118" s="336">
        <v>3</v>
      </c>
      <c r="D1118" s="337" t="s">
        <v>1170</v>
      </c>
      <c r="E1118" s="338" t="s">
        <v>1170</v>
      </c>
      <c r="F1118" s="339">
        <v>84142.5</v>
      </c>
    </row>
    <row r="1119" spans="1:6" s="330" customFormat="1" ht="25.5">
      <c r="A1119" s="335" t="s">
        <v>614</v>
      </c>
      <c r="B1119" s="336">
        <v>10</v>
      </c>
      <c r="C1119" s="336">
        <v>3</v>
      </c>
      <c r="D1119" s="337" t="s">
        <v>1086</v>
      </c>
      <c r="E1119" s="338" t="s">
        <v>1170</v>
      </c>
      <c r="F1119" s="339">
        <v>13113</v>
      </c>
    </row>
    <row r="1120" spans="1:6" s="330" customFormat="1" ht="18" customHeight="1">
      <c r="A1120" s="335" t="s">
        <v>604</v>
      </c>
      <c r="B1120" s="336">
        <v>10</v>
      </c>
      <c r="C1120" s="336">
        <v>3</v>
      </c>
      <c r="D1120" s="337" t="s">
        <v>1125</v>
      </c>
      <c r="E1120" s="338" t="s">
        <v>1170</v>
      </c>
      <c r="F1120" s="339">
        <v>13113</v>
      </c>
    </row>
    <row r="1121" spans="1:6" s="330" customFormat="1" ht="25.5">
      <c r="A1121" s="335" t="s">
        <v>786</v>
      </c>
      <c r="B1121" s="336">
        <v>10</v>
      </c>
      <c r="C1121" s="336">
        <v>3</v>
      </c>
      <c r="D1121" s="337" t="s">
        <v>1126</v>
      </c>
      <c r="E1121" s="338" t="s">
        <v>1170</v>
      </c>
      <c r="F1121" s="339">
        <v>90</v>
      </c>
    </row>
    <row r="1122" spans="1:6" s="330" customFormat="1" ht="38.25">
      <c r="A1122" s="335" t="s">
        <v>709</v>
      </c>
      <c r="B1122" s="336">
        <v>10</v>
      </c>
      <c r="C1122" s="336">
        <v>3</v>
      </c>
      <c r="D1122" s="337" t="s">
        <v>1127</v>
      </c>
      <c r="E1122" s="338" t="s">
        <v>1170</v>
      </c>
      <c r="F1122" s="339">
        <v>90</v>
      </c>
    </row>
    <row r="1123" spans="1:6" s="330" customFormat="1" ht="12.75">
      <c r="A1123" s="335" t="s">
        <v>179</v>
      </c>
      <c r="B1123" s="336">
        <v>10</v>
      </c>
      <c r="C1123" s="336">
        <v>3</v>
      </c>
      <c r="D1123" s="337" t="s">
        <v>1127</v>
      </c>
      <c r="E1123" s="338" t="s">
        <v>178</v>
      </c>
      <c r="F1123" s="339">
        <v>90</v>
      </c>
    </row>
    <row r="1124" spans="1:6" s="330" customFormat="1" ht="12.75">
      <c r="A1124" s="335" t="s">
        <v>299</v>
      </c>
      <c r="B1124" s="336">
        <v>10</v>
      </c>
      <c r="C1124" s="336">
        <v>3</v>
      </c>
      <c r="D1124" s="337" t="s">
        <v>1127</v>
      </c>
      <c r="E1124" s="338" t="s">
        <v>300</v>
      </c>
      <c r="F1124" s="339">
        <v>90</v>
      </c>
    </row>
    <row r="1125" spans="1:6" s="330" customFormat="1" ht="25.5">
      <c r="A1125" s="335" t="s">
        <v>472</v>
      </c>
      <c r="B1125" s="336">
        <v>10</v>
      </c>
      <c r="C1125" s="336">
        <v>3</v>
      </c>
      <c r="D1125" s="337" t="s">
        <v>1128</v>
      </c>
      <c r="E1125" s="338" t="s">
        <v>1170</v>
      </c>
      <c r="F1125" s="339">
        <v>13023</v>
      </c>
    </row>
    <row r="1126" spans="1:6" s="330" customFormat="1" ht="13.5" customHeight="1">
      <c r="A1126" s="335" t="s">
        <v>375</v>
      </c>
      <c r="B1126" s="336">
        <v>10</v>
      </c>
      <c r="C1126" s="336">
        <v>3</v>
      </c>
      <c r="D1126" s="337" t="s">
        <v>1129</v>
      </c>
      <c r="E1126" s="338" t="s">
        <v>1170</v>
      </c>
      <c r="F1126" s="339">
        <v>13023</v>
      </c>
    </row>
    <row r="1127" spans="1:6" s="330" customFormat="1" ht="12.75">
      <c r="A1127" s="335" t="s">
        <v>555</v>
      </c>
      <c r="B1127" s="336">
        <v>10</v>
      </c>
      <c r="C1127" s="336">
        <v>3</v>
      </c>
      <c r="D1127" s="337" t="s">
        <v>1129</v>
      </c>
      <c r="E1127" s="338" t="s">
        <v>181</v>
      </c>
      <c r="F1127" s="339">
        <v>13023</v>
      </c>
    </row>
    <row r="1128" spans="1:6" s="330" customFormat="1" ht="12.75">
      <c r="A1128" s="335" t="s">
        <v>199</v>
      </c>
      <c r="B1128" s="336">
        <v>10</v>
      </c>
      <c r="C1128" s="336">
        <v>3</v>
      </c>
      <c r="D1128" s="337" t="s">
        <v>1129</v>
      </c>
      <c r="E1128" s="338" t="s">
        <v>180</v>
      </c>
      <c r="F1128" s="339">
        <v>13023</v>
      </c>
    </row>
    <row r="1129" spans="1:6" s="330" customFormat="1" ht="12.75">
      <c r="A1129" s="335" t="s">
        <v>781</v>
      </c>
      <c r="B1129" s="336">
        <v>10</v>
      </c>
      <c r="C1129" s="336">
        <v>3</v>
      </c>
      <c r="D1129" s="337" t="s">
        <v>1027</v>
      </c>
      <c r="E1129" s="338" t="s">
        <v>1170</v>
      </c>
      <c r="F1129" s="339">
        <v>16499</v>
      </c>
    </row>
    <row r="1130" spans="1:6" s="330" customFormat="1" ht="12.75">
      <c r="A1130" s="335" t="s">
        <v>305</v>
      </c>
      <c r="B1130" s="336">
        <v>10</v>
      </c>
      <c r="C1130" s="336">
        <v>3</v>
      </c>
      <c r="D1130" s="337" t="s">
        <v>1130</v>
      </c>
      <c r="E1130" s="338" t="s">
        <v>1170</v>
      </c>
      <c r="F1130" s="339">
        <v>16499</v>
      </c>
    </row>
    <row r="1131" spans="1:6" s="330" customFormat="1" ht="38.25">
      <c r="A1131" s="335" t="s">
        <v>473</v>
      </c>
      <c r="B1131" s="336">
        <v>10</v>
      </c>
      <c r="C1131" s="336">
        <v>3</v>
      </c>
      <c r="D1131" s="337" t="s">
        <v>1131</v>
      </c>
      <c r="E1131" s="338" t="s">
        <v>1170</v>
      </c>
      <c r="F1131" s="339">
        <v>16499</v>
      </c>
    </row>
    <row r="1132" spans="1:6" s="330" customFormat="1" ht="12.75">
      <c r="A1132" s="335" t="s">
        <v>545</v>
      </c>
      <c r="B1132" s="336">
        <v>10</v>
      </c>
      <c r="C1132" s="336">
        <v>3</v>
      </c>
      <c r="D1132" s="337" t="s">
        <v>1132</v>
      </c>
      <c r="E1132" s="338" t="s">
        <v>1170</v>
      </c>
      <c r="F1132" s="339">
        <v>877.2</v>
      </c>
    </row>
    <row r="1133" spans="1:6" s="330" customFormat="1" ht="12.75">
      <c r="A1133" s="335" t="s">
        <v>179</v>
      </c>
      <c r="B1133" s="336">
        <v>10</v>
      </c>
      <c r="C1133" s="336">
        <v>3</v>
      </c>
      <c r="D1133" s="337" t="s">
        <v>1132</v>
      </c>
      <c r="E1133" s="338" t="s">
        <v>178</v>
      </c>
      <c r="F1133" s="339">
        <v>877.2</v>
      </c>
    </row>
    <row r="1134" spans="1:6" s="330" customFormat="1" ht="12.75">
      <c r="A1134" s="335" t="s">
        <v>177</v>
      </c>
      <c r="B1134" s="336">
        <v>10</v>
      </c>
      <c r="C1134" s="336">
        <v>3</v>
      </c>
      <c r="D1134" s="337" t="s">
        <v>1132</v>
      </c>
      <c r="E1134" s="338" t="s">
        <v>176</v>
      </c>
      <c r="F1134" s="339">
        <v>877.2</v>
      </c>
    </row>
    <row r="1135" spans="1:6" s="330" customFormat="1" ht="12.75">
      <c r="A1135" s="335" t="s">
        <v>605</v>
      </c>
      <c r="B1135" s="336">
        <v>10</v>
      </c>
      <c r="C1135" s="336">
        <v>3</v>
      </c>
      <c r="D1135" s="337" t="s">
        <v>1133</v>
      </c>
      <c r="E1135" s="338" t="s">
        <v>1170</v>
      </c>
      <c r="F1135" s="339">
        <v>4033</v>
      </c>
    </row>
    <row r="1136" spans="1:6" s="330" customFormat="1" ht="12.75">
      <c r="A1136" s="335" t="s">
        <v>179</v>
      </c>
      <c r="B1136" s="336">
        <v>10</v>
      </c>
      <c r="C1136" s="336">
        <v>3</v>
      </c>
      <c r="D1136" s="337" t="s">
        <v>1133</v>
      </c>
      <c r="E1136" s="338" t="s">
        <v>178</v>
      </c>
      <c r="F1136" s="339">
        <v>4033</v>
      </c>
    </row>
    <row r="1137" spans="1:6" s="330" customFormat="1" ht="12.75">
      <c r="A1137" s="335" t="s">
        <v>177</v>
      </c>
      <c r="B1137" s="336">
        <v>10</v>
      </c>
      <c r="C1137" s="336">
        <v>3</v>
      </c>
      <c r="D1137" s="337" t="s">
        <v>1133</v>
      </c>
      <c r="E1137" s="338" t="s">
        <v>176</v>
      </c>
      <c r="F1137" s="339">
        <v>4033</v>
      </c>
    </row>
    <row r="1138" spans="1:6" s="330" customFormat="1" ht="12.75">
      <c r="A1138" s="335" t="s">
        <v>710</v>
      </c>
      <c r="B1138" s="336">
        <v>10</v>
      </c>
      <c r="C1138" s="336">
        <v>3</v>
      </c>
      <c r="D1138" s="337" t="s">
        <v>1134</v>
      </c>
      <c r="E1138" s="338" t="s">
        <v>1170</v>
      </c>
      <c r="F1138" s="339">
        <v>5355.8</v>
      </c>
    </row>
    <row r="1139" spans="1:6" s="330" customFormat="1" ht="12.75">
      <c r="A1139" s="335" t="s">
        <v>179</v>
      </c>
      <c r="B1139" s="336">
        <v>10</v>
      </c>
      <c r="C1139" s="336">
        <v>3</v>
      </c>
      <c r="D1139" s="337" t="s">
        <v>1134</v>
      </c>
      <c r="E1139" s="338" t="s">
        <v>178</v>
      </c>
      <c r="F1139" s="339">
        <v>5355.8</v>
      </c>
    </row>
    <row r="1140" spans="1:6" s="330" customFormat="1" ht="12.75">
      <c r="A1140" s="335" t="s">
        <v>177</v>
      </c>
      <c r="B1140" s="336">
        <v>10</v>
      </c>
      <c r="C1140" s="336">
        <v>3</v>
      </c>
      <c r="D1140" s="337" t="s">
        <v>1134</v>
      </c>
      <c r="E1140" s="338" t="s">
        <v>176</v>
      </c>
      <c r="F1140" s="339">
        <v>5355.8</v>
      </c>
    </row>
    <row r="1141" spans="1:6" s="330" customFormat="1" ht="12.75">
      <c r="A1141" s="335" t="s">
        <v>605</v>
      </c>
      <c r="B1141" s="336">
        <v>10</v>
      </c>
      <c r="C1141" s="336">
        <v>3</v>
      </c>
      <c r="D1141" s="337" t="s">
        <v>1135</v>
      </c>
      <c r="E1141" s="338" t="s">
        <v>1170</v>
      </c>
      <c r="F1141" s="339">
        <v>6233</v>
      </c>
    </row>
    <row r="1142" spans="1:6" s="330" customFormat="1" ht="12.75">
      <c r="A1142" s="335" t="s">
        <v>179</v>
      </c>
      <c r="B1142" s="336">
        <v>10</v>
      </c>
      <c r="C1142" s="336">
        <v>3</v>
      </c>
      <c r="D1142" s="337" t="s">
        <v>1135</v>
      </c>
      <c r="E1142" s="338" t="s">
        <v>178</v>
      </c>
      <c r="F1142" s="339">
        <v>6233</v>
      </c>
    </row>
    <row r="1143" spans="1:6" s="330" customFormat="1" ht="13.5" customHeight="1">
      <c r="A1143" s="335" t="s">
        <v>177</v>
      </c>
      <c r="B1143" s="336">
        <v>10</v>
      </c>
      <c r="C1143" s="336">
        <v>3</v>
      </c>
      <c r="D1143" s="337" t="s">
        <v>1135</v>
      </c>
      <c r="E1143" s="338" t="s">
        <v>176</v>
      </c>
      <c r="F1143" s="339">
        <v>6233</v>
      </c>
    </row>
    <row r="1144" spans="1:6" s="330" customFormat="1" ht="25.5">
      <c r="A1144" s="335" t="s">
        <v>207</v>
      </c>
      <c r="B1144" s="336">
        <v>10</v>
      </c>
      <c r="C1144" s="336">
        <v>3</v>
      </c>
      <c r="D1144" s="337" t="s">
        <v>838</v>
      </c>
      <c r="E1144" s="338" t="s">
        <v>1170</v>
      </c>
      <c r="F1144" s="339">
        <v>54164.4</v>
      </c>
    </row>
    <row r="1145" spans="1:6" s="330" customFormat="1" ht="25.5">
      <c r="A1145" s="335" t="s">
        <v>271</v>
      </c>
      <c r="B1145" s="336">
        <v>10</v>
      </c>
      <c r="C1145" s="336">
        <v>3</v>
      </c>
      <c r="D1145" s="337" t="s">
        <v>900</v>
      </c>
      <c r="E1145" s="338" t="s">
        <v>1170</v>
      </c>
      <c r="F1145" s="339">
        <v>54164.4</v>
      </c>
    </row>
    <row r="1146" spans="1:6" s="330" customFormat="1" ht="51">
      <c r="A1146" s="335" t="s">
        <v>506</v>
      </c>
      <c r="B1146" s="336">
        <v>10</v>
      </c>
      <c r="C1146" s="336">
        <v>3</v>
      </c>
      <c r="D1146" s="337" t="s">
        <v>901</v>
      </c>
      <c r="E1146" s="338" t="s">
        <v>1170</v>
      </c>
      <c r="F1146" s="339">
        <v>53557</v>
      </c>
    </row>
    <row r="1147" spans="1:6" s="330" customFormat="1" ht="12.75">
      <c r="A1147" s="335" t="s">
        <v>302</v>
      </c>
      <c r="B1147" s="336">
        <v>10</v>
      </c>
      <c r="C1147" s="336">
        <v>3</v>
      </c>
      <c r="D1147" s="337" t="s">
        <v>1136</v>
      </c>
      <c r="E1147" s="338" t="s">
        <v>1170</v>
      </c>
      <c r="F1147" s="339">
        <v>53557</v>
      </c>
    </row>
    <row r="1148" spans="1:6" s="330" customFormat="1" ht="12.75">
      <c r="A1148" s="335" t="s">
        <v>555</v>
      </c>
      <c r="B1148" s="336">
        <v>10</v>
      </c>
      <c r="C1148" s="336">
        <v>3</v>
      </c>
      <c r="D1148" s="337" t="s">
        <v>1136</v>
      </c>
      <c r="E1148" s="338" t="s">
        <v>181</v>
      </c>
      <c r="F1148" s="339">
        <v>402.3</v>
      </c>
    </row>
    <row r="1149" spans="1:6" s="330" customFormat="1" ht="12.75">
      <c r="A1149" s="335" t="s">
        <v>199</v>
      </c>
      <c r="B1149" s="336">
        <v>10</v>
      </c>
      <c r="C1149" s="336">
        <v>3</v>
      </c>
      <c r="D1149" s="337" t="s">
        <v>1136</v>
      </c>
      <c r="E1149" s="338" t="s">
        <v>180</v>
      </c>
      <c r="F1149" s="339">
        <v>402.3</v>
      </c>
    </row>
    <row r="1150" spans="1:6" s="330" customFormat="1" ht="12.75">
      <c r="A1150" s="335" t="s">
        <v>179</v>
      </c>
      <c r="B1150" s="336">
        <v>10</v>
      </c>
      <c r="C1150" s="336">
        <v>3</v>
      </c>
      <c r="D1150" s="337" t="s">
        <v>1136</v>
      </c>
      <c r="E1150" s="338" t="s">
        <v>178</v>
      </c>
      <c r="F1150" s="339">
        <v>53154.7</v>
      </c>
    </row>
    <row r="1151" spans="1:6" s="330" customFormat="1" ht="12.75">
      <c r="A1151" s="335" t="s">
        <v>177</v>
      </c>
      <c r="B1151" s="336">
        <v>10</v>
      </c>
      <c r="C1151" s="336">
        <v>3</v>
      </c>
      <c r="D1151" s="337" t="s">
        <v>1136</v>
      </c>
      <c r="E1151" s="338" t="s">
        <v>176</v>
      </c>
      <c r="F1151" s="339">
        <v>53154.7</v>
      </c>
    </row>
    <row r="1152" spans="1:6" s="330" customFormat="1" ht="38.25">
      <c r="A1152" s="335" t="s">
        <v>474</v>
      </c>
      <c r="B1152" s="336">
        <v>10</v>
      </c>
      <c r="C1152" s="336">
        <v>3</v>
      </c>
      <c r="D1152" s="337" t="s">
        <v>1137</v>
      </c>
      <c r="E1152" s="338" t="s">
        <v>1170</v>
      </c>
      <c r="F1152" s="339">
        <v>30.3</v>
      </c>
    </row>
    <row r="1153" spans="1:6" s="330" customFormat="1" ht="25.5">
      <c r="A1153" s="335" t="s">
        <v>298</v>
      </c>
      <c r="B1153" s="336">
        <v>10</v>
      </c>
      <c r="C1153" s="336">
        <v>3</v>
      </c>
      <c r="D1153" s="337" t="s">
        <v>1138</v>
      </c>
      <c r="E1153" s="338" t="s">
        <v>1170</v>
      </c>
      <c r="F1153" s="339">
        <v>30.3</v>
      </c>
    </row>
    <row r="1154" spans="1:6" s="330" customFormat="1" ht="12.75">
      <c r="A1154" s="335" t="s">
        <v>555</v>
      </c>
      <c r="B1154" s="336">
        <v>10</v>
      </c>
      <c r="C1154" s="336">
        <v>3</v>
      </c>
      <c r="D1154" s="337" t="s">
        <v>1138</v>
      </c>
      <c r="E1154" s="338" t="s">
        <v>181</v>
      </c>
      <c r="F1154" s="339">
        <v>0.3</v>
      </c>
    </row>
    <row r="1155" spans="1:6" s="330" customFormat="1" ht="12.75">
      <c r="A1155" s="335" t="s">
        <v>199</v>
      </c>
      <c r="B1155" s="336">
        <v>10</v>
      </c>
      <c r="C1155" s="336">
        <v>3</v>
      </c>
      <c r="D1155" s="337" t="s">
        <v>1138</v>
      </c>
      <c r="E1155" s="338" t="s">
        <v>180</v>
      </c>
      <c r="F1155" s="339">
        <v>0.3</v>
      </c>
    </row>
    <row r="1156" spans="1:6" s="330" customFormat="1" ht="12.75">
      <c r="A1156" s="335" t="s">
        <v>179</v>
      </c>
      <c r="B1156" s="336">
        <v>10</v>
      </c>
      <c r="C1156" s="336">
        <v>3</v>
      </c>
      <c r="D1156" s="337" t="s">
        <v>1138</v>
      </c>
      <c r="E1156" s="338" t="s">
        <v>178</v>
      </c>
      <c r="F1156" s="339">
        <v>30</v>
      </c>
    </row>
    <row r="1157" spans="1:6" s="330" customFormat="1" ht="12.75">
      <c r="A1157" s="335" t="s">
        <v>299</v>
      </c>
      <c r="B1157" s="336">
        <v>10</v>
      </c>
      <c r="C1157" s="336">
        <v>3</v>
      </c>
      <c r="D1157" s="337" t="s">
        <v>1138</v>
      </c>
      <c r="E1157" s="338" t="s">
        <v>300</v>
      </c>
      <c r="F1157" s="339">
        <v>30</v>
      </c>
    </row>
    <row r="1158" spans="1:6" s="330" customFormat="1" ht="38.25">
      <c r="A1158" s="335" t="s">
        <v>399</v>
      </c>
      <c r="B1158" s="336">
        <v>10</v>
      </c>
      <c r="C1158" s="336">
        <v>3</v>
      </c>
      <c r="D1158" s="337" t="s">
        <v>1139</v>
      </c>
      <c r="E1158" s="338" t="s">
        <v>1170</v>
      </c>
      <c r="F1158" s="339">
        <v>577.1</v>
      </c>
    </row>
    <row r="1159" spans="1:6" s="330" customFormat="1" ht="12.75">
      <c r="A1159" s="335" t="s">
        <v>301</v>
      </c>
      <c r="B1159" s="336">
        <v>10</v>
      </c>
      <c r="C1159" s="336">
        <v>3</v>
      </c>
      <c r="D1159" s="337" t="s">
        <v>1140</v>
      </c>
      <c r="E1159" s="338" t="s">
        <v>1170</v>
      </c>
      <c r="F1159" s="339">
        <v>577.1</v>
      </c>
    </row>
    <row r="1160" spans="1:6" s="330" customFormat="1" ht="12.75">
      <c r="A1160" s="335" t="s">
        <v>555</v>
      </c>
      <c r="B1160" s="336">
        <v>10</v>
      </c>
      <c r="C1160" s="336">
        <v>3</v>
      </c>
      <c r="D1160" s="337" t="s">
        <v>1140</v>
      </c>
      <c r="E1160" s="338" t="s">
        <v>181</v>
      </c>
      <c r="F1160" s="339">
        <v>5.1</v>
      </c>
    </row>
    <row r="1161" spans="1:6" s="330" customFormat="1" ht="12.75">
      <c r="A1161" s="335" t="s">
        <v>199</v>
      </c>
      <c r="B1161" s="336">
        <v>10</v>
      </c>
      <c r="C1161" s="336">
        <v>3</v>
      </c>
      <c r="D1161" s="337" t="s">
        <v>1140</v>
      </c>
      <c r="E1161" s="338" t="s">
        <v>180</v>
      </c>
      <c r="F1161" s="339">
        <v>5.1</v>
      </c>
    </row>
    <row r="1162" spans="1:6" s="330" customFormat="1" ht="12.75">
      <c r="A1162" s="335" t="s">
        <v>179</v>
      </c>
      <c r="B1162" s="336">
        <v>10</v>
      </c>
      <c r="C1162" s="336">
        <v>3</v>
      </c>
      <c r="D1162" s="337" t="s">
        <v>1140</v>
      </c>
      <c r="E1162" s="338" t="s">
        <v>178</v>
      </c>
      <c r="F1162" s="339">
        <v>572</v>
      </c>
    </row>
    <row r="1163" spans="1:6" s="330" customFormat="1" ht="12.75">
      <c r="A1163" s="335" t="s">
        <v>299</v>
      </c>
      <c r="B1163" s="336">
        <v>10</v>
      </c>
      <c r="C1163" s="336">
        <v>3</v>
      </c>
      <c r="D1163" s="337" t="s">
        <v>1140</v>
      </c>
      <c r="E1163" s="338" t="s">
        <v>300</v>
      </c>
      <c r="F1163" s="339">
        <v>572</v>
      </c>
    </row>
    <row r="1164" spans="1:6" s="330" customFormat="1" ht="12.75">
      <c r="A1164" s="335" t="s">
        <v>251</v>
      </c>
      <c r="B1164" s="336">
        <v>10</v>
      </c>
      <c r="C1164" s="336">
        <v>3</v>
      </c>
      <c r="D1164" s="337" t="s">
        <v>836</v>
      </c>
      <c r="E1164" s="338" t="s">
        <v>1170</v>
      </c>
      <c r="F1164" s="339">
        <v>366.1</v>
      </c>
    </row>
    <row r="1165" spans="1:6" s="330" customFormat="1" ht="39" customHeight="1">
      <c r="A1165" s="335" t="s">
        <v>335</v>
      </c>
      <c r="B1165" s="336">
        <v>10</v>
      </c>
      <c r="C1165" s="336">
        <v>3</v>
      </c>
      <c r="D1165" s="337" t="s">
        <v>1141</v>
      </c>
      <c r="E1165" s="338" t="s">
        <v>1170</v>
      </c>
      <c r="F1165" s="339">
        <v>366.1</v>
      </c>
    </row>
    <row r="1166" spans="1:6" s="330" customFormat="1" ht="12.75">
      <c r="A1166" s="335" t="s">
        <v>179</v>
      </c>
      <c r="B1166" s="336">
        <v>10</v>
      </c>
      <c r="C1166" s="336">
        <v>3</v>
      </c>
      <c r="D1166" s="337" t="s">
        <v>1141</v>
      </c>
      <c r="E1166" s="338" t="s">
        <v>178</v>
      </c>
      <c r="F1166" s="339">
        <v>366.1</v>
      </c>
    </row>
    <row r="1167" spans="1:6" s="330" customFormat="1" ht="12.75">
      <c r="A1167" s="335" t="s">
        <v>502</v>
      </c>
      <c r="B1167" s="336">
        <v>10</v>
      </c>
      <c r="C1167" s="336">
        <v>3</v>
      </c>
      <c r="D1167" s="337" t="s">
        <v>1141</v>
      </c>
      <c r="E1167" s="338" t="s">
        <v>501</v>
      </c>
      <c r="F1167" s="339">
        <v>366.1</v>
      </c>
    </row>
    <row r="1168" spans="1:6" s="330" customFormat="1" ht="12.75">
      <c r="A1168" s="335" t="s">
        <v>185</v>
      </c>
      <c r="B1168" s="336">
        <v>10</v>
      </c>
      <c r="C1168" s="336">
        <v>4</v>
      </c>
      <c r="D1168" s="337" t="s">
        <v>1170</v>
      </c>
      <c r="E1168" s="338" t="s">
        <v>1170</v>
      </c>
      <c r="F1168" s="339">
        <v>51193</v>
      </c>
    </row>
    <row r="1169" spans="1:6" s="330" customFormat="1" ht="12.75">
      <c r="A1169" s="335" t="s">
        <v>781</v>
      </c>
      <c r="B1169" s="336">
        <v>10</v>
      </c>
      <c r="C1169" s="336">
        <v>4</v>
      </c>
      <c r="D1169" s="337" t="s">
        <v>1027</v>
      </c>
      <c r="E1169" s="338" t="s">
        <v>1170</v>
      </c>
      <c r="F1169" s="339">
        <v>29911</v>
      </c>
    </row>
    <row r="1170" spans="1:6" s="330" customFormat="1" ht="25.5">
      <c r="A1170" s="335" t="s">
        <v>312</v>
      </c>
      <c r="B1170" s="336">
        <v>10</v>
      </c>
      <c r="C1170" s="336">
        <v>4</v>
      </c>
      <c r="D1170" s="337" t="s">
        <v>1142</v>
      </c>
      <c r="E1170" s="338" t="s">
        <v>1170</v>
      </c>
      <c r="F1170" s="339">
        <v>29911</v>
      </c>
    </row>
    <row r="1171" spans="1:6" s="330" customFormat="1" ht="39" customHeight="1">
      <c r="A1171" s="335" t="s">
        <v>669</v>
      </c>
      <c r="B1171" s="336">
        <v>10</v>
      </c>
      <c r="C1171" s="336">
        <v>4</v>
      </c>
      <c r="D1171" s="337" t="s">
        <v>1143</v>
      </c>
      <c r="E1171" s="338" t="s">
        <v>1170</v>
      </c>
      <c r="F1171" s="339">
        <v>29911</v>
      </c>
    </row>
    <row r="1172" spans="1:6" s="330" customFormat="1" ht="25.5">
      <c r="A1172" s="335" t="s">
        <v>531</v>
      </c>
      <c r="B1172" s="336">
        <v>10</v>
      </c>
      <c r="C1172" s="336">
        <v>4</v>
      </c>
      <c r="D1172" s="337" t="s">
        <v>1144</v>
      </c>
      <c r="E1172" s="338" t="s">
        <v>1170</v>
      </c>
      <c r="F1172" s="339">
        <v>29911</v>
      </c>
    </row>
    <row r="1173" spans="1:6" s="330" customFormat="1" ht="12.75">
      <c r="A1173" s="335" t="s">
        <v>179</v>
      </c>
      <c r="B1173" s="336">
        <v>10</v>
      </c>
      <c r="C1173" s="336">
        <v>4</v>
      </c>
      <c r="D1173" s="337" t="s">
        <v>1144</v>
      </c>
      <c r="E1173" s="338" t="s">
        <v>178</v>
      </c>
      <c r="F1173" s="339">
        <v>29911</v>
      </c>
    </row>
    <row r="1174" spans="1:6" s="330" customFormat="1" ht="12.75">
      <c r="A1174" s="335" t="s">
        <v>177</v>
      </c>
      <c r="B1174" s="336">
        <v>10</v>
      </c>
      <c r="C1174" s="336">
        <v>4</v>
      </c>
      <c r="D1174" s="337" t="s">
        <v>1144</v>
      </c>
      <c r="E1174" s="338" t="s">
        <v>176</v>
      </c>
      <c r="F1174" s="339">
        <v>29911</v>
      </c>
    </row>
    <row r="1175" spans="1:6" s="330" customFormat="1" ht="25.5">
      <c r="A1175" s="335" t="s">
        <v>184</v>
      </c>
      <c r="B1175" s="336">
        <v>10</v>
      </c>
      <c r="C1175" s="336">
        <v>4</v>
      </c>
      <c r="D1175" s="337" t="s">
        <v>817</v>
      </c>
      <c r="E1175" s="338" t="s">
        <v>1170</v>
      </c>
      <c r="F1175" s="339">
        <v>21282</v>
      </c>
    </row>
    <row r="1176" spans="1:6" s="330" customFormat="1" ht="12.75">
      <c r="A1176" s="335" t="s">
        <v>183</v>
      </c>
      <c r="B1176" s="336">
        <v>10</v>
      </c>
      <c r="C1176" s="336">
        <v>4</v>
      </c>
      <c r="D1176" s="337" t="s">
        <v>818</v>
      </c>
      <c r="E1176" s="338" t="s">
        <v>1170</v>
      </c>
      <c r="F1176" s="339">
        <v>21282</v>
      </c>
    </row>
    <row r="1177" spans="1:6" s="330" customFormat="1" ht="38.25">
      <c r="A1177" s="335" t="s">
        <v>452</v>
      </c>
      <c r="B1177" s="336">
        <v>10</v>
      </c>
      <c r="C1177" s="336">
        <v>4</v>
      </c>
      <c r="D1177" s="337" t="s">
        <v>821</v>
      </c>
      <c r="E1177" s="338" t="s">
        <v>1170</v>
      </c>
      <c r="F1177" s="339">
        <v>21282</v>
      </c>
    </row>
    <row r="1178" spans="1:6" s="330" customFormat="1" ht="38.25">
      <c r="A1178" s="335" t="s">
        <v>182</v>
      </c>
      <c r="B1178" s="336">
        <v>10</v>
      </c>
      <c r="C1178" s="336">
        <v>4</v>
      </c>
      <c r="D1178" s="337" t="s">
        <v>885</v>
      </c>
      <c r="E1178" s="338" t="s">
        <v>1170</v>
      </c>
      <c r="F1178" s="339">
        <v>21282</v>
      </c>
    </row>
    <row r="1179" spans="1:6" s="330" customFormat="1" ht="12.75">
      <c r="A1179" s="335" t="s">
        <v>555</v>
      </c>
      <c r="B1179" s="336">
        <v>10</v>
      </c>
      <c r="C1179" s="336">
        <v>4</v>
      </c>
      <c r="D1179" s="337" t="s">
        <v>885</v>
      </c>
      <c r="E1179" s="338" t="s">
        <v>181</v>
      </c>
      <c r="F1179" s="339">
        <v>315</v>
      </c>
    </row>
    <row r="1180" spans="1:6" s="330" customFormat="1" ht="12.75">
      <c r="A1180" s="335" t="s">
        <v>199</v>
      </c>
      <c r="B1180" s="336">
        <v>10</v>
      </c>
      <c r="C1180" s="336">
        <v>4</v>
      </c>
      <c r="D1180" s="337" t="s">
        <v>885</v>
      </c>
      <c r="E1180" s="338" t="s">
        <v>180</v>
      </c>
      <c r="F1180" s="339">
        <v>315</v>
      </c>
    </row>
    <row r="1181" spans="1:6" s="330" customFormat="1" ht="12.75">
      <c r="A1181" s="335" t="s">
        <v>179</v>
      </c>
      <c r="B1181" s="336">
        <v>10</v>
      </c>
      <c r="C1181" s="336">
        <v>4</v>
      </c>
      <c r="D1181" s="337" t="s">
        <v>885</v>
      </c>
      <c r="E1181" s="338" t="s">
        <v>178</v>
      </c>
      <c r="F1181" s="339">
        <v>20967</v>
      </c>
    </row>
    <row r="1182" spans="1:6" s="330" customFormat="1" ht="12.75">
      <c r="A1182" s="335" t="s">
        <v>177</v>
      </c>
      <c r="B1182" s="336">
        <v>10</v>
      </c>
      <c r="C1182" s="336">
        <v>4</v>
      </c>
      <c r="D1182" s="337" t="s">
        <v>885</v>
      </c>
      <c r="E1182" s="338" t="s">
        <v>176</v>
      </c>
      <c r="F1182" s="339">
        <v>20967</v>
      </c>
    </row>
    <row r="1183" spans="1:6" s="330" customFormat="1" ht="12.75">
      <c r="A1183" s="335" t="s">
        <v>606</v>
      </c>
      <c r="B1183" s="336">
        <v>10</v>
      </c>
      <c r="C1183" s="336">
        <v>6</v>
      </c>
      <c r="D1183" s="337" t="s">
        <v>1170</v>
      </c>
      <c r="E1183" s="338" t="s">
        <v>1170</v>
      </c>
      <c r="F1183" s="339">
        <v>80</v>
      </c>
    </row>
    <row r="1184" spans="1:6" s="330" customFormat="1" ht="12.75">
      <c r="A1184" s="335" t="s">
        <v>251</v>
      </c>
      <c r="B1184" s="336">
        <v>10</v>
      </c>
      <c r="C1184" s="336">
        <v>6</v>
      </c>
      <c r="D1184" s="337" t="s">
        <v>836</v>
      </c>
      <c r="E1184" s="338" t="s">
        <v>1170</v>
      </c>
      <c r="F1184" s="339">
        <v>80</v>
      </c>
    </row>
    <row r="1185" spans="1:6" s="330" customFormat="1" ht="25.5">
      <c r="A1185" s="335" t="s">
        <v>564</v>
      </c>
      <c r="B1185" s="336">
        <v>10</v>
      </c>
      <c r="C1185" s="336">
        <v>6</v>
      </c>
      <c r="D1185" s="337" t="s">
        <v>837</v>
      </c>
      <c r="E1185" s="338" t="s">
        <v>1170</v>
      </c>
      <c r="F1185" s="339">
        <v>80</v>
      </c>
    </row>
    <row r="1186" spans="1:6" s="330" customFormat="1" ht="12.75">
      <c r="A1186" s="335" t="s">
        <v>190</v>
      </c>
      <c r="B1186" s="336">
        <v>10</v>
      </c>
      <c r="C1186" s="336">
        <v>6</v>
      </c>
      <c r="D1186" s="337" t="s">
        <v>837</v>
      </c>
      <c r="E1186" s="338" t="s">
        <v>101</v>
      </c>
      <c r="F1186" s="339">
        <v>80</v>
      </c>
    </row>
    <row r="1187" spans="1:6" s="330" customFormat="1" ht="12.75">
      <c r="A1187" s="335" t="s">
        <v>500</v>
      </c>
      <c r="B1187" s="336">
        <v>10</v>
      </c>
      <c r="C1187" s="336">
        <v>6</v>
      </c>
      <c r="D1187" s="337" t="s">
        <v>837</v>
      </c>
      <c r="E1187" s="338" t="s">
        <v>106</v>
      </c>
      <c r="F1187" s="339">
        <v>80</v>
      </c>
    </row>
    <row r="1188" spans="1:6" s="330" customFormat="1" ht="21" customHeight="1">
      <c r="A1188" s="335" t="s">
        <v>306</v>
      </c>
      <c r="B1188" s="336">
        <v>11</v>
      </c>
      <c r="C1188" s="336">
        <v>0</v>
      </c>
      <c r="D1188" s="337" t="s">
        <v>1170</v>
      </c>
      <c r="E1188" s="338" t="s">
        <v>1170</v>
      </c>
      <c r="F1188" s="339">
        <v>1570</v>
      </c>
    </row>
    <row r="1189" spans="1:6" s="330" customFormat="1" ht="12.75">
      <c r="A1189" s="335" t="s">
        <v>307</v>
      </c>
      <c r="B1189" s="336">
        <v>11</v>
      </c>
      <c r="C1189" s="336">
        <v>2</v>
      </c>
      <c r="D1189" s="337" t="s">
        <v>1170</v>
      </c>
      <c r="E1189" s="338" t="s">
        <v>1170</v>
      </c>
      <c r="F1189" s="339">
        <v>1570</v>
      </c>
    </row>
    <row r="1190" spans="1:6" s="330" customFormat="1" ht="25.5">
      <c r="A1190" s="335" t="s">
        <v>614</v>
      </c>
      <c r="B1190" s="336">
        <v>11</v>
      </c>
      <c r="C1190" s="336">
        <v>2</v>
      </c>
      <c r="D1190" s="337" t="s">
        <v>1086</v>
      </c>
      <c r="E1190" s="338" t="s">
        <v>1170</v>
      </c>
      <c r="F1190" s="339">
        <v>1510</v>
      </c>
    </row>
    <row r="1191" spans="1:6" s="330" customFormat="1" ht="12.75">
      <c r="A1191" s="335" t="s">
        <v>308</v>
      </c>
      <c r="B1191" s="336">
        <v>11</v>
      </c>
      <c r="C1191" s="336">
        <v>2</v>
      </c>
      <c r="D1191" s="337" t="s">
        <v>1145</v>
      </c>
      <c r="E1191" s="338" t="s">
        <v>1170</v>
      </c>
      <c r="F1191" s="339">
        <v>1510</v>
      </c>
    </row>
    <row r="1192" spans="1:6" s="330" customFormat="1" ht="25.5">
      <c r="A1192" s="335" t="s">
        <v>475</v>
      </c>
      <c r="B1192" s="336">
        <v>11</v>
      </c>
      <c r="C1192" s="336">
        <v>2</v>
      </c>
      <c r="D1192" s="337" t="s">
        <v>1146</v>
      </c>
      <c r="E1192" s="338" t="s">
        <v>1170</v>
      </c>
      <c r="F1192" s="339">
        <v>1510</v>
      </c>
    </row>
    <row r="1193" spans="1:6" s="330" customFormat="1" ht="23.25" customHeight="1">
      <c r="A1193" s="335" t="s">
        <v>270</v>
      </c>
      <c r="B1193" s="336">
        <v>11</v>
      </c>
      <c r="C1193" s="336">
        <v>2</v>
      </c>
      <c r="D1193" s="337" t="s">
        <v>1147</v>
      </c>
      <c r="E1193" s="338" t="s">
        <v>1170</v>
      </c>
      <c r="F1193" s="339">
        <v>750</v>
      </c>
    </row>
    <row r="1194" spans="1:6" s="330" customFormat="1" ht="21.75" customHeight="1">
      <c r="A1194" s="335" t="s">
        <v>555</v>
      </c>
      <c r="B1194" s="336">
        <v>11</v>
      </c>
      <c r="C1194" s="336">
        <v>2</v>
      </c>
      <c r="D1194" s="337" t="s">
        <v>1147</v>
      </c>
      <c r="E1194" s="338" t="s">
        <v>181</v>
      </c>
      <c r="F1194" s="339">
        <v>750</v>
      </c>
    </row>
    <row r="1195" spans="1:6" s="330" customFormat="1" ht="12.75">
      <c r="A1195" s="335" t="s">
        <v>199</v>
      </c>
      <c r="B1195" s="336">
        <v>11</v>
      </c>
      <c r="C1195" s="336">
        <v>2</v>
      </c>
      <c r="D1195" s="337" t="s">
        <v>1147</v>
      </c>
      <c r="E1195" s="338" t="s">
        <v>180</v>
      </c>
      <c r="F1195" s="339">
        <v>750</v>
      </c>
    </row>
    <row r="1196" spans="1:6" s="330" customFormat="1" ht="12.75">
      <c r="A1196" s="335" t="s">
        <v>476</v>
      </c>
      <c r="B1196" s="336">
        <v>11</v>
      </c>
      <c r="C1196" s="336">
        <v>2</v>
      </c>
      <c r="D1196" s="337" t="s">
        <v>1148</v>
      </c>
      <c r="E1196" s="338" t="s">
        <v>1170</v>
      </c>
      <c r="F1196" s="339">
        <v>160</v>
      </c>
    </row>
    <row r="1197" spans="1:6" s="330" customFormat="1" ht="12.75">
      <c r="A1197" s="335" t="s">
        <v>190</v>
      </c>
      <c r="B1197" s="336">
        <v>11</v>
      </c>
      <c r="C1197" s="336">
        <v>2</v>
      </c>
      <c r="D1197" s="337" t="s">
        <v>1148</v>
      </c>
      <c r="E1197" s="338" t="s">
        <v>101</v>
      </c>
      <c r="F1197" s="339">
        <v>160</v>
      </c>
    </row>
    <row r="1198" spans="1:6" s="330" customFormat="1" ht="12.75">
      <c r="A1198" s="335" t="s">
        <v>189</v>
      </c>
      <c r="B1198" s="336">
        <v>11</v>
      </c>
      <c r="C1198" s="336">
        <v>2</v>
      </c>
      <c r="D1198" s="337" t="s">
        <v>1148</v>
      </c>
      <c r="E1198" s="338" t="s">
        <v>102</v>
      </c>
      <c r="F1198" s="339">
        <v>160</v>
      </c>
    </row>
    <row r="1199" spans="1:6" s="330" customFormat="1" ht="25.5">
      <c r="A1199" s="335" t="s">
        <v>711</v>
      </c>
      <c r="B1199" s="336">
        <v>11</v>
      </c>
      <c r="C1199" s="336">
        <v>2</v>
      </c>
      <c r="D1199" s="337" t="s">
        <v>1149</v>
      </c>
      <c r="E1199" s="338" t="s">
        <v>1170</v>
      </c>
      <c r="F1199" s="339">
        <v>510</v>
      </c>
    </row>
    <row r="1200" spans="1:6" s="330" customFormat="1" ht="12.75">
      <c r="A1200" s="335" t="s">
        <v>190</v>
      </c>
      <c r="B1200" s="336">
        <v>11</v>
      </c>
      <c r="C1200" s="336">
        <v>2</v>
      </c>
      <c r="D1200" s="337" t="s">
        <v>1149</v>
      </c>
      <c r="E1200" s="338" t="s">
        <v>101</v>
      </c>
      <c r="F1200" s="339">
        <v>510</v>
      </c>
    </row>
    <row r="1201" spans="1:6" s="330" customFormat="1" ht="12.75">
      <c r="A1201" s="335" t="s">
        <v>189</v>
      </c>
      <c r="B1201" s="336">
        <v>11</v>
      </c>
      <c r="C1201" s="336">
        <v>2</v>
      </c>
      <c r="D1201" s="337" t="s">
        <v>1149</v>
      </c>
      <c r="E1201" s="338" t="s">
        <v>102</v>
      </c>
      <c r="F1201" s="339">
        <v>510</v>
      </c>
    </row>
    <row r="1202" spans="1:6" s="330" customFormat="1" ht="12.75">
      <c r="A1202" s="335" t="s">
        <v>607</v>
      </c>
      <c r="B1202" s="336">
        <v>11</v>
      </c>
      <c r="C1202" s="336">
        <v>2</v>
      </c>
      <c r="D1202" s="337" t="s">
        <v>1150</v>
      </c>
      <c r="E1202" s="338" t="s">
        <v>1170</v>
      </c>
      <c r="F1202" s="339">
        <v>90</v>
      </c>
    </row>
    <row r="1203" spans="1:6" s="330" customFormat="1" ht="12.75">
      <c r="A1203" s="335" t="s">
        <v>190</v>
      </c>
      <c r="B1203" s="336">
        <v>11</v>
      </c>
      <c r="C1203" s="336">
        <v>2</v>
      </c>
      <c r="D1203" s="337" t="s">
        <v>1150</v>
      </c>
      <c r="E1203" s="338" t="s">
        <v>101</v>
      </c>
      <c r="F1203" s="339">
        <v>90</v>
      </c>
    </row>
    <row r="1204" spans="1:6" s="330" customFormat="1" ht="12.75">
      <c r="A1204" s="335" t="s">
        <v>189</v>
      </c>
      <c r="B1204" s="336">
        <v>11</v>
      </c>
      <c r="C1204" s="336">
        <v>2</v>
      </c>
      <c r="D1204" s="337" t="s">
        <v>1150</v>
      </c>
      <c r="E1204" s="338" t="s">
        <v>102</v>
      </c>
      <c r="F1204" s="339">
        <v>90</v>
      </c>
    </row>
    <row r="1205" spans="1:6" s="330" customFormat="1" ht="25.5">
      <c r="A1205" s="335" t="s">
        <v>207</v>
      </c>
      <c r="B1205" s="336">
        <v>11</v>
      </c>
      <c r="C1205" s="336">
        <v>2</v>
      </c>
      <c r="D1205" s="337" t="s">
        <v>838</v>
      </c>
      <c r="E1205" s="338" t="s">
        <v>1170</v>
      </c>
      <c r="F1205" s="339">
        <v>60</v>
      </c>
    </row>
    <row r="1206" spans="1:6" s="330" customFormat="1" ht="12.75">
      <c r="A1206" s="335" t="s">
        <v>229</v>
      </c>
      <c r="B1206" s="336">
        <v>11</v>
      </c>
      <c r="C1206" s="336">
        <v>2</v>
      </c>
      <c r="D1206" s="337" t="s">
        <v>839</v>
      </c>
      <c r="E1206" s="338" t="s">
        <v>1170</v>
      </c>
      <c r="F1206" s="339">
        <v>60</v>
      </c>
    </row>
    <row r="1207" spans="1:6" s="330" customFormat="1" ht="12.75">
      <c r="A1207" s="335" t="s">
        <v>457</v>
      </c>
      <c r="B1207" s="336">
        <v>11</v>
      </c>
      <c r="C1207" s="336">
        <v>2</v>
      </c>
      <c r="D1207" s="337" t="s">
        <v>1076</v>
      </c>
      <c r="E1207" s="338" t="s">
        <v>1170</v>
      </c>
      <c r="F1207" s="339">
        <v>60</v>
      </c>
    </row>
    <row r="1208" spans="1:6" s="330" customFormat="1" ht="12.75">
      <c r="A1208" s="335" t="s">
        <v>265</v>
      </c>
      <c r="B1208" s="336">
        <v>11</v>
      </c>
      <c r="C1208" s="336">
        <v>2</v>
      </c>
      <c r="D1208" s="337" t="s">
        <v>1077</v>
      </c>
      <c r="E1208" s="338" t="s">
        <v>1170</v>
      </c>
      <c r="F1208" s="339">
        <v>60</v>
      </c>
    </row>
    <row r="1209" spans="1:6" s="330" customFormat="1" ht="12.75">
      <c r="A1209" s="335" t="s">
        <v>555</v>
      </c>
      <c r="B1209" s="336">
        <v>11</v>
      </c>
      <c r="C1209" s="336">
        <v>2</v>
      </c>
      <c r="D1209" s="337" t="s">
        <v>1077</v>
      </c>
      <c r="E1209" s="338" t="s">
        <v>181</v>
      </c>
      <c r="F1209" s="339">
        <v>60</v>
      </c>
    </row>
    <row r="1210" spans="1:6" s="330" customFormat="1" ht="12.75">
      <c r="A1210" s="335" t="s">
        <v>199</v>
      </c>
      <c r="B1210" s="336">
        <v>11</v>
      </c>
      <c r="C1210" s="336">
        <v>2</v>
      </c>
      <c r="D1210" s="337" t="s">
        <v>1077</v>
      </c>
      <c r="E1210" s="338" t="s">
        <v>180</v>
      </c>
      <c r="F1210" s="339">
        <v>60</v>
      </c>
    </row>
    <row r="1211" spans="1:6" s="330" customFormat="1" ht="12.75">
      <c r="A1211" s="335" t="s">
        <v>336</v>
      </c>
      <c r="B1211" s="336">
        <v>12</v>
      </c>
      <c r="C1211" s="336">
        <v>0</v>
      </c>
      <c r="D1211" s="337" t="s">
        <v>1170</v>
      </c>
      <c r="E1211" s="338" t="s">
        <v>1170</v>
      </c>
      <c r="F1211" s="339">
        <v>18022.6</v>
      </c>
    </row>
    <row r="1212" spans="1:6" s="330" customFormat="1" ht="12.75">
      <c r="A1212" s="335" t="s">
        <v>608</v>
      </c>
      <c r="B1212" s="336">
        <v>12</v>
      </c>
      <c r="C1212" s="336">
        <v>1</v>
      </c>
      <c r="D1212" s="337" t="s">
        <v>1170</v>
      </c>
      <c r="E1212" s="338" t="s">
        <v>1170</v>
      </c>
      <c r="F1212" s="339">
        <v>9114.2</v>
      </c>
    </row>
    <row r="1213" spans="1:6" s="330" customFormat="1" ht="12.75">
      <c r="A1213" s="335" t="s">
        <v>210</v>
      </c>
      <c r="B1213" s="336">
        <v>12</v>
      </c>
      <c r="C1213" s="336">
        <v>1</v>
      </c>
      <c r="D1213" s="337" t="s">
        <v>788</v>
      </c>
      <c r="E1213" s="338" t="s">
        <v>1170</v>
      </c>
      <c r="F1213" s="339">
        <v>8964.2</v>
      </c>
    </row>
    <row r="1214" spans="1:6" s="330" customFormat="1" ht="25.5">
      <c r="A1214" s="335" t="s">
        <v>337</v>
      </c>
      <c r="B1214" s="336">
        <v>12</v>
      </c>
      <c r="C1214" s="336">
        <v>1</v>
      </c>
      <c r="D1214" s="337" t="s">
        <v>1151</v>
      </c>
      <c r="E1214" s="338" t="s">
        <v>1170</v>
      </c>
      <c r="F1214" s="339">
        <v>8964.2</v>
      </c>
    </row>
    <row r="1215" spans="1:6" s="330" customFormat="1" ht="25.5">
      <c r="A1215" s="335" t="s">
        <v>477</v>
      </c>
      <c r="B1215" s="336">
        <v>12</v>
      </c>
      <c r="C1215" s="336">
        <v>1</v>
      </c>
      <c r="D1215" s="337" t="s">
        <v>1152</v>
      </c>
      <c r="E1215" s="338" t="s">
        <v>1170</v>
      </c>
      <c r="F1215" s="339">
        <v>4663.1</v>
      </c>
    </row>
    <row r="1216" spans="1:6" s="330" customFormat="1" ht="18.75" customHeight="1">
      <c r="A1216" s="335" t="s">
        <v>497</v>
      </c>
      <c r="B1216" s="336">
        <v>12</v>
      </c>
      <c r="C1216" s="336">
        <v>1</v>
      </c>
      <c r="D1216" s="337" t="s">
        <v>1153</v>
      </c>
      <c r="E1216" s="338" t="s">
        <v>1170</v>
      </c>
      <c r="F1216" s="339">
        <v>3066.4</v>
      </c>
    </row>
    <row r="1217" spans="1:6" s="330" customFormat="1" ht="21.75" customHeight="1">
      <c r="A1217" s="335" t="s">
        <v>190</v>
      </c>
      <c r="B1217" s="336">
        <v>12</v>
      </c>
      <c r="C1217" s="336">
        <v>1</v>
      </c>
      <c r="D1217" s="337" t="s">
        <v>1153</v>
      </c>
      <c r="E1217" s="338" t="s">
        <v>101</v>
      </c>
      <c r="F1217" s="339">
        <v>3066.4</v>
      </c>
    </row>
    <row r="1218" spans="1:6" s="330" customFormat="1" ht="12.75">
      <c r="A1218" s="335" t="s">
        <v>204</v>
      </c>
      <c r="B1218" s="336">
        <v>12</v>
      </c>
      <c r="C1218" s="336">
        <v>1</v>
      </c>
      <c r="D1218" s="337" t="s">
        <v>1153</v>
      </c>
      <c r="E1218" s="338" t="s">
        <v>203</v>
      </c>
      <c r="F1218" s="339">
        <v>3066.4</v>
      </c>
    </row>
    <row r="1219" spans="1:6" s="330" customFormat="1" ht="12.75">
      <c r="A1219" s="335" t="s">
        <v>198</v>
      </c>
      <c r="B1219" s="336">
        <v>12</v>
      </c>
      <c r="C1219" s="336">
        <v>1</v>
      </c>
      <c r="D1219" s="337" t="s">
        <v>1154</v>
      </c>
      <c r="E1219" s="338" t="s">
        <v>1170</v>
      </c>
      <c r="F1219" s="339">
        <v>1596.7</v>
      </c>
    </row>
    <row r="1220" spans="1:6" s="330" customFormat="1" ht="12.75">
      <c r="A1220" s="335" t="s">
        <v>190</v>
      </c>
      <c r="B1220" s="336">
        <v>12</v>
      </c>
      <c r="C1220" s="336">
        <v>1</v>
      </c>
      <c r="D1220" s="337" t="s">
        <v>1154</v>
      </c>
      <c r="E1220" s="338" t="s">
        <v>101</v>
      </c>
      <c r="F1220" s="339">
        <v>1596.7</v>
      </c>
    </row>
    <row r="1221" spans="1:6" s="330" customFormat="1" ht="12.75">
      <c r="A1221" s="335" t="s">
        <v>204</v>
      </c>
      <c r="B1221" s="336">
        <v>12</v>
      </c>
      <c r="C1221" s="336">
        <v>1</v>
      </c>
      <c r="D1221" s="337" t="s">
        <v>1154</v>
      </c>
      <c r="E1221" s="338" t="s">
        <v>203</v>
      </c>
      <c r="F1221" s="339">
        <v>1596.7</v>
      </c>
    </row>
    <row r="1222" spans="1:6" s="330" customFormat="1" ht="25.5">
      <c r="A1222" s="335" t="s">
        <v>609</v>
      </c>
      <c r="B1222" s="336">
        <v>12</v>
      </c>
      <c r="C1222" s="336">
        <v>1</v>
      </c>
      <c r="D1222" s="337" t="s">
        <v>1155</v>
      </c>
      <c r="E1222" s="338" t="s">
        <v>1170</v>
      </c>
      <c r="F1222" s="339">
        <v>409.8</v>
      </c>
    </row>
    <row r="1223" spans="1:6" s="330" customFormat="1" ht="25.5">
      <c r="A1223" s="335" t="s">
        <v>610</v>
      </c>
      <c r="B1223" s="336">
        <v>12</v>
      </c>
      <c r="C1223" s="336">
        <v>1</v>
      </c>
      <c r="D1223" s="337" t="s">
        <v>1156</v>
      </c>
      <c r="E1223" s="338" t="s">
        <v>1170</v>
      </c>
      <c r="F1223" s="339">
        <v>409.8</v>
      </c>
    </row>
    <row r="1224" spans="1:6" s="330" customFormat="1" ht="12.75">
      <c r="A1224" s="335" t="s">
        <v>190</v>
      </c>
      <c r="B1224" s="336">
        <v>12</v>
      </c>
      <c r="C1224" s="336">
        <v>1</v>
      </c>
      <c r="D1224" s="337" t="s">
        <v>1156</v>
      </c>
      <c r="E1224" s="338" t="s">
        <v>101</v>
      </c>
      <c r="F1224" s="339">
        <v>409.8</v>
      </c>
    </row>
    <row r="1225" spans="1:6" s="330" customFormat="1" ht="12.75">
      <c r="A1225" s="335" t="s">
        <v>204</v>
      </c>
      <c r="B1225" s="336">
        <v>12</v>
      </c>
      <c r="C1225" s="336">
        <v>1</v>
      </c>
      <c r="D1225" s="337" t="s">
        <v>1156</v>
      </c>
      <c r="E1225" s="338" t="s">
        <v>203</v>
      </c>
      <c r="F1225" s="339">
        <v>409.8</v>
      </c>
    </row>
    <row r="1226" spans="1:6" s="330" customFormat="1" ht="25.5">
      <c r="A1226" s="335" t="s">
        <v>611</v>
      </c>
      <c r="B1226" s="336">
        <v>12</v>
      </c>
      <c r="C1226" s="336">
        <v>1</v>
      </c>
      <c r="D1226" s="337" t="s">
        <v>1157</v>
      </c>
      <c r="E1226" s="338" t="s">
        <v>1170</v>
      </c>
      <c r="F1226" s="339">
        <v>674.1</v>
      </c>
    </row>
    <row r="1227" spans="1:6" s="330" customFormat="1" ht="25.5">
      <c r="A1227" s="335" t="s">
        <v>610</v>
      </c>
      <c r="B1227" s="336">
        <v>12</v>
      </c>
      <c r="C1227" s="336">
        <v>1</v>
      </c>
      <c r="D1227" s="337" t="s">
        <v>1158</v>
      </c>
      <c r="E1227" s="338" t="s">
        <v>1170</v>
      </c>
      <c r="F1227" s="339">
        <v>674.1</v>
      </c>
    </row>
    <row r="1228" spans="1:6" s="330" customFormat="1" ht="12.75">
      <c r="A1228" s="335" t="s">
        <v>190</v>
      </c>
      <c r="B1228" s="336">
        <v>12</v>
      </c>
      <c r="C1228" s="336">
        <v>1</v>
      </c>
      <c r="D1228" s="337" t="s">
        <v>1158</v>
      </c>
      <c r="E1228" s="338" t="s">
        <v>101</v>
      </c>
      <c r="F1228" s="339">
        <v>674.1</v>
      </c>
    </row>
    <row r="1229" spans="1:6" s="330" customFormat="1" ht="12.75">
      <c r="A1229" s="335" t="s">
        <v>204</v>
      </c>
      <c r="B1229" s="336">
        <v>12</v>
      </c>
      <c r="C1229" s="336">
        <v>1</v>
      </c>
      <c r="D1229" s="337" t="s">
        <v>1158</v>
      </c>
      <c r="E1229" s="338" t="s">
        <v>203</v>
      </c>
      <c r="F1229" s="339">
        <v>674.1</v>
      </c>
    </row>
    <row r="1230" spans="1:6" s="330" customFormat="1" ht="51">
      <c r="A1230" s="335" t="s">
        <v>612</v>
      </c>
      <c r="B1230" s="336">
        <v>12</v>
      </c>
      <c r="C1230" s="336">
        <v>1</v>
      </c>
      <c r="D1230" s="337" t="s">
        <v>1159</v>
      </c>
      <c r="E1230" s="338" t="s">
        <v>1170</v>
      </c>
      <c r="F1230" s="339">
        <v>3217.2</v>
      </c>
    </row>
    <row r="1231" spans="1:6" s="330" customFormat="1" ht="12.75">
      <c r="A1231" s="335" t="s">
        <v>497</v>
      </c>
      <c r="B1231" s="336">
        <v>12</v>
      </c>
      <c r="C1231" s="336">
        <v>1</v>
      </c>
      <c r="D1231" s="337" t="s">
        <v>1160</v>
      </c>
      <c r="E1231" s="338" t="s">
        <v>1170</v>
      </c>
      <c r="F1231" s="339">
        <v>1764.5</v>
      </c>
    </row>
    <row r="1232" spans="1:6" s="330" customFormat="1" ht="12.75">
      <c r="A1232" s="335" t="s">
        <v>190</v>
      </c>
      <c r="B1232" s="336">
        <v>12</v>
      </c>
      <c r="C1232" s="336">
        <v>1</v>
      </c>
      <c r="D1232" s="337" t="s">
        <v>1160</v>
      </c>
      <c r="E1232" s="338" t="s">
        <v>101</v>
      </c>
      <c r="F1232" s="339">
        <v>1764.5</v>
      </c>
    </row>
    <row r="1233" spans="1:6" s="330" customFormat="1" ht="12.75">
      <c r="A1233" s="335" t="s">
        <v>204</v>
      </c>
      <c r="B1233" s="336">
        <v>12</v>
      </c>
      <c r="C1233" s="336">
        <v>1</v>
      </c>
      <c r="D1233" s="337" t="s">
        <v>1160</v>
      </c>
      <c r="E1233" s="338" t="s">
        <v>203</v>
      </c>
      <c r="F1233" s="339">
        <v>1764.5</v>
      </c>
    </row>
    <row r="1234" spans="1:6" s="330" customFormat="1" ht="25.5">
      <c r="A1234" s="335" t="s">
        <v>610</v>
      </c>
      <c r="B1234" s="336">
        <v>12</v>
      </c>
      <c r="C1234" s="336">
        <v>1</v>
      </c>
      <c r="D1234" s="337" t="s">
        <v>1161</v>
      </c>
      <c r="E1234" s="338" t="s">
        <v>1170</v>
      </c>
      <c r="F1234" s="339">
        <v>1452.7</v>
      </c>
    </row>
    <row r="1235" spans="1:6" s="330" customFormat="1" ht="12.75">
      <c r="A1235" s="335" t="s">
        <v>190</v>
      </c>
      <c r="B1235" s="336">
        <v>12</v>
      </c>
      <c r="C1235" s="336">
        <v>1</v>
      </c>
      <c r="D1235" s="337" t="s">
        <v>1161</v>
      </c>
      <c r="E1235" s="338" t="s">
        <v>101</v>
      </c>
      <c r="F1235" s="339">
        <v>1452.7</v>
      </c>
    </row>
    <row r="1236" spans="1:6" s="330" customFormat="1" ht="12.75">
      <c r="A1236" s="335" t="s">
        <v>204</v>
      </c>
      <c r="B1236" s="336">
        <v>12</v>
      </c>
      <c r="C1236" s="336">
        <v>1</v>
      </c>
      <c r="D1236" s="337" t="s">
        <v>1161</v>
      </c>
      <c r="E1236" s="338" t="s">
        <v>203</v>
      </c>
      <c r="F1236" s="339">
        <v>1452.7</v>
      </c>
    </row>
    <row r="1237" spans="1:6" s="330" customFormat="1" ht="12.75">
      <c r="A1237" s="335" t="s">
        <v>251</v>
      </c>
      <c r="B1237" s="336">
        <v>12</v>
      </c>
      <c r="C1237" s="336">
        <v>1</v>
      </c>
      <c r="D1237" s="337" t="s">
        <v>836</v>
      </c>
      <c r="E1237" s="338" t="s">
        <v>1170</v>
      </c>
      <c r="F1237" s="339">
        <v>150</v>
      </c>
    </row>
    <row r="1238" spans="1:6" s="330" customFormat="1" ht="25.5">
      <c r="A1238" s="335" t="s">
        <v>564</v>
      </c>
      <c r="B1238" s="336">
        <v>12</v>
      </c>
      <c r="C1238" s="336">
        <v>1</v>
      </c>
      <c r="D1238" s="337" t="s">
        <v>837</v>
      </c>
      <c r="E1238" s="338" t="s">
        <v>1170</v>
      </c>
      <c r="F1238" s="339">
        <v>150</v>
      </c>
    </row>
    <row r="1239" spans="1:6" s="330" customFormat="1" ht="12.75">
      <c r="A1239" s="335" t="s">
        <v>190</v>
      </c>
      <c r="B1239" s="336">
        <v>12</v>
      </c>
      <c r="C1239" s="336">
        <v>1</v>
      </c>
      <c r="D1239" s="337" t="s">
        <v>837</v>
      </c>
      <c r="E1239" s="338" t="s">
        <v>101</v>
      </c>
      <c r="F1239" s="339">
        <v>150</v>
      </c>
    </row>
    <row r="1240" spans="1:6" s="330" customFormat="1" ht="12.75">
      <c r="A1240" s="335" t="s">
        <v>204</v>
      </c>
      <c r="B1240" s="336">
        <v>12</v>
      </c>
      <c r="C1240" s="336">
        <v>1</v>
      </c>
      <c r="D1240" s="337" t="s">
        <v>837</v>
      </c>
      <c r="E1240" s="338" t="s">
        <v>203</v>
      </c>
      <c r="F1240" s="339">
        <v>150</v>
      </c>
    </row>
    <row r="1241" spans="1:6" s="330" customFormat="1" ht="12.75">
      <c r="A1241" s="335" t="s">
        <v>613</v>
      </c>
      <c r="B1241" s="336">
        <v>12</v>
      </c>
      <c r="C1241" s="336">
        <v>2</v>
      </c>
      <c r="D1241" s="337" t="s">
        <v>1170</v>
      </c>
      <c r="E1241" s="338" t="s">
        <v>1170</v>
      </c>
      <c r="F1241" s="339">
        <v>8858.4</v>
      </c>
    </row>
    <row r="1242" spans="1:6" s="330" customFormat="1" ht="12.75">
      <c r="A1242" s="335" t="s">
        <v>210</v>
      </c>
      <c r="B1242" s="336">
        <v>12</v>
      </c>
      <c r="C1242" s="336">
        <v>2</v>
      </c>
      <c r="D1242" s="337" t="s">
        <v>788</v>
      </c>
      <c r="E1242" s="338" t="s">
        <v>1170</v>
      </c>
      <c r="F1242" s="339">
        <v>8858.4</v>
      </c>
    </row>
    <row r="1243" spans="1:6" s="330" customFormat="1" ht="25.5">
      <c r="A1243" s="335" t="s">
        <v>337</v>
      </c>
      <c r="B1243" s="336">
        <v>12</v>
      </c>
      <c r="C1243" s="336">
        <v>2</v>
      </c>
      <c r="D1243" s="337" t="s">
        <v>1151</v>
      </c>
      <c r="E1243" s="338" t="s">
        <v>1170</v>
      </c>
      <c r="F1243" s="339">
        <v>8858.4</v>
      </c>
    </row>
    <row r="1244" spans="1:6" s="330" customFormat="1" ht="25.5">
      <c r="A1244" s="335" t="s">
        <v>477</v>
      </c>
      <c r="B1244" s="336">
        <v>12</v>
      </c>
      <c r="C1244" s="336">
        <v>2</v>
      </c>
      <c r="D1244" s="337" t="s">
        <v>1152</v>
      </c>
      <c r="E1244" s="338" t="s">
        <v>1170</v>
      </c>
      <c r="F1244" s="339">
        <v>8538.4</v>
      </c>
    </row>
    <row r="1245" spans="1:6" s="330" customFormat="1" ht="38.25">
      <c r="A1245" s="335" t="s">
        <v>478</v>
      </c>
      <c r="B1245" s="336">
        <v>12</v>
      </c>
      <c r="C1245" s="336">
        <v>2</v>
      </c>
      <c r="D1245" s="337" t="s">
        <v>1162</v>
      </c>
      <c r="E1245" s="338" t="s">
        <v>1170</v>
      </c>
      <c r="F1245" s="339">
        <v>2784.6</v>
      </c>
    </row>
    <row r="1246" spans="1:6" s="330" customFormat="1" ht="24.75" customHeight="1">
      <c r="A1246" s="335" t="s">
        <v>555</v>
      </c>
      <c r="B1246" s="336">
        <v>12</v>
      </c>
      <c r="C1246" s="336">
        <v>2</v>
      </c>
      <c r="D1246" s="337" t="s">
        <v>1162</v>
      </c>
      <c r="E1246" s="338" t="s">
        <v>181</v>
      </c>
      <c r="F1246" s="339">
        <v>2784.6</v>
      </c>
    </row>
    <row r="1247" spans="1:6" s="330" customFormat="1" ht="12.75">
      <c r="A1247" s="335" t="s">
        <v>199</v>
      </c>
      <c r="B1247" s="336">
        <v>12</v>
      </c>
      <c r="C1247" s="336">
        <v>2</v>
      </c>
      <c r="D1247" s="337" t="s">
        <v>1162</v>
      </c>
      <c r="E1247" s="338" t="s">
        <v>180</v>
      </c>
      <c r="F1247" s="339">
        <v>2784.6</v>
      </c>
    </row>
    <row r="1248" spans="1:6" s="330" customFormat="1" ht="12.75">
      <c r="A1248" s="335" t="s">
        <v>497</v>
      </c>
      <c r="B1248" s="336">
        <v>12</v>
      </c>
      <c r="C1248" s="336">
        <v>2</v>
      </c>
      <c r="D1248" s="337" t="s">
        <v>1153</v>
      </c>
      <c r="E1248" s="338" t="s">
        <v>1170</v>
      </c>
      <c r="F1248" s="339">
        <v>3099.6</v>
      </c>
    </row>
    <row r="1249" spans="1:6" s="330" customFormat="1" ht="12.75">
      <c r="A1249" s="335" t="s">
        <v>190</v>
      </c>
      <c r="B1249" s="336">
        <v>12</v>
      </c>
      <c r="C1249" s="336">
        <v>2</v>
      </c>
      <c r="D1249" s="337" t="s">
        <v>1153</v>
      </c>
      <c r="E1249" s="338" t="s">
        <v>101</v>
      </c>
      <c r="F1249" s="339">
        <v>3099.6</v>
      </c>
    </row>
    <row r="1250" spans="1:6" s="330" customFormat="1" ht="12.75">
      <c r="A1250" s="335" t="s">
        <v>204</v>
      </c>
      <c r="B1250" s="336">
        <v>12</v>
      </c>
      <c r="C1250" s="336">
        <v>2</v>
      </c>
      <c r="D1250" s="337" t="s">
        <v>1153</v>
      </c>
      <c r="E1250" s="338" t="s">
        <v>203</v>
      </c>
      <c r="F1250" s="339">
        <v>3099.6</v>
      </c>
    </row>
    <row r="1251" spans="1:6" s="330" customFormat="1" ht="12.75">
      <c r="A1251" s="335" t="s">
        <v>198</v>
      </c>
      <c r="B1251" s="336">
        <v>12</v>
      </c>
      <c r="C1251" s="336">
        <v>2</v>
      </c>
      <c r="D1251" s="337" t="s">
        <v>1154</v>
      </c>
      <c r="E1251" s="338" t="s">
        <v>1170</v>
      </c>
      <c r="F1251" s="339">
        <v>2654.2</v>
      </c>
    </row>
    <row r="1252" spans="1:6" s="330" customFormat="1" ht="12.75">
      <c r="A1252" s="335" t="s">
        <v>190</v>
      </c>
      <c r="B1252" s="336">
        <v>12</v>
      </c>
      <c r="C1252" s="336">
        <v>2</v>
      </c>
      <c r="D1252" s="337" t="s">
        <v>1154</v>
      </c>
      <c r="E1252" s="338" t="s">
        <v>101</v>
      </c>
      <c r="F1252" s="339">
        <v>2654.2</v>
      </c>
    </row>
    <row r="1253" spans="1:6" s="330" customFormat="1" ht="12.75">
      <c r="A1253" s="335" t="s">
        <v>204</v>
      </c>
      <c r="B1253" s="336">
        <v>12</v>
      </c>
      <c r="C1253" s="336">
        <v>2</v>
      </c>
      <c r="D1253" s="337" t="s">
        <v>1154</v>
      </c>
      <c r="E1253" s="338" t="s">
        <v>203</v>
      </c>
      <c r="F1253" s="339">
        <v>2654.2</v>
      </c>
    </row>
    <row r="1254" spans="1:6" s="330" customFormat="1" ht="25.5">
      <c r="A1254" s="335" t="s">
        <v>479</v>
      </c>
      <c r="B1254" s="336">
        <v>12</v>
      </c>
      <c r="C1254" s="336">
        <v>2</v>
      </c>
      <c r="D1254" s="337" t="s">
        <v>1163</v>
      </c>
      <c r="E1254" s="338" t="s">
        <v>1170</v>
      </c>
      <c r="F1254" s="339">
        <v>320</v>
      </c>
    </row>
    <row r="1255" spans="1:6" s="330" customFormat="1" ht="25.5">
      <c r="A1255" s="335" t="s">
        <v>480</v>
      </c>
      <c r="B1255" s="336">
        <v>12</v>
      </c>
      <c r="C1255" s="336">
        <v>2</v>
      </c>
      <c r="D1255" s="337" t="s">
        <v>1164</v>
      </c>
      <c r="E1255" s="338" t="s">
        <v>1170</v>
      </c>
      <c r="F1255" s="339">
        <v>320</v>
      </c>
    </row>
    <row r="1256" spans="1:6" s="330" customFormat="1" ht="12.75">
      <c r="A1256" s="335" t="s">
        <v>555</v>
      </c>
      <c r="B1256" s="336">
        <v>12</v>
      </c>
      <c r="C1256" s="336">
        <v>2</v>
      </c>
      <c r="D1256" s="337" t="s">
        <v>1164</v>
      </c>
      <c r="E1256" s="338" t="s">
        <v>181</v>
      </c>
      <c r="F1256" s="339">
        <v>320</v>
      </c>
    </row>
    <row r="1257" spans="1:6" s="330" customFormat="1" ht="12.75">
      <c r="A1257" s="335" t="s">
        <v>199</v>
      </c>
      <c r="B1257" s="336">
        <v>12</v>
      </c>
      <c r="C1257" s="336">
        <v>2</v>
      </c>
      <c r="D1257" s="337" t="s">
        <v>1164</v>
      </c>
      <c r="E1257" s="338" t="s">
        <v>180</v>
      </c>
      <c r="F1257" s="339">
        <v>320</v>
      </c>
    </row>
    <row r="1258" spans="1:6" s="330" customFormat="1" ht="12.75">
      <c r="A1258" s="335" t="s">
        <v>486</v>
      </c>
      <c r="B1258" s="336">
        <v>12</v>
      </c>
      <c r="C1258" s="336">
        <v>4</v>
      </c>
      <c r="D1258" s="337" t="s">
        <v>1170</v>
      </c>
      <c r="E1258" s="338" t="s">
        <v>1170</v>
      </c>
      <c r="F1258" s="339">
        <v>50</v>
      </c>
    </row>
    <row r="1259" spans="1:6" s="330" customFormat="1" ht="12.75">
      <c r="A1259" s="335" t="s">
        <v>221</v>
      </c>
      <c r="B1259" s="336">
        <v>12</v>
      </c>
      <c r="C1259" s="336">
        <v>4</v>
      </c>
      <c r="D1259" s="337" t="s">
        <v>795</v>
      </c>
      <c r="E1259" s="338" t="s">
        <v>1170</v>
      </c>
      <c r="F1259" s="339">
        <v>50</v>
      </c>
    </row>
    <row r="1260" spans="1:6" s="330" customFormat="1" ht="12.75">
      <c r="A1260" s="335" t="s">
        <v>215</v>
      </c>
      <c r="B1260" s="336">
        <v>12</v>
      </c>
      <c r="C1260" s="336">
        <v>4</v>
      </c>
      <c r="D1260" s="337" t="s">
        <v>1121</v>
      </c>
      <c r="E1260" s="338" t="s">
        <v>1170</v>
      </c>
      <c r="F1260" s="339">
        <v>50</v>
      </c>
    </row>
    <row r="1261" spans="1:6" s="330" customFormat="1" ht="25.5">
      <c r="A1261" s="335" t="s">
        <v>471</v>
      </c>
      <c r="B1261" s="336">
        <v>12</v>
      </c>
      <c r="C1261" s="336">
        <v>4</v>
      </c>
      <c r="D1261" s="337" t="s">
        <v>1122</v>
      </c>
      <c r="E1261" s="338" t="s">
        <v>1170</v>
      </c>
      <c r="F1261" s="339">
        <v>50</v>
      </c>
    </row>
    <row r="1262" spans="1:6" s="330" customFormat="1" ht="12.75">
      <c r="A1262" s="335" t="s">
        <v>219</v>
      </c>
      <c r="B1262" s="336">
        <v>12</v>
      </c>
      <c r="C1262" s="336">
        <v>4</v>
      </c>
      <c r="D1262" s="337" t="s">
        <v>1165</v>
      </c>
      <c r="E1262" s="338" t="s">
        <v>1170</v>
      </c>
      <c r="F1262" s="339">
        <v>30</v>
      </c>
    </row>
    <row r="1263" spans="1:6" s="330" customFormat="1" ht="26.25" customHeight="1">
      <c r="A1263" s="335" t="s">
        <v>190</v>
      </c>
      <c r="B1263" s="336">
        <v>12</v>
      </c>
      <c r="C1263" s="336">
        <v>4</v>
      </c>
      <c r="D1263" s="337" t="s">
        <v>1165</v>
      </c>
      <c r="E1263" s="338" t="s">
        <v>101</v>
      </c>
      <c r="F1263" s="339">
        <v>30</v>
      </c>
    </row>
    <row r="1264" spans="1:6" s="330" customFormat="1" ht="12.75">
      <c r="A1264" s="335" t="s">
        <v>204</v>
      </c>
      <c r="B1264" s="336">
        <v>12</v>
      </c>
      <c r="C1264" s="336">
        <v>4</v>
      </c>
      <c r="D1264" s="337" t="s">
        <v>1165</v>
      </c>
      <c r="E1264" s="338" t="s">
        <v>203</v>
      </c>
      <c r="F1264" s="339">
        <v>30</v>
      </c>
    </row>
    <row r="1265" spans="1:6" s="330" customFormat="1" ht="12.75">
      <c r="A1265" s="335" t="s">
        <v>328</v>
      </c>
      <c r="B1265" s="336">
        <v>12</v>
      </c>
      <c r="C1265" s="336">
        <v>4</v>
      </c>
      <c r="D1265" s="337" t="s">
        <v>1166</v>
      </c>
      <c r="E1265" s="338" t="s">
        <v>1170</v>
      </c>
      <c r="F1265" s="339">
        <v>20</v>
      </c>
    </row>
    <row r="1266" spans="1:6" s="330" customFormat="1" ht="12.75">
      <c r="A1266" s="335" t="s">
        <v>190</v>
      </c>
      <c r="B1266" s="336">
        <v>12</v>
      </c>
      <c r="C1266" s="336">
        <v>4</v>
      </c>
      <c r="D1266" s="337" t="s">
        <v>1166</v>
      </c>
      <c r="E1266" s="338" t="s">
        <v>101</v>
      </c>
      <c r="F1266" s="339">
        <v>20</v>
      </c>
    </row>
    <row r="1267" spans="1:6" s="330" customFormat="1" ht="12.75">
      <c r="A1267" s="335" t="s">
        <v>204</v>
      </c>
      <c r="B1267" s="336">
        <v>12</v>
      </c>
      <c r="C1267" s="336">
        <v>4</v>
      </c>
      <c r="D1267" s="337" t="s">
        <v>1166</v>
      </c>
      <c r="E1267" s="338" t="s">
        <v>203</v>
      </c>
      <c r="F1267" s="339">
        <v>20</v>
      </c>
    </row>
    <row r="1268" spans="1:6" s="330" customFormat="1" ht="12.75">
      <c r="A1268" s="335" t="s">
        <v>339</v>
      </c>
      <c r="B1268" s="336">
        <v>13</v>
      </c>
      <c r="C1268" s="336">
        <v>0</v>
      </c>
      <c r="D1268" s="337" t="s">
        <v>1170</v>
      </c>
      <c r="E1268" s="338" t="s">
        <v>1170</v>
      </c>
      <c r="F1268" s="339">
        <v>23417</v>
      </c>
    </row>
    <row r="1269" spans="1:6" s="330" customFormat="1" ht="12.75">
      <c r="A1269" s="335" t="s">
        <v>559</v>
      </c>
      <c r="B1269" s="336">
        <v>13</v>
      </c>
      <c r="C1269" s="336">
        <v>1</v>
      </c>
      <c r="D1269" s="337" t="s">
        <v>1170</v>
      </c>
      <c r="E1269" s="338" t="s">
        <v>1170</v>
      </c>
      <c r="F1269" s="339">
        <v>23417</v>
      </c>
    </row>
    <row r="1270" spans="1:6" s="330" customFormat="1" ht="12.75">
      <c r="A1270" s="335" t="s">
        <v>210</v>
      </c>
      <c r="B1270" s="336">
        <v>13</v>
      </c>
      <c r="C1270" s="336">
        <v>1</v>
      </c>
      <c r="D1270" s="337" t="s">
        <v>788</v>
      </c>
      <c r="E1270" s="338" t="s">
        <v>1170</v>
      </c>
      <c r="F1270" s="339">
        <v>23417</v>
      </c>
    </row>
    <row r="1271" spans="1:6" s="330" customFormat="1" ht="12.75">
      <c r="A1271" s="335" t="s">
        <v>341</v>
      </c>
      <c r="B1271" s="336">
        <v>13</v>
      </c>
      <c r="C1271" s="336">
        <v>1</v>
      </c>
      <c r="D1271" s="337" t="s">
        <v>1167</v>
      </c>
      <c r="E1271" s="338" t="s">
        <v>1170</v>
      </c>
      <c r="F1271" s="339">
        <v>23417</v>
      </c>
    </row>
    <row r="1272" spans="1:6" s="330" customFormat="1" ht="25.5">
      <c r="A1272" s="335" t="s">
        <v>560</v>
      </c>
      <c r="B1272" s="336">
        <v>13</v>
      </c>
      <c r="C1272" s="336">
        <v>1</v>
      </c>
      <c r="D1272" s="337" t="s">
        <v>1168</v>
      </c>
      <c r="E1272" s="338" t="s">
        <v>1170</v>
      </c>
      <c r="F1272" s="339">
        <v>23417</v>
      </c>
    </row>
    <row r="1273" spans="1:6" s="330" customFormat="1" ht="17.25" customHeight="1">
      <c r="A1273" s="335" t="s">
        <v>342</v>
      </c>
      <c r="B1273" s="336">
        <v>13</v>
      </c>
      <c r="C1273" s="336">
        <v>1</v>
      </c>
      <c r="D1273" s="337" t="s">
        <v>1169</v>
      </c>
      <c r="E1273" s="338" t="s">
        <v>1170</v>
      </c>
      <c r="F1273" s="339">
        <v>23417</v>
      </c>
    </row>
    <row r="1274" spans="1:6" s="330" customFormat="1" ht="20.25" customHeight="1">
      <c r="A1274" s="335" t="s">
        <v>343</v>
      </c>
      <c r="B1274" s="336">
        <v>13</v>
      </c>
      <c r="C1274" s="336">
        <v>1</v>
      </c>
      <c r="D1274" s="337" t="s">
        <v>1169</v>
      </c>
      <c r="E1274" s="338" t="s">
        <v>107</v>
      </c>
      <c r="F1274" s="339">
        <v>23417</v>
      </c>
    </row>
    <row r="1275" spans="1:6" s="330" customFormat="1" ht="12.75">
      <c r="A1275" s="335" t="s">
        <v>344</v>
      </c>
      <c r="B1275" s="336">
        <v>13</v>
      </c>
      <c r="C1275" s="336">
        <v>1</v>
      </c>
      <c r="D1275" s="337" t="s">
        <v>1169</v>
      </c>
      <c r="E1275" s="338" t="s">
        <v>345</v>
      </c>
      <c r="F1275" s="339">
        <v>23417</v>
      </c>
    </row>
    <row r="1276" spans="1:6" ht="15">
      <c r="A1276" s="310" t="s">
        <v>175</v>
      </c>
      <c r="B1276" s="311"/>
      <c r="C1276" s="311"/>
      <c r="D1276" s="329"/>
      <c r="E1276" s="311"/>
      <c r="F1276" s="314">
        <v>2267086</v>
      </c>
    </row>
  </sheetData>
  <sheetProtection/>
  <mergeCells count="22">
    <mergeCell ref="G449:G450"/>
    <mergeCell ref="A13:F13"/>
    <mergeCell ref="A14:F14"/>
    <mergeCell ref="A17:A19"/>
    <mergeCell ref="B17:E17"/>
    <mergeCell ref="F17:F19"/>
    <mergeCell ref="D18:D19"/>
    <mergeCell ref="E18:E19"/>
    <mergeCell ref="B18:B19"/>
    <mergeCell ref="C18:C19"/>
    <mergeCell ref="B5:F5"/>
    <mergeCell ref="B4:F4"/>
    <mergeCell ref="B11:F11"/>
    <mergeCell ref="B6:F6"/>
    <mergeCell ref="B1:F1"/>
    <mergeCell ref="A12:F12"/>
    <mergeCell ref="B7:F7"/>
    <mergeCell ref="B8:F8"/>
    <mergeCell ref="B9:F9"/>
    <mergeCell ref="B10:F10"/>
    <mergeCell ref="B3:F3"/>
    <mergeCell ref="B2:F2"/>
  </mergeCells>
  <printOptions/>
  <pageMargins left="0.11811023622047245" right="0.11811023622047245" top="0.15748031496062992" bottom="0.35433070866141736" header="0.31496062992125984" footer="0.11811023622047245"/>
  <pageSetup fitToHeight="0" fitToWidth="1" horizontalDpi="600" verticalDpi="600" orientation="portrait" paperSize="9" scale="65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1374"/>
  <sheetViews>
    <sheetView zoomScale="80" zoomScaleNormal="80" workbookViewId="0" topLeftCell="A1360">
      <selection activeCell="S1322" sqref="S1322"/>
    </sheetView>
  </sheetViews>
  <sheetFormatPr defaultColWidth="8.875" defaultRowHeight="12.75"/>
  <cols>
    <col min="1" max="1" width="94.125" style="111" customWidth="1"/>
    <col min="2" max="2" width="10.375" style="200" customWidth="1"/>
    <col min="3" max="4" width="10.875" style="200" customWidth="1"/>
    <col min="5" max="5" width="17.875" style="200" customWidth="1"/>
    <col min="6" max="6" width="8.75390625" style="200" customWidth="1"/>
    <col min="7" max="7" width="14.875" style="201" customWidth="1"/>
    <col min="8" max="9" width="0" style="155" hidden="1" customWidth="1"/>
    <col min="10" max="10" width="27.875" style="155" hidden="1" customWidth="1"/>
    <col min="11" max="16" width="8.875" style="155" customWidth="1"/>
    <col min="17" max="16384" width="8.875" style="107" customWidth="1"/>
  </cols>
  <sheetData>
    <row r="1" spans="2:10" ht="15">
      <c r="B1" s="351" t="s">
        <v>535</v>
      </c>
      <c r="C1" s="351"/>
      <c r="D1" s="351"/>
      <c r="E1" s="351"/>
      <c r="F1" s="351"/>
      <c r="G1" s="351"/>
      <c r="H1" s="296"/>
      <c r="I1" s="296"/>
      <c r="J1" s="296"/>
    </row>
    <row r="2" spans="2:10" ht="15">
      <c r="B2" s="353" t="s">
        <v>7</v>
      </c>
      <c r="C2" s="353"/>
      <c r="D2" s="353"/>
      <c r="E2" s="353"/>
      <c r="F2" s="353"/>
      <c r="G2" s="353"/>
      <c r="H2" s="297"/>
      <c r="I2" s="297"/>
      <c r="J2" s="297"/>
    </row>
    <row r="3" spans="2:10" ht="15">
      <c r="B3" s="353" t="s">
        <v>8</v>
      </c>
      <c r="C3" s="353"/>
      <c r="D3" s="353"/>
      <c r="E3" s="353"/>
      <c r="F3" s="353"/>
      <c r="G3" s="353"/>
      <c r="H3" s="297"/>
      <c r="I3" s="297"/>
      <c r="J3" s="297"/>
    </row>
    <row r="4" spans="2:10" ht="15">
      <c r="B4" s="353" t="s">
        <v>1173</v>
      </c>
      <c r="C4" s="353"/>
      <c r="D4" s="353"/>
      <c r="E4" s="353"/>
      <c r="F4" s="353"/>
      <c r="G4" s="353"/>
      <c r="H4" s="297"/>
      <c r="I4" s="297"/>
      <c r="J4" s="297"/>
    </row>
    <row r="5" spans="2:7" ht="15" customHeight="1">
      <c r="B5" s="356" t="s">
        <v>378</v>
      </c>
      <c r="C5" s="356"/>
      <c r="D5" s="356"/>
      <c r="E5" s="356"/>
      <c r="F5" s="356"/>
      <c r="G5" s="356"/>
    </row>
    <row r="6" spans="2:7" ht="15">
      <c r="B6" s="356" t="s">
        <v>165</v>
      </c>
      <c r="C6" s="356"/>
      <c r="D6" s="356"/>
      <c r="E6" s="356"/>
      <c r="F6" s="356"/>
      <c r="G6" s="356"/>
    </row>
    <row r="7" spans="2:7" ht="15">
      <c r="B7" s="356" t="s">
        <v>8</v>
      </c>
      <c r="C7" s="356"/>
      <c r="D7" s="356"/>
      <c r="E7" s="356"/>
      <c r="F7" s="356"/>
      <c r="G7" s="356"/>
    </row>
    <row r="8" spans="2:7" ht="15">
      <c r="B8" s="356" t="s">
        <v>508</v>
      </c>
      <c r="C8" s="356"/>
      <c r="D8" s="356"/>
      <c r="E8" s="356"/>
      <c r="F8" s="356"/>
      <c r="G8" s="356"/>
    </row>
    <row r="9" spans="2:7" ht="15">
      <c r="B9" s="356" t="s">
        <v>380</v>
      </c>
      <c r="C9" s="356"/>
      <c r="D9" s="356"/>
      <c r="E9" s="356"/>
      <c r="F9" s="356"/>
      <c r="G9" s="356"/>
    </row>
    <row r="10" spans="2:7" ht="15">
      <c r="B10" s="356" t="s">
        <v>484</v>
      </c>
      <c r="C10" s="356"/>
      <c r="D10" s="356"/>
      <c r="E10" s="356"/>
      <c r="F10" s="356"/>
      <c r="G10" s="356"/>
    </row>
    <row r="11" ht="15">
      <c r="G11" s="110"/>
    </row>
    <row r="12" spans="1:7" ht="15">
      <c r="A12" s="363" t="s">
        <v>256</v>
      </c>
      <c r="B12" s="363"/>
      <c r="C12" s="363"/>
      <c r="D12" s="363"/>
      <c r="E12" s="363"/>
      <c r="F12" s="363"/>
      <c r="G12" s="363"/>
    </row>
    <row r="13" spans="1:7" ht="15">
      <c r="A13" s="363" t="s">
        <v>485</v>
      </c>
      <c r="B13" s="363"/>
      <c r="C13" s="363"/>
      <c r="D13" s="363"/>
      <c r="E13" s="363"/>
      <c r="F13" s="363"/>
      <c r="G13" s="363"/>
    </row>
    <row r="14" spans="1:7" ht="15">
      <c r="A14" s="304"/>
      <c r="B14" s="305"/>
      <c r="C14" s="305"/>
      <c r="D14" s="305"/>
      <c r="E14" s="305"/>
      <c r="F14" s="305"/>
      <c r="G14" s="306"/>
    </row>
    <row r="15" spans="1:7" ht="15">
      <c r="A15" s="304" t="s">
        <v>95</v>
      </c>
      <c r="B15" s="305"/>
      <c r="C15" s="305"/>
      <c r="D15" s="305"/>
      <c r="E15" s="305"/>
      <c r="F15" s="305"/>
      <c r="G15" s="307"/>
    </row>
    <row r="16" spans="1:7" ht="15">
      <c r="A16" s="365" t="s">
        <v>91</v>
      </c>
      <c r="B16" s="362" t="s">
        <v>255</v>
      </c>
      <c r="C16" s="360"/>
      <c r="D16" s="360"/>
      <c r="E16" s="360"/>
      <c r="F16" s="360"/>
      <c r="G16" s="361" t="s">
        <v>11</v>
      </c>
    </row>
    <row r="17" spans="1:7" ht="15">
      <c r="A17" s="365"/>
      <c r="B17" s="355" t="s">
        <v>367</v>
      </c>
      <c r="C17" s="355" t="s">
        <v>357</v>
      </c>
      <c r="D17" s="355" t="s">
        <v>368</v>
      </c>
      <c r="E17" s="355" t="s">
        <v>369</v>
      </c>
      <c r="F17" s="355" t="s">
        <v>370</v>
      </c>
      <c r="G17" s="361"/>
    </row>
    <row r="18" spans="1:7" ht="15">
      <c r="A18" s="365"/>
      <c r="B18" s="355"/>
      <c r="C18" s="355"/>
      <c r="D18" s="355"/>
      <c r="E18" s="355"/>
      <c r="F18" s="355"/>
      <c r="G18" s="361"/>
    </row>
    <row r="19" spans="1:16" s="109" customFormat="1" ht="15">
      <c r="A19" s="319">
        <v>1</v>
      </c>
      <c r="B19" s="176">
        <f aca="true" t="shared" si="0" ref="B19:G19">A19+1</f>
        <v>2</v>
      </c>
      <c r="C19" s="176">
        <f>B19+1</f>
        <v>3</v>
      </c>
      <c r="D19" s="176">
        <f t="shared" si="0"/>
        <v>4</v>
      </c>
      <c r="E19" s="176">
        <f t="shared" si="0"/>
        <v>5</v>
      </c>
      <c r="F19" s="176">
        <f t="shared" si="0"/>
        <v>6</v>
      </c>
      <c r="G19" s="176">
        <f t="shared" si="0"/>
        <v>7</v>
      </c>
      <c r="H19" s="156"/>
      <c r="I19" s="156"/>
      <c r="J19" s="156"/>
      <c r="K19" s="156"/>
      <c r="L19" s="156"/>
      <c r="M19" s="156"/>
      <c r="N19" s="156"/>
      <c r="O19" s="156"/>
      <c r="P19" s="156"/>
    </row>
    <row r="20" spans="1:7" s="255" customFormat="1" ht="14.25">
      <c r="A20" s="320" t="s">
        <v>661</v>
      </c>
      <c r="B20" s="321">
        <v>1</v>
      </c>
      <c r="C20" s="322">
        <v>0</v>
      </c>
      <c r="D20" s="322">
        <v>0</v>
      </c>
      <c r="E20" s="327" t="s">
        <v>1170</v>
      </c>
      <c r="F20" s="323" t="s">
        <v>1170</v>
      </c>
      <c r="G20" s="324">
        <v>18849.2</v>
      </c>
    </row>
    <row r="21" spans="1:7" s="108" customFormat="1" ht="21.75" customHeight="1">
      <c r="A21" s="320" t="s">
        <v>244</v>
      </c>
      <c r="B21" s="321">
        <v>1</v>
      </c>
      <c r="C21" s="322">
        <v>1</v>
      </c>
      <c r="D21" s="322">
        <v>0</v>
      </c>
      <c r="E21" s="327" t="s">
        <v>1170</v>
      </c>
      <c r="F21" s="323" t="s">
        <v>1170</v>
      </c>
      <c r="G21" s="324">
        <v>16193.5</v>
      </c>
    </row>
    <row r="22" spans="1:7" s="108" customFormat="1" ht="26.25">
      <c r="A22" s="320" t="s">
        <v>243</v>
      </c>
      <c r="B22" s="321">
        <v>1</v>
      </c>
      <c r="C22" s="322">
        <v>1</v>
      </c>
      <c r="D22" s="322">
        <v>6</v>
      </c>
      <c r="E22" s="327" t="s">
        <v>1170</v>
      </c>
      <c r="F22" s="323" t="s">
        <v>1170</v>
      </c>
      <c r="G22" s="324">
        <v>14900.4</v>
      </c>
    </row>
    <row r="23" spans="1:7" s="108" customFormat="1" ht="15">
      <c r="A23" s="320" t="s">
        <v>210</v>
      </c>
      <c r="B23" s="321">
        <v>1</v>
      </c>
      <c r="C23" s="322">
        <v>1</v>
      </c>
      <c r="D23" s="322">
        <v>6</v>
      </c>
      <c r="E23" s="327" t="s">
        <v>788</v>
      </c>
      <c r="F23" s="323" t="s">
        <v>1170</v>
      </c>
      <c r="G23" s="324">
        <v>14900.4</v>
      </c>
    </row>
    <row r="24" spans="1:7" s="108" customFormat="1" ht="15">
      <c r="A24" s="320" t="s">
        <v>212</v>
      </c>
      <c r="B24" s="321">
        <v>1</v>
      </c>
      <c r="C24" s="322">
        <v>1</v>
      </c>
      <c r="D24" s="322">
        <v>6</v>
      </c>
      <c r="E24" s="327" t="s">
        <v>789</v>
      </c>
      <c r="F24" s="323" t="s">
        <v>1170</v>
      </c>
      <c r="G24" s="324">
        <v>14900.4</v>
      </c>
    </row>
    <row r="25" spans="1:7" s="108" customFormat="1" ht="26.25">
      <c r="A25" s="320" t="s">
        <v>404</v>
      </c>
      <c r="B25" s="321">
        <v>1</v>
      </c>
      <c r="C25" s="322">
        <v>1</v>
      </c>
      <c r="D25" s="322">
        <v>6</v>
      </c>
      <c r="E25" s="327" t="s">
        <v>790</v>
      </c>
      <c r="F25" s="323" t="s">
        <v>1170</v>
      </c>
      <c r="G25" s="324">
        <v>14900.4</v>
      </c>
    </row>
    <row r="26" spans="1:7" s="173" customFormat="1" ht="20.25" customHeight="1">
      <c r="A26" s="320" t="s">
        <v>202</v>
      </c>
      <c r="B26" s="321">
        <v>1</v>
      </c>
      <c r="C26" s="322">
        <v>1</v>
      </c>
      <c r="D26" s="322">
        <v>6</v>
      </c>
      <c r="E26" s="327" t="s">
        <v>791</v>
      </c>
      <c r="F26" s="323" t="s">
        <v>1170</v>
      </c>
      <c r="G26" s="324">
        <v>14870.5</v>
      </c>
    </row>
    <row r="27" spans="1:7" s="108" customFormat="1" ht="39">
      <c r="A27" s="320" t="s">
        <v>197</v>
      </c>
      <c r="B27" s="321">
        <v>1</v>
      </c>
      <c r="C27" s="322">
        <v>1</v>
      </c>
      <c r="D27" s="322">
        <v>6</v>
      </c>
      <c r="E27" s="327" t="s">
        <v>791</v>
      </c>
      <c r="F27" s="323" t="s">
        <v>196</v>
      </c>
      <c r="G27" s="324">
        <v>14440.4</v>
      </c>
    </row>
    <row r="28" spans="1:7" s="108" customFormat="1" ht="15">
      <c r="A28" s="320" t="s">
        <v>201</v>
      </c>
      <c r="B28" s="321">
        <v>1</v>
      </c>
      <c r="C28" s="322">
        <v>1</v>
      </c>
      <c r="D28" s="322">
        <v>6</v>
      </c>
      <c r="E28" s="327" t="s">
        <v>791</v>
      </c>
      <c r="F28" s="323" t="s">
        <v>200</v>
      </c>
      <c r="G28" s="324">
        <v>14440.4</v>
      </c>
    </row>
    <row r="29" spans="1:7" s="108" customFormat="1" ht="15">
      <c r="A29" s="320" t="s">
        <v>555</v>
      </c>
      <c r="B29" s="321">
        <v>1</v>
      </c>
      <c r="C29" s="322">
        <v>1</v>
      </c>
      <c r="D29" s="322">
        <v>6</v>
      </c>
      <c r="E29" s="327" t="s">
        <v>791</v>
      </c>
      <c r="F29" s="323" t="s">
        <v>181</v>
      </c>
      <c r="G29" s="324">
        <v>216.7</v>
      </c>
    </row>
    <row r="30" spans="1:7" s="108" customFormat="1" ht="23.25" customHeight="1">
      <c r="A30" s="320" t="s">
        <v>199</v>
      </c>
      <c r="B30" s="321">
        <v>1</v>
      </c>
      <c r="C30" s="322">
        <v>1</v>
      </c>
      <c r="D30" s="322">
        <v>6</v>
      </c>
      <c r="E30" s="327" t="s">
        <v>791</v>
      </c>
      <c r="F30" s="323" t="s">
        <v>180</v>
      </c>
      <c r="G30" s="324">
        <v>216.7</v>
      </c>
    </row>
    <row r="31" spans="1:7" s="108" customFormat="1" ht="23.25" customHeight="1">
      <c r="A31" s="320" t="s">
        <v>179</v>
      </c>
      <c r="B31" s="321">
        <v>1</v>
      </c>
      <c r="C31" s="322">
        <v>1</v>
      </c>
      <c r="D31" s="322">
        <v>6</v>
      </c>
      <c r="E31" s="327" t="s">
        <v>791</v>
      </c>
      <c r="F31" s="323" t="s">
        <v>178</v>
      </c>
      <c r="G31" s="324">
        <v>205.4</v>
      </c>
    </row>
    <row r="32" spans="1:7" s="108" customFormat="1" ht="23.25" customHeight="1">
      <c r="A32" s="320" t="s">
        <v>177</v>
      </c>
      <c r="B32" s="321">
        <v>1</v>
      </c>
      <c r="C32" s="322">
        <v>1</v>
      </c>
      <c r="D32" s="322">
        <v>6</v>
      </c>
      <c r="E32" s="327" t="s">
        <v>791</v>
      </c>
      <c r="F32" s="323" t="s">
        <v>176</v>
      </c>
      <c r="G32" s="324">
        <v>205.4</v>
      </c>
    </row>
    <row r="33" spans="1:7" s="108" customFormat="1" ht="15">
      <c r="A33" s="320" t="s">
        <v>193</v>
      </c>
      <c r="B33" s="321">
        <v>1</v>
      </c>
      <c r="C33" s="322">
        <v>1</v>
      </c>
      <c r="D33" s="322">
        <v>6</v>
      </c>
      <c r="E33" s="327" t="s">
        <v>791</v>
      </c>
      <c r="F33" s="323" t="s">
        <v>99</v>
      </c>
      <c r="G33" s="324">
        <v>8</v>
      </c>
    </row>
    <row r="34" spans="1:7" s="108" customFormat="1" ht="15">
      <c r="A34" s="320" t="s">
        <v>192</v>
      </c>
      <c r="B34" s="321">
        <v>1</v>
      </c>
      <c r="C34" s="322">
        <v>1</v>
      </c>
      <c r="D34" s="322">
        <v>6</v>
      </c>
      <c r="E34" s="327" t="s">
        <v>791</v>
      </c>
      <c r="F34" s="323" t="s">
        <v>191</v>
      </c>
      <c r="G34" s="324">
        <v>8</v>
      </c>
    </row>
    <row r="35" spans="1:7" s="173" customFormat="1" ht="26.25">
      <c r="A35" s="320" t="s">
        <v>359</v>
      </c>
      <c r="B35" s="321">
        <v>1</v>
      </c>
      <c r="C35" s="322">
        <v>1</v>
      </c>
      <c r="D35" s="322">
        <v>6</v>
      </c>
      <c r="E35" s="327" t="s">
        <v>792</v>
      </c>
      <c r="F35" s="323" t="s">
        <v>1170</v>
      </c>
      <c r="G35" s="324">
        <v>29.9</v>
      </c>
    </row>
    <row r="36" spans="1:7" s="108" customFormat="1" ht="15">
      <c r="A36" s="320" t="s">
        <v>555</v>
      </c>
      <c r="B36" s="321">
        <v>1</v>
      </c>
      <c r="C36" s="322">
        <v>1</v>
      </c>
      <c r="D36" s="322">
        <v>6</v>
      </c>
      <c r="E36" s="327" t="s">
        <v>792</v>
      </c>
      <c r="F36" s="323" t="s">
        <v>181</v>
      </c>
      <c r="G36" s="324">
        <v>29.9</v>
      </c>
    </row>
    <row r="37" spans="1:7" s="108" customFormat="1" ht="27" customHeight="1">
      <c r="A37" s="320" t="s">
        <v>199</v>
      </c>
      <c r="B37" s="321">
        <v>1</v>
      </c>
      <c r="C37" s="322">
        <v>1</v>
      </c>
      <c r="D37" s="322">
        <v>6</v>
      </c>
      <c r="E37" s="327" t="s">
        <v>792</v>
      </c>
      <c r="F37" s="323" t="s">
        <v>180</v>
      </c>
      <c r="G37" s="324">
        <v>29.9</v>
      </c>
    </row>
    <row r="38" spans="1:7" s="108" customFormat="1" ht="15">
      <c r="A38" s="320" t="s">
        <v>318</v>
      </c>
      <c r="B38" s="321">
        <v>1</v>
      </c>
      <c r="C38" s="322">
        <v>1</v>
      </c>
      <c r="D38" s="322">
        <v>11</v>
      </c>
      <c r="E38" s="327" t="s">
        <v>1170</v>
      </c>
      <c r="F38" s="323" t="s">
        <v>1170</v>
      </c>
      <c r="G38" s="324">
        <v>1293.1</v>
      </c>
    </row>
    <row r="39" spans="1:7" s="108" customFormat="1" ht="15">
      <c r="A39" s="320" t="s">
        <v>210</v>
      </c>
      <c r="B39" s="321">
        <v>1</v>
      </c>
      <c r="C39" s="322">
        <v>1</v>
      </c>
      <c r="D39" s="322">
        <v>11</v>
      </c>
      <c r="E39" s="327" t="s">
        <v>788</v>
      </c>
      <c r="F39" s="323" t="s">
        <v>1170</v>
      </c>
      <c r="G39" s="324">
        <v>293.1</v>
      </c>
    </row>
    <row r="40" spans="1:7" s="173" customFormat="1" ht="15">
      <c r="A40" s="320" t="s">
        <v>212</v>
      </c>
      <c r="B40" s="321">
        <v>1</v>
      </c>
      <c r="C40" s="322">
        <v>1</v>
      </c>
      <c r="D40" s="322">
        <v>11</v>
      </c>
      <c r="E40" s="327" t="s">
        <v>789</v>
      </c>
      <c r="F40" s="323" t="s">
        <v>1170</v>
      </c>
      <c r="G40" s="324">
        <v>293.1</v>
      </c>
    </row>
    <row r="41" spans="1:7" s="108" customFormat="1" ht="15">
      <c r="A41" s="320" t="s">
        <v>556</v>
      </c>
      <c r="B41" s="321">
        <v>1</v>
      </c>
      <c r="C41" s="322">
        <v>1</v>
      </c>
      <c r="D41" s="322">
        <v>11</v>
      </c>
      <c r="E41" s="327" t="s">
        <v>793</v>
      </c>
      <c r="F41" s="323" t="s">
        <v>1170</v>
      </c>
      <c r="G41" s="324">
        <v>293.1</v>
      </c>
    </row>
    <row r="42" spans="1:7" s="173" customFormat="1" ht="15">
      <c r="A42" s="320" t="s">
        <v>557</v>
      </c>
      <c r="B42" s="321">
        <v>1</v>
      </c>
      <c r="C42" s="322">
        <v>1</v>
      </c>
      <c r="D42" s="322">
        <v>11</v>
      </c>
      <c r="E42" s="327" t="s">
        <v>794</v>
      </c>
      <c r="F42" s="323" t="s">
        <v>1170</v>
      </c>
      <c r="G42" s="324">
        <v>293.1</v>
      </c>
    </row>
    <row r="43" spans="1:7" s="108" customFormat="1" ht="15">
      <c r="A43" s="320" t="s">
        <v>193</v>
      </c>
      <c r="B43" s="321">
        <v>1</v>
      </c>
      <c r="C43" s="322">
        <v>1</v>
      </c>
      <c r="D43" s="322">
        <v>11</v>
      </c>
      <c r="E43" s="327" t="s">
        <v>794</v>
      </c>
      <c r="F43" s="323" t="s">
        <v>99</v>
      </c>
      <c r="G43" s="324">
        <v>293.1</v>
      </c>
    </row>
    <row r="44" spans="1:7" s="108" customFormat="1" ht="15">
      <c r="A44" s="320" t="s">
        <v>253</v>
      </c>
      <c r="B44" s="321">
        <v>1</v>
      </c>
      <c r="C44" s="322">
        <v>1</v>
      </c>
      <c r="D44" s="322">
        <v>11</v>
      </c>
      <c r="E44" s="327" t="s">
        <v>794</v>
      </c>
      <c r="F44" s="323" t="s">
        <v>252</v>
      </c>
      <c r="G44" s="324">
        <v>293.1</v>
      </c>
    </row>
    <row r="45" spans="1:7" s="108" customFormat="1" ht="15">
      <c r="A45" s="320" t="s">
        <v>221</v>
      </c>
      <c r="B45" s="321">
        <v>1</v>
      </c>
      <c r="C45" s="322">
        <v>1</v>
      </c>
      <c r="D45" s="322">
        <v>11</v>
      </c>
      <c r="E45" s="327" t="s">
        <v>795</v>
      </c>
      <c r="F45" s="323" t="s">
        <v>1170</v>
      </c>
      <c r="G45" s="324">
        <v>1000</v>
      </c>
    </row>
    <row r="46" spans="1:7" s="108" customFormat="1" ht="26.25">
      <c r="A46" s="320" t="s">
        <v>774</v>
      </c>
      <c r="B46" s="321">
        <v>1</v>
      </c>
      <c r="C46" s="322">
        <v>1</v>
      </c>
      <c r="D46" s="322">
        <v>11</v>
      </c>
      <c r="E46" s="327" t="s">
        <v>796</v>
      </c>
      <c r="F46" s="323" t="s">
        <v>1170</v>
      </c>
      <c r="G46" s="324">
        <v>1000</v>
      </c>
    </row>
    <row r="47" spans="1:7" s="108" customFormat="1" ht="15">
      <c r="A47" s="320" t="s">
        <v>405</v>
      </c>
      <c r="B47" s="321">
        <v>1</v>
      </c>
      <c r="C47" s="322">
        <v>1</v>
      </c>
      <c r="D47" s="322">
        <v>11</v>
      </c>
      <c r="E47" s="327" t="s">
        <v>797</v>
      </c>
      <c r="F47" s="323" t="s">
        <v>1170</v>
      </c>
      <c r="G47" s="324">
        <v>1000</v>
      </c>
    </row>
    <row r="48" spans="1:7" s="173" customFormat="1" ht="26.25">
      <c r="A48" s="320" t="s">
        <v>319</v>
      </c>
      <c r="B48" s="321">
        <v>1</v>
      </c>
      <c r="C48" s="322">
        <v>1</v>
      </c>
      <c r="D48" s="322">
        <v>11</v>
      </c>
      <c r="E48" s="327" t="s">
        <v>798</v>
      </c>
      <c r="F48" s="323" t="s">
        <v>1170</v>
      </c>
      <c r="G48" s="324">
        <v>1000</v>
      </c>
    </row>
    <row r="49" spans="1:7" s="108" customFormat="1" ht="15">
      <c r="A49" s="320" t="s">
        <v>193</v>
      </c>
      <c r="B49" s="321">
        <v>1</v>
      </c>
      <c r="C49" s="322">
        <v>1</v>
      </c>
      <c r="D49" s="322">
        <v>11</v>
      </c>
      <c r="E49" s="327" t="s">
        <v>798</v>
      </c>
      <c r="F49" s="323" t="s">
        <v>99</v>
      </c>
      <c r="G49" s="324">
        <v>1000</v>
      </c>
    </row>
    <row r="50" spans="1:7" s="108" customFormat="1" ht="15">
      <c r="A50" s="320" t="s">
        <v>253</v>
      </c>
      <c r="B50" s="321">
        <v>1</v>
      </c>
      <c r="C50" s="322">
        <v>1</v>
      </c>
      <c r="D50" s="322">
        <v>11</v>
      </c>
      <c r="E50" s="327" t="s">
        <v>798</v>
      </c>
      <c r="F50" s="323" t="s">
        <v>252</v>
      </c>
      <c r="G50" s="324">
        <v>1000</v>
      </c>
    </row>
    <row r="51" spans="1:7" s="108" customFormat="1" ht="15">
      <c r="A51" s="320" t="s">
        <v>238</v>
      </c>
      <c r="B51" s="321">
        <v>1</v>
      </c>
      <c r="C51" s="322">
        <v>4</v>
      </c>
      <c r="D51" s="322">
        <v>0</v>
      </c>
      <c r="E51" s="327" t="s">
        <v>1170</v>
      </c>
      <c r="F51" s="323" t="s">
        <v>1170</v>
      </c>
      <c r="G51" s="324">
        <v>2524.8</v>
      </c>
    </row>
    <row r="52" spans="1:7" s="173" customFormat="1" ht="15">
      <c r="A52" s="320" t="s">
        <v>237</v>
      </c>
      <c r="B52" s="321">
        <v>1</v>
      </c>
      <c r="C52" s="322">
        <v>4</v>
      </c>
      <c r="D52" s="322">
        <v>10</v>
      </c>
      <c r="E52" s="327" t="s">
        <v>1170</v>
      </c>
      <c r="F52" s="323" t="s">
        <v>1170</v>
      </c>
      <c r="G52" s="324">
        <v>2524.8</v>
      </c>
    </row>
    <row r="53" spans="1:7" s="108" customFormat="1" ht="15">
      <c r="A53" s="320" t="s">
        <v>210</v>
      </c>
      <c r="B53" s="321">
        <v>1</v>
      </c>
      <c r="C53" s="322">
        <v>4</v>
      </c>
      <c r="D53" s="322">
        <v>10</v>
      </c>
      <c r="E53" s="327" t="s">
        <v>788</v>
      </c>
      <c r="F53" s="323" t="s">
        <v>1170</v>
      </c>
      <c r="G53" s="324">
        <v>2524.8</v>
      </c>
    </row>
    <row r="54" spans="1:7" s="108" customFormat="1" ht="26.25">
      <c r="A54" s="320" t="s">
        <v>236</v>
      </c>
      <c r="B54" s="321">
        <v>1</v>
      </c>
      <c r="C54" s="322">
        <v>4</v>
      </c>
      <c r="D54" s="322">
        <v>10</v>
      </c>
      <c r="E54" s="327" t="s">
        <v>799</v>
      </c>
      <c r="F54" s="323" t="s">
        <v>1170</v>
      </c>
      <c r="G54" s="324">
        <v>2524.8</v>
      </c>
    </row>
    <row r="55" spans="1:7" s="173" customFormat="1" ht="27" customHeight="1">
      <c r="A55" s="320" t="s">
        <v>425</v>
      </c>
      <c r="B55" s="321">
        <v>1</v>
      </c>
      <c r="C55" s="322">
        <v>4</v>
      </c>
      <c r="D55" s="322">
        <v>10</v>
      </c>
      <c r="E55" s="327" t="s">
        <v>800</v>
      </c>
      <c r="F55" s="323" t="s">
        <v>1170</v>
      </c>
      <c r="G55" s="324">
        <v>2438.3</v>
      </c>
    </row>
    <row r="56" spans="1:7" s="173" customFormat="1" ht="26.25">
      <c r="A56" s="320" t="s">
        <v>258</v>
      </c>
      <c r="B56" s="321">
        <v>1</v>
      </c>
      <c r="C56" s="322">
        <v>4</v>
      </c>
      <c r="D56" s="322">
        <v>10</v>
      </c>
      <c r="E56" s="327" t="s">
        <v>801</v>
      </c>
      <c r="F56" s="323" t="s">
        <v>1170</v>
      </c>
      <c r="G56" s="324">
        <v>2438.3</v>
      </c>
    </row>
    <row r="57" spans="1:7" s="108" customFormat="1" ht="15">
      <c r="A57" s="320" t="s">
        <v>555</v>
      </c>
      <c r="B57" s="321">
        <v>1</v>
      </c>
      <c r="C57" s="322">
        <v>4</v>
      </c>
      <c r="D57" s="322">
        <v>10</v>
      </c>
      <c r="E57" s="327" t="s">
        <v>801</v>
      </c>
      <c r="F57" s="323" t="s">
        <v>181</v>
      </c>
      <c r="G57" s="324">
        <v>2438.3</v>
      </c>
    </row>
    <row r="58" spans="1:7" s="108" customFormat="1" ht="15">
      <c r="A58" s="320" t="s">
        <v>199</v>
      </c>
      <c r="B58" s="321">
        <v>1</v>
      </c>
      <c r="C58" s="322">
        <v>4</v>
      </c>
      <c r="D58" s="322">
        <v>10</v>
      </c>
      <c r="E58" s="327" t="s">
        <v>801</v>
      </c>
      <c r="F58" s="323" t="s">
        <v>180</v>
      </c>
      <c r="G58" s="324">
        <v>2438.3</v>
      </c>
    </row>
    <row r="59" spans="1:7" s="173" customFormat="1" ht="26.25">
      <c r="A59" s="320" t="s">
        <v>426</v>
      </c>
      <c r="B59" s="321">
        <v>1</v>
      </c>
      <c r="C59" s="322">
        <v>4</v>
      </c>
      <c r="D59" s="322">
        <v>10</v>
      </c>
      <c r="E59" s="327" t="s">
        <v>802</v>
      </c>
      <c r="F59" s="323" t="s">
        <v>1170</v>
      </c>
      <c r="G59" s="324">
        <v>72</v>
      </c>
    </row>
    <row r="60" spans="1:7" s="108" customFormat="1" ht="27" customHeight="1">
      <c r="A60" s="320" t="s">
        <v>303</v>
      </c>
      <c r="B60" s="321">
        <v>1</v>
      </c>
      <c r="C60" s="322">
        <v>4</v>
      </c>
      <c r="D60" s="322">
        <v>10</v>
      </c>
      <c r="E60" s="327" t="s">
        <v>803</v>
      </c>
      <c r="F60" s="323" t="s">
        <v>1170</v>
      </c>
      <c r="G60" s="324">
        <v>72</v>
      </c>
    </row>
    <row r="61" spans="1:7" s="108" customFormat="1" ht="15">
      <c r="A61" s="320" t="s">
        <v>555</v>
      </c>
      <c r="B61" s="321">
        <v>1</v>
      </c>
      <c r="C61" s="322">
        <v>4</v>
      </c>
      <c r="D61" s="322">
        <v>10</v>
      </c>
      <c r="E61" s="327" t="s">
        <v>803</v>
      </c>
      <c r="F61" s="323" t="s">
        <v>181</v>
      </c>
      <c r="G61" s="324">
        <v>72</v>
      </c>
    </row>
    <row r="62" spans="1:7" s="108" customFormat="1" ht="15">
      <c r="A62" s="320" t="s">
        <v>199</v>
      </c>
      <c r="B62" s="321">
        <v>1</v>
      </c>
      <c r="C62" s="322">
        <v>4</v>
      </c>
      <c r="D62" s="322">
        <v>10</v>
      </c>
      <c r="E62" s="327" t="s">
        <v>803</v>
      </c>
      <c r="F62" s="323" t="s">
        <v>180</v>
      </c>
      <c r="G62" s="324">
        <v>72</v>
      </c>
    </row>
    <row r="63" spans="1:7" s="108" customFormat="1" ht="39">
      <c r="A63" s="320" t="s">
        <v>558</v>
      </c>
      <c r="B63" s="321">
        <v>1</v>
      </c>
      <c r="C63" s="322">
        <v>4</v>
      </c>
      <c r="D63" s="322">
        <v>10</v>
      </c>
      <c r="E63" s="327" t="s">
        <v>804</v>
      </c>
      <c r="F63" s="323" t="s">
        <v>1170</v>
      </c>
      <c r="G63" s="324">
        <v>14.5</v>
      </c>
    </row>
    <row r="64" spans="1:7" s="173" customFormat="1" ht="26.25">
      <c r="A64" s="320" t="s">
        <v>303</v>
      </c>
      <c r="B64" s="321">
        <v>1</v>
      </c>
      <c r="C64" s="322">
        <v>4</v>
      </c>
      <c r="D64" s="322">
        <v>10</v>
      </c>
      <c r="E64" s="327" t="s">
        <v>805</v>
      </c>
      <c r="F64" s="323" t="s">
        <v>1170</v>
      </c>
      <c r="G64" s="324">
        <v>14.5</v>
      </c>
    </row>
    <row r="65" spans="1:7" s="108" customFormat="1" ht="15">
      <c r="A65" s="320" t="s">
        <v>555</v>
      </c>
      <c r="B65" s="321">
        <v>1</v>
      </c>
      <c r="C65" s="322">
        <v>4</v>
      </c>
      <c r="D65" s="322">
        <v>10</v>
      </c>
      <c r="E65" s="327" t="s">
        <v>805</v>
      </c>
      <c r="F65" s="323" t="s">
        <v>181</v>
      </c>
      <c r="G65" s="324">
        <v>14.5</v>
      </c>
    </row>
    <row r="66" spans="1:7" s="108" customFormat="1" ht="15">
      <c r="A66" s="320" t="s">
        <v>199</v>
      </c>
      <c r="B66" s="321">
        <v>1</v>
      </c>
      <c r="C66" s="322">
        <v>4</v>
      </c>
      <c r="D66" s="322">
        <v>10</v>
      </c>
      <c r="E66" s="327" t="s">
        <v>805</v>
      </c>
      <c r="F66" s="323" t="s">
        <v>180</v>
      </c>
      <c r="G66" s="324">
        <v>14.5</v>
      </c>
    </row>
    <row r="67" spans="1:7" s="173" customFormat="1" ht="15">
      <c r="A67" s="320" t="s">
        <v>239</v>
      </c>
      <c r="B67" s="321">
        <v>1</v>
      </c>
      <c r="C67" s="322">
        <v>7</v>
      </c>
      <c r="D67" s="322">
        <v>0</v>
      </c>
      <c r="E67" s="327" t="s">
        <v>1170</v>
      </c>
      <c r="F67" s="323" t="s">
        <v>1170</v>
      </c>
      <c r="G67" s="324">
        <v>130.9</v>
      </c>
    </row>
    <row r="68" spans="1:7" s="108" customFormat="1" ht="15">
      <c r="A68" s="320" t="s">
        <v>214</v>
      </c>
      <c r="B68" s="321">
        <v>1</v>
      </c>
      <c r="C68" s="322">
        <v>7</v>
      </c>
      <c r="D68" s="322">
        <v>5</v>
      </c>
      <c r="E68" s="327" t="s">
        <v>1170</v>
      </c>
      <c r="F68" s="323" t="s">
        <v>1170</v>
      </c>
      <c r="G68" s="324">
        <v>130.9</v>
      </c>
    </row>
    <row r="69" spans="1:7" s="108" customFormat="1" ht="15">
      <c r="A69" s="320" t="s">
        <v>210</v>
      </c>
      <c r="B69" s="321">
        <v>1</v>
      </c>
      <c r="C69" s="322">
        <v>7</v>
      </c>
      <c r="D69" s="322">
        <v>5</v>
      </c>
      <c r="E69" s="327" t="s">
        <v>788</v>
      </c>
      <c r="F69" s="323" t="s">
        <v>1170</v>
      </c>
      <c r="G69" s="324">
        <v>130.9</v>
      </c>
    </row>
    <row r="70" spans="1:7" s="108" customFormat="1" ht="15">
      <c r="A70" s="320" t="s">
        <v>209</v>
      </c>
      <c r="B70" s="321">
        <v>1</v>
      </c>
      <c r="C70" s="322">
        <v>7</v>
      </c>
      <c r="D70" s="322">
        <v>5</v>
      </c>
      <c r="E70" s="327" t="s">
        <v>806</v>
      </c>
      <c r="F70" s="323" t="s">
        <v>1170</v>
      </c>
      <c r="G70" s="324">
        <v>114</v>
      </c>
    </row>
    <row r="71" spans="1:7" s="173" customFormat="1" ht="15">
      <c r="A71" s="320" t="s">
        <v>468</v>
      </c>
      <c r="B71" s="321">
        <v>1</v>
      </c>
      <c r="C71" s="322">
        <v>7</v>
      </c>
      <c r="D71" s="322">
        <v>5</v>
      </c>
      <c r="E71" s="327" t="s">
        <v>807</v>
      </c>
      <c r="F71" s="323" t="s">
        <v>1170</v>
      </c>
      <c r="G71" s="324">
        <v>114</v>
      </c>
    </row>
    <row r="72" spans="1:7" s="108" customFormat="1" ht="15">
      <c r="A72" s="320" t="s">
        <v>469</v>
      </c>
      <c r="B72" s="321">
        <v>1</v>
      </c>
      <c r="C72" s="322">
        <v>7</v>
      </c>
      <c r="D72" s="322">
        <v>5</v>
      </c>
      <c r="E72" s="327" t="s">
        <v>808</v>
      </c>
      <c r="F72" s="323" t="s">
        <v>1170</v>
      </c>
      <c r="G72" s="324">
        <v>114</v>
      </c>
    </row>
    <row r="73" spans="1:7" s="173" customFormat="1" ht="15">
      <c r="A73" s="320" t="s">
        <v>555</v>
      </c>
      <c r="B73" s="321">
        <v>1</v>
      </c>
      <c r="C73" s="322">
        <v>7</v>
      </c>
      <c r="D73" s="322">
        <v>5</v>
      </c>
      <c r="E73" s="327" t="s">
        <v>808</v>
      </c>
      <c r="F73" s="323" t="s">
        <v>181</v>
      </c>
      <c r="G73" s="324">
        <v>114</v>
      </c>
    </row>
    <row r="74" spans="1:7" s="108" customFormat="1" ht="15">
      <c r="A74" s="320" t="s">
        <v>199</v>
      </c>
      <c r="B74" s="321">
        <v>1</v>
      </c>
      <c r="C74" s="322">
        <v>7</v>
      </c>
      <c r="D74" s="322">
        <v>5</v>
      </c>
      <c r="E74" s="327" t="s">
        <v>808</v>
      </c>
      <c r="F74" s="323" t="s">
        <v>180</v>
      </c>
      <c r="G74" s="324">
        <v>114</v>
      </c>
    </row>
    <row r="75" spans="1:7" s="173" customFormat="1" ht="13.5" customHeight="1">
      <c r="A75" s="320" t="s">
        <v>212</v>
      </c>
      <c r="B75" s="321">
        <v>1</v>
      </c>
      <c r="C75" s="322">
        <v>7</v>
      </c>
      <c r="D75" s="322">
        <v>5</v>
      </c>
      <c r="E75" s="327" t="s">
        <v>789</v>
      </c>
      <c r="F75" s="323" t="s">
        <v>1170</v>
      </c>
      <c r="G75" s="324">
        <v>16.9</v>
      </c>
    </row>
    <row r="76" spans="1:7" s="108" customFormat="1" ht="26.25">
      <c r="A76" s="320" t="s">
        <v>404</v>
      </c>
      <c r="B76" s="321">
        <v>1</v>
      </c>
      <c r="C76" s="322">
        <v>7</v>
      </c>
      <c r="D76" s="322">
        <v>5</v>
      </c>
      <c r="E76" s="327" t="s">
        <v>790</v>
      </c>
      <c r="F76" s="323" t="s">
        <v>1170</v>
      </c>
      <c r="G76" s="324">
        <v>16.9</v>
      </c>
    </row>
    <row r="77" spans="1:7" s="173" customFormat="1" ht="15">
      <c r="A77" s="320" t="s">
        <v>202</v>
      </c>
      <c r="B77" s="321">
        <v>1</v>
      </c>
      <c r="C77" s="322">
        <v>7</v>
      </c>
      <c r="D77" s="322">
        <v>5</v>
      </c>
      <c r="E77" s="327" t="s">
        <v>791</v>
      </c>
      <c r="F77" s="323" t="s">
        <v>1170</v>
      </c>
      <c r="G77" s="324">
        <v>16.9</v>
      </c>
    </row>
    <row r="78" spans="1:7" s="108" customFormat="1" ht="15">
      <c r="A78" s="320" t="s">
        <v>555</v>
      </c>
      <c r="B78" s="321">
        <v>1</v>
      </c>
      <c r="C78" s="322">
        <v>7</v>
      </c>
      <c r="D78" s="322">
        <v>5</v>
      </c>
      <c r="E78" s="327" t="s">
        <v>791</v>
      </c>
      <c r="F78" s="323" t="s">
        <v>181</v>
      </c>
      <c r="G78" s="324">
        <v>16.9</v>
      </c>
    </row>
    <row r="79" spans="1:7" s="108" customFormat="1" ht="15">
      <c r="A79" s="320" t="s">
        <v>199</v>
      </c>
      <c r="B79" s="321">
        <v>1</v>
      </c>
      <c r="C79" s="322">
        <v>7</v>
      </c>
      <c r="D79" s="322">
        <v>5</v>
      </c>
      <c r="E79" s="327" t="s">
        <v>791</v>
      </c>
      <c r="F79" s="323" t="s">
        <v>180</v>
      </c>
      <c r="G79" s="324">
        <v>16.9</v>
      </c>
    </row>
    <row r="80" spans="1:7" s="108" customFormat="1" ht="26.25">
      <c r="A80" s="320" t="s">
        <v>662</v>
      </c>
      <c r="B80" s="321">
        <v>8</v>
      </c>
      <c r="C80" s="322">
        <v>0</v>
      </c>
      <c r="D80" s="322">
        <v>0</v>
      </c>
      <c r="E80" s="327" t="s">
        <v>1170</v>
      </c>
      <c r="F80" s="323" t="s">
        <v>1170</v>
      </c>
      <c r="G80" s="324">
        <v>1269450</v>
      </c>
    </row>
    <row r="81" spans="1:7" s="173" customFormat="1" ht="15">
      <c r="A81" s="320" t="s">
        <v>238</v>
      </c>
      <c r="B81" s="321">
        <v>8</v>
      </c>
      <c r="C81" s="322">
        <v>4</v>
      </c>
      <c r="D81" s="322">
        <v>0</v>
      </c>
      <c r="E81" s="327" t="s">
        <v>1170</v>
      </c>
      <c r="F81" s="323" t="s">
        <v>1170</v>
      </c>
      <c r="G81" s="324">
        <v>10702</v>
      </c>
    </row>
    <row r="82" spans="1:7" s="108" customFormat="1" ht="15">
      <c r="A82" s="320" t="s">
        <v>237</v>
      </c>
      <c r="B82" s="321">
        <v>8</v>
      </c>
      <c r="C82" s="322">
        <v>4</v>
      </c>
      <c r="D82" s="322">
        <v>10</v>
      </c>
      <c r="E82" s="327" t="s">
        <v>1170</v>
      </c>
      <c r="F82" s="323" t="s">
        <v>1170</v>
      </c>
      <c r="G82" s="324">
        <v>10702</v>
      </c>
    </row>
    <row r="83" spans="1:7" s="173" customFormat="1" ht="15">
      <c r="A83" s="320" t="s">
        <v>210</v>
      </c>
      <c r="B83" s="321">
        <v>8</v>
      </c>
      <c r="C83" s="322">
        <v>4</v>
      </c>
      <c r="D83" s="322">
        <v>10</v>
      </c>
      <c r="E83" s="327" t="s">
        <v>788</v>
      </c>
      <c r="F83" s="323" t="s">
        <v>1170</v>
      </c>
      <c r="G83" s="324">
        <v>10702</v>
      </c>
    </row>
    <row r="84" spans="1:7" s="108" customFormat="1" ht="26.25">
      <c r="A84" s="320" t="s">
        <v>236</v>
      </c>
      <c r="B84" s="321">
        <v>8</v>
      </c>
      <c r="C84" s="322">
        <v>4</v>
      </c>
      <c r="D84" s="322">
        <v>10</v>
      </c>
      <c r="E84" s="327" t="s">
        <v>799</v>
      </c>
      <c r="F84" s="323" t="s">
        <v>1170</v>
      </c>
      <c r="G84" s="324">
        <v>10702</v>
      </c>
    </row>
    <row r="85" spans="1:7" s="108" customFormat="1" ht="27" customHeight="1">
      <c r="A85" s="320" t="s">
        <v>425</v>
      </c>
      <c r="B85" s="321">
        <v>8</v>
      </c>
      <c r="C85" s="322">
        <v>4</v>
      </c>
      <c r="D85" s="322">
        <v>10</v>
      </c>
      <c r="E85" s="327" t="s">
        <v>800</v>
      </c>
      <c r="F85" s="323" t="s">
        <v>1170</v>
      </c>
      <c r="G85" s="324">
        <v>512</v>
      </c>
    </row>
    <row r="86" spans="1:7" s="108" customFormat="1" ht="26.25">
      <c r="A86" s="320" t="s">
        <v>258</v>
      </c>
      <c r="B86" s="321">
        <v>8</v>
      </c>
      <c r="C86" s="322">
        <v>4</v>
      </c>
      <c r="D86" s="322">
        <v>10</v>
      </c>
      <c r="E86" s="327" t="s">
        <v>801</v>
      </c>
      <c r="F86" s="323" t="s">
        <v>1170</v>
      </c>
      <c r="G86" s="324">
        <v>512</v>
      </c>
    </row>
    <row r="87" spans="1:7" s="108" customFormat="1" ht="15">
      <c r="A87" s="320" t="s">
        <v>555</v>
      </c>
      <c r="B87" s="321">
        <v>8</v>
      </c>
      <c r="C87" s="322">
        <v>4</v>
      </c>
      <c r="D87" s="322">
        <v>10</v>
      </c>
      <c r="E87" s="327" t="s">
        <v>801</v>
      </c>
      <c r="F87" s="323" t="s">
        <v>181</v>
      </c>
      <c r="G87" s="324">
        <v>512</v>
      </c>
    </row>
    <row r="88" spans="1:7" s="108" customFormat="1" ht="15">
      <c r="A88" s="320" t="s">
        <v>199</v>
      </c>
      <c r="B88" s="321">
        <v>8</v>
      </c>
      <c r="C88" s="322">
        <v>4</v>
      </c>
      <c r="D88" s="322">
        <v>10</v>
      </c>
      <c r="E88" s="327" t="s">
        <v>801</v>
      </c>
      <c r="F88" s="323" t="s">
        <v>180</v>
      </c>
      <c r="G88" s="324">
        <v>512</v>
      </c>
    </row>
    <row r="89" spans="1:7" s="173" customFormat="1" ht="13.5" customHeight="1">
      <c r="A89" s="320" t="s">
        <v>426</v>
      </c>
      <c r="B89" s="321">
        <v>8</v>
      </c>
      <c r="C89" s="322">
        <v>4</v>
      </c>
      <c r="D89" s="322">
        <v>10</v>
      </c>
      <c r="E89" s="327" t="s">
        <v>802</v>
      </c>
      <c r="F89" s="323" t="s">
        <v>1170</v>
      </c>
      <c r="G89" s="324">
        <v>100</v>
      </c>
    </row>
    <row r="90" spans="1:7" s="108" customFormat="1" ht="27" customHeight="1">
      <c r="A90" s="320" t="s">
        <v>303</v>
      </c>
      <c r="B90" s="321">
        <v>8</v>
      </c>
      <c r="C90" s="322">
        <v>4</v>
      </c>
      <c r="D90" s="322">
        <v>10</v>
      </c>
      <c r="E90" s="327" t="s">
        <v>803</v>
      </c>
      <c r="F90" s="323" t="s">
        <v>1170</v>
      </c>
      <c r="G90" s="324">
        <v>100</v>
      </c>
    </row>
    <row r="91" spans="1:7" s="173" customFormat="1" ht="15">
      <c r="A91" s="320" t="s">
        <v>555</v>
      </c>
      <c r="B91" s="321">
        <v>8</v>
      </c>
      <c r="C91" s="322">
        <v>4</v>
      </c>
      <c r="D91" s="322">
        <v>10</v>
      </c>
      <c r="E91" s="327" t="s">
        <v>803</v>
      </c>
      <c r="F91" s="323" t="s">
        <v>181</v>
      </c>
      <c r="G91" s="324">
        <v>100</v>
      </c>
    </row>
    <row r="92" spans="1:7" s="108" customFormat="1" ht="15">
      <c r="A92" s="320" t="s">
        <v>199</v>
      </c>
      <c r="B92" s="321">
        <v>8</v>
      </c>
      <c r="C92" s="322">
        <v>4</v>
      </c>
      <c r="D92" s="322">
        <v>10</v>
      </c>
      <c r="E92" s="327" t="s">
        <v>803</v>
      </c>
      <c r="F92" s="323" t="s">
        <v>180</v>
      </c>
      <c r="G92" s="324">
        <v>100</v>
      </c>
    </row>
    <row r="93" spans="1:7" s="108" customFormat="1" ht="39">
      <c r="A93" s="320" t="s">
        <v>558</v>
      </c>
      <c r="B93" s="321">
        <v>8</v>
      </c>
      <c r="C93" s="322">
        <v>4</v>
      </c>
      <c r="D93" s="322">
        <v>10</v>
      </c>
      <c r="E93" s="327" t="s">
        <v>804</v>
      </c>
      <c r="F93" s="323" t="s">
        <v>1170</v>
      </c>
      <c r="G93" s="324">
        <v>49</v>
      </c>
    </row>
    <row r="94" spans="1:7" s="173" customFormat="1" ht="26.25">
      <c r="A94" s="320" t="s">
        <v>303</v>
      </c>
      <c r="B94" s="321">
        <v>8</v>
      </c>
      <c r="C94" s="322">
        <v>4</v>
      </c>
      <c r="D94" s="322">
        <v>10</v>
      </c>
      <c r="E94" s="327" t="s">
        <v>805</v>
      </c>
      <c r="F94" s="323" t="s">
        <v>1170</v>
      </c>
      <c r="G94" s="324">
        <v>49</v>
      </c>
    </row>
    <row r="95" spans="1:7" s="108" customFormat="1" ht="15">
      <c r="A95" s="320" t="s">
        <v>555</v>
      </c>
      <c r="B95" s="321">
        <v>8</v>
      </c>
      <c r="C95" s="322">
        <v>4</v>
      </c>
      <c r="D95" s="322">
        <v>10</v>
      </c>
      <c r="E95" s="327" t="s">
        <v>805</v>
      </c>
      <c r="F95" s="323" t="s">
        <v>181</v>
      </c>
      <c r="G95" s="324">
        <v>49</v>
      </c>
    </row>
    <row r="96" spans="1:7" s="173" customFormat="1" ht="15">
      <c r="A96" s="320" t="s">
        <v>199</v>
      </c>
      <c r="B96" s="321">
        <v>8</v>
      </c>
      <c r="C96" s="322">
        <v>4</v>
      </c>
      <c r="D96" s="322">
        <v>10</v>
      </c>
      <c r="E96" s="327" t="s">
        <v>805</v>
      </c>
      <c r="F96" s="323" t="s">
        <v>180</v>
      </c>
      <c r="G96" s="324">
        <v>49</v>
      </c>
    </row>
    <row r="97" spans="1:7" s="108" customFormat="1" ht="26.25">
      <c r="A97" s="320" t="s">
        <v>428</v>
      </c>
      <c r="B97" s="321">
        <v>8</v>
      </c>
      <c r="C97" s="322">
        <v>4</v>
      </c>
      <c r="D97" s="322">
        <v>10</v>
      </c>
      <c r="E97" s="327" t="s">
        <v>809</v>
      </c>
      <c r="F97" s="323" t="s">
        <v>1170</v>
      </c>
      <c r="G97" s="324">
        <v>10041</v>
      </c>
    </row>
    <row r="98" spans="1:7" s="108" customFormat="1" ht="26.25">
      <c r="A98" s="320" t="s">
        <v>712</v>
      </c>
      <c r="B98" s="321">
        <v>8</v>
      </c>
      <c r="C98" s="322">
        <v>4</v>
      </c>
      <c r="D98" s="322">
        <v>10</v>
      </c>
      <c r="E98" s="327" t="s">
        <v>810</v>
      </c>
      <c r="F98" s="323" t="s">
        <v>1170</v>
      </c>
      <c r="G98" s="324">
        <v>10041</v>
      </c>
    </row>
    <row r="99" spans="1:7" s="108" customFormat="1" ht="15">
      <c r="A99" s="320" t="s">
        <v>555</v>
      </c>
      <c r="B99" s="321">
        <v>8</v>
      </c>
      <c r="C99" s="322">
        <v>4</v>
      </c>
      <c r="D99" s="322">
        <v>10</v>
      </c>
      <c r="E99" s="327" t="s">
        <v>810</v>
      </c>
      <c r="F99" s="323" t="s">
        <v>181</v>
      </c>
      <c r="G99" s="324">
        <v>10041</v>
      </c>
    </row>
    <row r="100" spans="1:7" s="108" customFormat="1" ht="15">
      <c r="A100" s="320" t="s">
        <v>199</v>
      </c>
      <c r="B100" s="321">
        <v>8</v>
      </c>
      <c r="C100" s="322">
        <v>4</v>
      </c>
      <c r="D100" s="322">
        <v>10</v>
      </c>
      <c r="E100" s="327" t="s">
        <v>810</v>
      </c>
      <c r="F100" s="323" t="s">
        <v>180</v>
      </c>
      <c r="G100" s="324">
        <v>10041</v>
      </c>
    </row>
    <row r="101" spans="1:7" s="173" customFormat="1" ht="15">
      <c r="A101" s="320" t="s">
        <v>239</v>
      </c>
      <c r="B101" s="321">
        <v>8</v>
      </c>
      <c r="C101" s="322">
        <v>7</v>
      </c>
      <c r="D101" s="322">
        <v>0</v>
      </c>
      <c r="E101" s="327" t="s">
        <v>1170</v>
      </c>
      <c r="F101" s="323" t="s">
        <v>1170</v>
      </c>
      <c r="G101" s="324">
        <v>1237466</v>
      </c>
    </row>
    <row r="102" spans="1:7" s="108" customFormat="1" ht="15">
      <c r="A102" s="320" t="s">
        <v>235</v>
      </c>
      <c r="B102" s="321">
        <v>8</v>
      </c>
      <c r="C102" s="322">
        <v>7</v>
      </c>
      <c r="D102" s="322">
        <v>1</v>
      </c>
      <c r="E102" s="327" t="s">
        <v>1170</v>
      </c>
      <c r="F102" s="323" t="s">
        <v>1170</v>
      </c>
      <c r="G102" s="324">
        <v>433983.7</v>
      </c>
    </row>
    <row r="103" spans="1:7" s="108" customFormat="1" ht="26.25">
      <c r="A103" s="320" t="s">
        <v>231</v>
      </c>
      <c r="B103" s="321">
        <v>8</v>
      </c>
      <c r="C103" s="322">
        <v>7</v>
      </c>
      <c r="D103" s="322">
        <v>1</v>
      </c>
      <c r="E103" s="327" t="s">
        <v>811</v>
      </c>
      <c r="F103" s="323" t="s">
        <v>1170</v>
      </c>
      <c r="G103" s="324">
        <v>142.1</v>
      </c>
    </row>
    <row r="104" spans="1:7" s="173" customFormat="1" ht="15">
      <c r="A104" s="320" t="s">
        <v>230</v>
      </c>
      <c r="B104" s="321">
        <v>8</v>
      </c>
      <c r="C104" s="322">
        <v>7</v>
      </c>
      <c r="D104" s="322">
        <v>1</v>
      </c>
      <c r="E104" s="327" t="s">
        <v>812</v>
      </c>
      <c r="F104" s="323" t="s">
        <v>1170</v>
      </c>
      <c r="G104" s="324">
        <v>142.1</v>
      </c>
    </row>
    <row r="105" spans="1:7" s="108" customFormat="1" ht="15">
      <c r="A105" s="320" t="s">
        <v>488</v>
      </c>
      <c r="B105" s="321">
        <v>8</v>
      </c>
      <c r="C105" s="322">
        <v>7</v>
      </c>
      <c r="D105" s="322">
        <v>1</v>
      </c>
      <c r="E105" s="327" t="s">
        <v>813</v>
      </c>
      <c r="F105" s="323" t="s">
        <v>1170</v>
      </c>
      <c r="G105" s="324">
        <v>92.1</v>
      </c>
    </row>
    <row r="106" spans="1:7" s="108" customFormat="1" ht="15">
      <c r="A106" s="320" t="s">
        <v>454</v>
      </c>
      <c r="B106" s="321">
        <v>8</v>
      </c>
      <c r="C106" s="322">
        <v>7</v>
      </c>
      <c r="D106" s="322">
        <v>1</v>
      </c>
      <c r="E106" s="327" t="s">
        <v>814</v>
      </c>
      <c r="F106" s="323" t="s">
        <v>1170</v>
      </c>
      <c r="G106" s="324">
        <v>92.1</v>
      </c>
    </row>
    <row r="107" spans="1:7" s="173" customFormat="1" ht="15">
      <c r="A107" s="320" t="s">
        <v>190</v>
      </c>
      <c r="B107" s="321">
        <v>8</v>
      </c>
      <c r="C107" s="322">
        <v>7</v>
      </c>
      <c r="D107" s="322">
        <v>1</v>
      </c>
      <c r="E107" s="327" t="s">
        <v>814</v>
      </c>
      <c r="F107" s="323" t="s">
        <v>101</v>
      </c>
      <c r="G107" s="324">
        <v>92.1</v>
      </c>
    </row>
    <row r="108" spans="1:7" s="108" customFormat="1" ht="15">
      <c r="A108" s="320" t="s">
        <v>189</v>
      </c>
      <c r="B108" s="321">
        <v>8</v>
      </c>
      <c r="C108" s="322">
        <v>7</v>
      </c>
      <c r="D108" s="322">
        <v>1</v>
      </c>
      <c r="E108" s="327" t="s">
        <v>814</v>
      </c>
      <c r="F108" s="323" t="s">
        <v>102</v>
      </c>
      <c r="G108" s="324">
        <v>67.3</v>
      </c>
    </row>
    <row r="109" spans="1:7" s="173" customFormat="1" ht="15">
      <c r="A109" s="320" t="s">
        <v>204</v>
      </c>
      <c r="B109" s="321">
        <v>8</v>
      </c>
      <c r="C109" s="322">
        <v>7</v>
      </c>
      <c r="D109" s="322">
        <v>1</v>
      </c>
      <c r="E109" s="327" t="s">
        <v>814</v>
      </c>
      <c r="F109" s="323" t="s">
        <v>203</v>
      </c>
      <c r="G109" s="324">
        <v>24.8</v>
      </c>
    </row>
    <row r="110" spans="1:10" s="108" customFormat="1" ht="26.25">
      <c r="A110" s="320" t="s">
        <v>455</v>
      </c>
      <c r="B110" s="321">
        <v>8</v>
      </c>
      <c r="C110" s="322">
        <v>7</v>
      </c>
      <c r="D110" s="322">
        <v>1</v>
      </c>
      <c r="E110" s="327" t="s">
        <v>815</v>
      </c>
      <c r="F110" s="323" t="s">
        <v>1170</v>
      </c>
      <c r="G110" s="324">
        <v>50</v>
      </c>
      <c r="J110" s="108">
        <v>300</v>
      </c>
    </row>
    <row r="111" spans="1:7" s="108" customFormat="1" ht="15">
      <c r="A111" s="320" t="s">
        <v>456</v>
      </c>
      <c r="B111" s="321">
        <v>8</v>
      </c>
      <c r="C111" s="322">
        <v>7</v>
      </c>
      <c r="D111" s="322">
        <v>1</v>
      </c>
      <c r="E111" s="327" t="s">
        <v>816</v>
      </c>
      <c r="F111" s="323" t="s">
        <v>1170</v>
      </c>
      <c r="G111" s="324">
        <v>50</v>
      </c>
    </row>
    <row r="112" spans="1:7" s="108" customFormat="1" ht="15">
      <c r="A112" s="320" t="s">
        <v>190</v>
      </c>
      <c r="B112" s="321">
        <v>8</v>
      </c>
      <c r="C112" s="322">
        <v>7</v>
      </c>
      <c r="D112" s="322">
        <v>1</v>
      </c>
      <c r="E112" s="327" t="s">
        <v>816</v>
      </c>
      <c r="F112" s="323" t="s">
        <v>101</v>
      </c>
      <c r="G112" s="324">
        <v>50</v>
      </c>
    </row>
    <row r="113" spans="1:7" s="173" customFormat="1" ht="15">
      <c r="A113" s="320" t="s">
        <v>189</v>
      </c>
      <c r="B113" s="321">
        <v>8</v>
      </c>
      <c r="C113" s="322">
        <v>7</v>
      </c>
      <c r="D113" s="322">
        <v>1</v>
      </c>
      <c r="E113" s="327" t="s">
        <v>816</v>
      </c>
      <c r="F113" s="323" t="s">
        <v>102</v>
      </c>
      <c r="G113" s="324">
        <v>36</v>
      </c>
    </row>
    <row r="114" spans="1:7" s="108" customFormat="1" ht="15">
      <c r="A114" s="320" t="s">
        <v>204</v>
      </c>
      <c r="B114" s="321">
        <v>8</v>
      </c>
      <c r="C114" s="322">
        <v>7</v>
      </c>
      <c r="D114" s="322">
        <v>1</v>
      </c>
      <c r="E114" s="327" t="s">
        <v>816</v>
      </c>
      <c r="F114" s="323" t="s">
        <v>203</v>
      </c>
      <c r="G114" s="324">
        <v>14</v>
      </c>
    </row>
    <row r="115" spans="1:7" s="108" customFormat="1" ht="27" customHeight="1">
      <c r="A115" s="320" t="s">
        <v>184</v>
      </c>
      <c r="B115" s="321">
        <v>8</v>
      </c>
      <c r="C115" s="322">
        <v>7</v>
      </c>
      <c r="D115" s="322">
        <v>1</v>
      </c>
      <c r="E115" s="327" t="s">
        <v>817</v>
      </c>
      <c r="F115" s="323" t="s">
        <v>1170</v>
      </c>
      <c r="G115" s="324">
        <v>432291.6</v>
      </c>
    </row>
    <row r="116" spans="1:7" s="108" customFormat="1" ht="15">
      <c r="A116" s="320" t="s">
        <v>183</v>
      </c>
      <c r="B116" s="321">
        <v>8</v>
      </c>
      <c r="C116" s="322">
        <v>7</v>
      </c>
      <c r="D116" s="322">
        <v>1</v>
      </c>
      <c r="E116" s="327" t="s">
        <v>818</v>
      </c>
      <c r="F116" s="323" t="s">
        <v>1170</v>
      </c>
      <c r="G116" s="324">
        <v>432291.6</v>
      </c>
    </row>
    <row r="117" spans="1:7" s="108" customFormat="1" ht="26.25">
      <c r="A117" s="320" t="s">
        <v>561</v>
      </c>
      <c r="B117" s="321">
        <v>8</v>
      </c>
      <c r="C117" s="322">
        <v>7</v>
      </c>
      <c r="D117" s="322">
        <v>1</v>
      </c>
      <c r="E117" s="327" t="s">
        <v>819</v>
      </c>
      <c r="F117" s="323" t="s">
        <v>1170</v>
      </c>
      <c r="G117" s="324">
        <v>1891.8</v>
      </c>
    </row>
    <row r="118" spans="1:7" s="108" customFormat="1" ht="26.25">
      <c r="A118" s="320" t="s">
        <v>562</v>
      </c>
      <c r="B118" s="321">
        <v>8</v>
      </c>
      <c r="C118" s="322">
        <v>7</v>
      </c>
      <c r="D118" s="322">
        <v>1</v>
      </c>
      <c r="E118" s="327" t="s">
        <v>820</v>
      </c>
      <c r="F118" s="323" t="s">
        <v>1170</v>
      </c>
      <c r="G118" s="324">
        <v>1891.8</v>
      </c>
    </row>
    <row r="119" spans="1:7" s="108" customFormat="1" ht="15">
      <c r="A119" s="320" t="s">
        <v>190</v>
      </c>
      <c r="B119" s="321">
        <v>8</v>
      </c>
      <c r="C119" s="322">
        <v>7</v>
      </c>
      <c r="D119" s="322">
        <v>1</v>
      </c>
      <c r="E119" s="327" t="s">
        <v>820</v>
      </c>
      <c r="F119" s="323" t="s">
        <v>101</v>
      </c>
      <c r="G119" s="324">
        <v>1891.8</v>
      </c>
    </row>
    <row r="120" spans="1:7" s="173" customFormat="1" ht="15">
      <c r="A120" s="320" t="s">
        <v>189</v>
      </c>
      <c r="B120" s="321">
        <v>8</v>
      </c>
      <c r="C120" s="322">
        <v>7</v>
      </c>
      <c r="D120" s="322">
        <v>1</v>
      </c>
      <c r="E120" s="327" t="s">
        <v>820</v>
      </c>
      <c r="F120" s="323" t="s">
        <v>102</v>
      </c>
      <c r="G120" s="324">
        <v>1155.8</v>
      </c>
    </row>
    <row r="121" spans="1:7" s="108" customFormat="1" ht="15">
      <c r="A121" s="320" t="s">
        <v>204</v>
      </c>
      <c r="B121" s="321">
        <v>8</v>
      </c>
      <c r="C121" s="322">
        <v>7</v>
      </c>
      <c r="D121" s="322">
        <v>1</v>
      </c>
      <c r="E121" s="327" t="s">
        <v>820</v>
      </c>
      <c r="F121" s="323" t="s">
        <v>203</v>
      </c>
      <c r="G121" s="324">
        <v>736</v>
      </c>
    </row>
    <row r="122" spans="1:7" s="108" customFormat="1" ht="39">
      <c r="A122" s="320" t="s">
        <v>452</v>
      </c>
      <c r="B122" s="321">
        <v>8</v>
      </c>
      <c r="C122" s="322">
        <v>7</v>
      </c>
      <c r="D122" s="322">
        <v>1</v>
      </c>
      <c r="E122" s="327" t="s">
        <v>821</v>
      </c>
      <c r="F122" s="323" t="s">
        <v>1170</v>
      </c>
      <c r="G122" s="324">
        <v>430399.8</v>
      </c>
    </row>
    <row r="123" spans="1:7" s="108" customFormat="1" ht="15">
      <c r="A123" s="320" t="s">
        <v>228</v>
      </c>
      <c r="B123" s="321">
        <v>8</v>
      </c>
      <c r="C123" s="322">
        <v>7</v>
      </c>
      <c r="D123" s="322">
        <v>1</v>
      </c>
      <c r="E123" s="327" t="s">
        <v>822</v>
      </c>
      <c r="F123" s="323" t="s">
        <v>1170</v>
      </c>
      <c r="G123" s="324">
        <v>3207.4</v>
      </c>
    </row>
    <row r="124" spans="1:7" s="108" customFormat="1" ht="15">
      <c r="A124" s="320" t="s">
        <v>190</v>
      </c>
      <c r="B124" s="321">
        <v>8</v>
      </c>
      <c r="C124" s="322">
        <v>7</v>
      </c>
      <c r="D124" s="322">
        <v>1</v>
      </c>
      <c r="E124" s="327" t="s">
        <v>822</v>
      </c>
      <c r="F124" s="323" t="s">
        <v>101</v>
      </c>
      <c r="G124" s="324">
        <v>3207.4</v>
      </c>
    </row>
    <row r="125" spans="1:7" s="173" customFormat="1" ht="15">
      <c r="A125" s="320" t="s">
        <v>189</v>
      </c>
      <c r="B125" s="321">
        <v>8</v>
      </c>
      <c r="C125" s="322">
        <v>7</v>
      </c>
      <c r="D125" s="322">
        <v>1</v>
      </c>
      <c r="E125" s="327" t="s">
        <v>822</v>
      </c>
      <c r="F125" s="323" t="s">
        <v>102</v>
      </c>
      <c r="G125" s="324">
        <v>245.5</v>
      </c>
    </row>
    <row r="126" spans="1:7" s="108" customFormat="1" ht="15">
      <c r="A126" s="320" t="s">
        <v>204</v>
      </c>
      <c r="B126" s="321">
        <v>8</v>
      </c>
      <c r="C126" s="322">
        <v>7</v>
      </c>
      <c r="D126" s="322">
        <v>1</v>
      </c>
      <c r="E126" s="327" t="s">
        <v>822</v>
      </c>
      <c r="F126" s="323" t="s">
        <v>203</v>
      </c>
      <c r="G126" s="324">
        <v>2961.9</v>
      </c>
    </row>
    <row r="127" spans="1:7" s="108" customFormat="1" ht="15">
      <c r="A127" s="320" t="s">
        <v>496</v>
      </c>
      <c r="B127" s="321">
        <v>8</v>
      </c>
      <c r="C127" s="322">
        <v>7</v>
      </c>
      <c r="D127" s="322">
        <v>1</v>
      </c>
      <c r="E127" s="327" t="s">
        <v>823</v>
      </c>
      <c r="F127" s="323" t="s">
        <v>1170</v>
      </c>
      <c r="G127" s="324">
        <v>88937</v>
      </c>
    </row>
    <row r="128" spans="1:7" s="108" customFormat="1" ht="15">
      <c r="A128" s="320" t="s">
        <v>190</v>
      </c>
      <c r="B128" s="321">
        <v>8</v>
      </c>
      <c r="C128" s="322">
        <v>7</v>
      </c>
      <c r="D128" s="322">
        <v>1</v>
      </c>
      <c r="E128" s="327" t="s">
        <v>823</v>
      </c>
      <c r="F128" s="323" t="s">
        <v>101</v>
      </c>
      <c r="G128" s="324">
        <v>88937</v>
      </c>
    </row>
    <row r="129" spans="1:7" s="108" customFormat="1" ht="15">
      <c r="A129" s="320" t="s">
        <v>189</v>
      </c>
      <c r="B129" s="321">
        <v>8</v>
      </c>
      <c r="C129" s="322">
        <v>7</v>
      </c>
      <c r="D129" s="322">
        <v>1</v>
      </c>
      <c r="E129" s="327" t="s">
        <v>823</v>
      </c>
      <c r="F129" s="323" t="s">
        <v>102</v>
      </c>
      <c r="G129" s="324">
        <v>51725.2</v>
      </c>
    </row>
    <row r="130" spans="1:7" s="108" customFormat="1" ht="15">
      <c r="A130" s="320" t="s">
        <v>204</v>
      </c>
      <c r="B130" s="321">
        <v>8</v>
      </c>
      <c r="C130" s="322">
        <v>7</v>
      </c>
      <c r="D130" s="322">
        <v>1</v>
      </c>
      <c r="E130" s="327" t="s">
        <v>823</v>
      </c>
      <c r="F130" s="323" t="s">
        <v>203</v>
      </c>
      <c r="G130" s="324">
        <v>37211.8</v>
      </c>
    </row>
    <row r="131" spans="1:7" s="108" customFormat="1" ht="15">
      <c r="A131" s="320" t="s">
        <v>198</v>
      </c>
      <c r="B131" s="321">
        <v>8</v>
      </c>
      <c r="C131" s="322">
        <v>7</v>
      </c>
      <c r="D131" s="322">
        <v>1</v>
      </c>
      <c r="E131" s="327" t="s">
        <v>824</v>
      </c>
      <c r="F131" s="323" t="s">
        <v>1170</v>
      </c>
      <c r="G131" s="324">
        <v>48625</v>
      </c>
    </row>
    <row r="132" spans="1:10" s="173" customFormat="1" ht="15">
      <c r="A132" s="320" t="s">
        <v>190</v>
      </c>
      <c r="B132" s="321">
        <v>8</v>
      </c>
      <c r="C132" s="322">
        <v>7</v>
      </c>
      <c r="D132" s="322">
        <v>1</v>
      </c>
      <c r="E132" s="327" t="s">
        <v>824</v>
      </c>
      <c r="F132" s="323" t="s">
        <v>101</v>
      </c>
      <c r="G132" s="324">
        <v>48625</v>
      </c>
      <c r="J132" s="173">
        <v>300</v>
      </c>
    </row>
    <row r="133" spans="1:7" s="108" customFormat="1" ht="15">
      <c r="A133" s="320" t="s">
        <v>189</v>
      </c>
      <c r="B133" s="321">
        <v>8</v>
      </c>
      <c r="C133" s="322">
        <v>7</v>
      </c>
      <c r="D133" s="322">
        <v>1</v>
      </c>
      <c r="E133" s="327" t="s">
        <v>824</v>
      </c>
      <c r="F133" s="323" t="s">
        <v>102</v>
      </c>
      <c r="G133" s="324">
        <v>25449.7</v>
      </c>
    </row>
    <row r="134" spans="1:7" s="108" customFormat="1" ht="15">
      <c r="A134" s="320" t="s">
        <v>204</v>
      </c>
      <c r="B134" s="321">
        <v>8</v>
      </c>
      <c r="C134" s="322">
        <v>7</v>
      </c>
      <c r="D134" s="322">
        <v>1</v>
      </c>
      <c r="E134" s="327" t="s">
        <v>824</v>
      </c>
      <c r="F134" s="323" t="s">
        <v>203</v>
      </c>
      <c r="G134" s="324">
        <v>23175.3</v>
      </c>
    </row>
    <row r="135" spans="1:7" s="108" customFormat="1" ht="26.25">
      <c r="A135" s="320" t="s">
        <v>567</v>
      </c>
      <c r="B135" s="321">
        <v>8</v>
      </c>
      <c r="C135" s="322">
        <v>7</v>
      </c>
      <c r="D135" s="322">
        <v>1</v>
      </c>
      <c r="E135" s="327" t="s">
        <v>825</v>
      </c>
      <c r="F135" s="323" t="s">
        <v>1170</v>
      </c>
      <c r="G135" s="324">
        <v>796.2</v>
      </c>
    </row>
    <row r="136" spans="1:7" s="108" customFormat="1" ht="15">
      <c r="A136" s="320" t="s">
        <v>190</v>
      </c>
      <c r="B136" s="321">
        <v>8</v>
      </c>
      <c r="C136" s="322">
        <v>7</v>
      </c>
      <c r="D136" s="322">
        <v>1</v>
      </c>
      <c r="E136" s="327" t="s">
        <v>825</v>
      </c>
      <c r="F136" s="323" t="s">
        <v>101</v>
      </c>
      <c r="G136" s="324">
        <v>796.2</v>
      </c>
    </row>
    <row r="137" spans="1:7" s="173" customFormat="1" ht="15">
      <c r="A137" s="320" t="s">
        <v>189</v>
      </c>
      <c r="B137" s="321">
        <v>8</v>
      </c>
      <c r="C137" s="322">
        <v>7</v>
      </c>
      <c r="D137" s="322">
        <v>1</v>
      </c>
      <c r="E137" s="327" t="s">
        <v>825</v>
      </c>
      <c r="F137" s="323" t="s">
        <v>102</v>
      </c>
      <c r="G137" s="324">
        <v>796.2</v>
      </c>
    </row>
    <row r="138" spans="1:7" s="108" customFormat="1" ht="26.25">
      <c r="A138" s="320" t="s">
        <v>563</v>
      </c>
      <c r="B138" s="321">
        <v>8</v>
      </c>
      <c r="C138" s="322">
        <v>7</v>
      </c>
      <c r="D138" s="322">
        <v>1</v>
      </c>
      <c r="E138" s="327" t="s">
        <v>826</v>
      </c>
      <c r="F138" s="323" t="s">
        <v>1170</v>
      </c>
      <c r="G138" s="324">
        <v>252.1</v>
      </c>
    </row>
    <row r="139" spans="1:7" s="173" customFormat="1" ht="15">
      <c r="A139" s="320" t="s">
        <v>190</v>
      </c>
      <c r="B139" s="321">
        <v>8</v>
      </c>
      <c r="C139" s="322">
        <v>7</v>
      </c>
      <c r="D139" s="322">
        <v>1</v>
      </c>
      <c r="E139" s="327" t="s">
        <v>826</v>
      </c>
      <c r="F139" s="323" t="s">
        <v>101</v>
      </c>
      <c r="G139" s="324">
        <v>252.1</v>
      </c>
    </row>
    <row r="140" spans="1:7" s="108" customFormat="1" ht="15">
      <c r="A140" s="320" t="s">
        <v>189</v>
      </c>
      <c r="B140" s="321">
        <v>8</v>
      </c>
      <c r="C140" s="322">
        <v>7</v>
      </c>
      <c r="D140" s="322">
        <v>1</v>
      </c>
      <c r="E140" s="327" t="s">
        <v>826</v>
      </c>
      <c r="F140" s="323" t="s">
        <v>102</v>
      </c>
      <c r="G140" s="324">
        <v>190.9</v>
      </c>
    </row>
    <row r="141" spans="1:7" s="108" customFormat="1" ht="15">
      <c r="A141" s="320" t="s">
        <v>204</v>
      </c>
      <c r="B141" s="321">
        <v>8</v>
      </c>
      <c r="C141" s="322">
        <v>7</v>
      </c>
      <c r="D141" s="322">
        <v>1</v>
      </c>
      <c r="E141" s="327" t="s">
        <v>826</v>
      </c>
      <c r="F141" s="323" t="s">
        <v>203</v>
      </c>
      <c r="G141" s="324">
        <v>61.2</v>
      </c>
    </row>
    <row r="142" spans="1:7" s="173" customFormat="1" ht="51.75">
      <c r="A142" s="320" t="s">
        <v>234</v>
      </c>
      <c r="B142" s="321">
        <v>8</v>
      </c>
      <c r="C142" s="322">
        <v>7</v>
      </c>
      <c r="D142" s="322">
        <v>1</v>
      </c>
      <c r="E142" s="327" t="s">
        <v>827</v>
      </c>
      <c r="F142" s="323" t="s">
        <v>1170</v>
      </c>
      <c r="G142" s="324">
        <v>285905</v>
      </c>
    </row>
    <row r="143" spans="1:7" s="108" customFormat="1" ht="15">
      <c r="A143" s="320" t="s">
        <v>190</v>
      </c>
      <c r="B143" s="321">
        <v>8</v>
      </c>
      <c r="C143" s="322">
        <v>7</v>
      </c>
      <c r="D143" s="322">
        <v>1</v>
      </c>
      <c r="E143" s="327" t="s">
        <v>827</v>
      </c>
      <c r="F143" s="323" t="s">
        <v>101</v>
      </c>
      <c r="G143" s="324">
        <v>285905</v>
      </c>
    </row>
    <row r="144" spans="1:7" s="108" customFormat="1" ht="15">
      <c r="A144" s="320" t="s">
        <v>189</v>
      </c>
      <c r="B144" s="321">
        <v>8</v>
      </c>
      <c r="C144" s="322">
        <v>7</v>
      </c>
      <c r="D144" s="322">
        <v>1</v>
      </c>
      <c r="E144" s="327" t="s">
        <v>827</v>
      </c>
      <c r="F144" s="323" t="s">
        <v>102</v>
      </c>
      <c r="G144" s="324">
        <v>160588.7</v>
      </c>
    </row>
    <row r="145" spans="1:7" s="108" customFormat="1" ht="15">
      <c r="A145" s="320" t="s">
        <v>204</v>
      </c>
      <c r="B145" s="321">
        <v>8</v>
      </c>
      <c r="C145" s="322">
        <v>7</v>
      </c>
      <c r="D145" s="322">
        <v>1</v>
      </c>
      <c r="E145" s="327" t="s">
        <v>827</v>
      </c>
      <c r="F145" s="323" t="s">
        <v>203</v>
      </c>
      <c r="G145" s="324">
        <v>125316.3</v>
      </c>
    </row>
    <row r="146" spans="1:7" s="108" customFormat="1" ht="15">
      <c r="A146" s="320" t="s">
        <v>233</v>
      </c>
      <c r="B146" s="321">
        <v>8</v>
      </c>
      <c r="C146" s="322">
        <v>7</v>
      </c>
      <c r="D146" s="322">
        <v>1</v>
      </c>
      <c r="E146" s="327" t="s">
        <v>828</v>
      </c>
      <c r="F146" s="323" t="s">
        <v>1170</v>
      </c>
      <c r="G146" s="324">
        <v>2312.4</v>
      </c>
    </row>
    <row r="147" spans="1:7" s="108" customFormat="1" ht="15">
      <c r="A147" s="320" t="s">
        <v>190</v>
      </c>
      <c r="B147" s="321">
        <v>8</v>
      </c>
      <c r="C147" s="322">
        <v>7</v>
      </c>
      <c r="D147" s="322">
        <v>1</v>
      </c>
      <c r="E147" s="327" t="s">
        <v>828</v>
      </c>
      <c r="F147" s="323" t="s">
        <v>101</v>
      </c>
      <c r="G147" s="324">
        <v>2312.4</v>
      </c>
    </row>
    <row r="148" spans="1:7" s="173" customFormat="1" ht="15">
      <c r="A148" s="320" t="s">
        <v>189</v>
      </c>
      <c r="B148" s="321">
        <v>8</v>
      </c>
      <c r="C148" s="322">
        <v>7</v>
      </c>
      <c r="D148" s="322">
        <v>1</v>
      </c>
      <c r="E148" s="327" t="s">
        <v>828</v>
      </c>
      <c r="F148" s="323" t="s">
        <v>102</v>
      </c>
      <c r="G148" s="324">
        <v>801.6</v>
      </c>
    </row>
    <row r="149" spans="1:7" s="173" customFormat="1" ht="15">
      <c r="A149" s="320" t="s">
        <v>204</v>
      </c>
      <c r="B149" s="321">
        <v>8</v>
      </c>
      <c r="C149" s="322">
        <v>7</v>
      </c>
      <c r="D149" s="322">
        <v>1</v>
      </c>
      <c r="E149" s="327" t="s">
        <v>828</v>
      </c>
      <c r="F149" s="323" t="s">
        <v>203</v>
      </c>
      <c r="G149" s="324">
        <v>1510.8</v>
      </c>
    </row>
    <row r="150" spans="1:7" s="108" customFormat="1" ht="26.25">
      <c r="A150" s="320" t="s">
        <v>723</v>
      </c>
      <c r="B150" s="321">
        <v>8</v>
      </c>
      <c r="C150" s="322">
        <v>7</v>
      </c>
      <c r="D150" s="322">
        <v>1</v>
      </c>
      <c r="E150" s="327" t="s">
        <v>829</v>
      </c>
      <c r="F150" s="323" t="s">
        <v>1170</v>
      </c>
      <c r="G150" s="324">
        <v>364.7</v>
      </c>
    </row>
    <row r="151" spans="1:7" s="108" customFormat="1" ht="15">
      <c r="A151" s="320" t="s">
        <v>190</v>
      </c>
      <c r="B151" s="321">
        <v>8</v>
      </c>
      <c r="C151" s="322">
        <v>7</v>
      </c>
      <c r="D151" s="322">
        <v>1</v>
      </c>
      <c r="E151" s="327" t="s">
        <v>829</v>
      </c>
      <c r="F151" s="323" t="s">
        <v>101</v>
      </c>
      <c r="G151" s="324">
        <v>364.7</v>
      </c>
    </row>
    <row r="152" spans="1:7" s="108" customFormat="1" ht="15">
      <c r="A152" s="320" t="s">
        <v>189</v>
      </c>
      <c r="B152" s="321">
        <v>8</v>
      </c>
      <c r="C152" s="322">
        <v>7</v>
      </c>
      <c r="D152" s="322">
        <v>1</v>
      </c>
      <c r="E152" s="327" t="s">
        <v>829</v>
      </c>
      <c r="F152" s="323" t="s">
        <v>102</v>
      </c>
      <c r="G152" s="324">
        <v>279</v>
      </c>
    </row>
    <row r="153" spans="1:7" s="108" customFormat="1" ht="15">
      <c r="A153" s="320" t="s">
        <v>204</v>
      </c>
      <c r="B153" s="321">
        <v>8</v>
      </c>
      <c r="C153" s="322">
        <v>7</v>
      </c>
      <c r="D153" s="322">
        <v>1</v>
      </c>
      <c r="E153" s="327" t="s">
        <v>829</v>
      </c>
      <c r="F153" s="323" t="s">
        <v>203</v>
      </c>
      <c r="G153" s="324">
        <v>85.7</v>
      </c>
    </row>
    <row r="154" spans="1:7" s="173" customFormat="1" ht="15">
      <c r="A154" s="320" t="s">
        <v>221</v>
      </c>
      <c r="B154" s="321">
        <v>8</v>
      </c>
      <c r="C154" s="322">
        <v>7</v>
      </c>
      <c r="D154" s="322">
        <v>1</v>
      </c>
      <c r="E154" s="327" t="s">
        <v>795</v>
      </c>
      <c r="F154" s="323" t="s">
        <v>1170</v>
      </c>
      <c r="G154" s="324">
        <v>500</v>
      </c>
    </row>
    <row r="155" spans="1:7" s="108" customFormat="1" ht="15">
      <c r="A155" s="320" t="s">
        <v>220</v>
      </c>
      <c r="B155" s="321">
        <v>8</v>
      </c>
      <c r="C155" s="322">
        <v>7</v>
      </c>
      <c r="D155" s="322">
        <v>1</v>
      </c>
      <c r="E155" s="327" t="s">
        <v>830</v>
      </c>
      <c r="F155" s="323" t="s">
        <v>1170</v>
      </c>
      <c r="G155" s="324">
        <v>300</v>
      </c>
    </row>
    <row r="156" spans="1:7" s="108" customFormat="1" ht="26.25">
      <c r="A156" s="320" t="s">
        <v>453</v>
      </c>
      <c r="B156" s="321">
        <v>8</v>
      </c>
      <c r="C156" s="322">
        <v>7</v>
      </c>
      <c r="D156" s="322">
        <v>1</v>
      </c>
      <c r="E156" s="327" t="s">
        <v>831</v>
      </c>
      <c r="F156" s="323" t="s">
        <v>1170</v>
      </c>
      <c r="G156" s="324">
        <v>300</v>
      </c>
    </row>
    <row r="157" spans="1:7" s="173" customFormat="1" ht="15">
      <c r="A157" s="320" t="s">
        <v>218</v>
      </c>
      <c r="B157" s="321">
        <v>8</v>
      </c>
      <c r="C157" s="322">
        <v>7</v>
      </c>
      <c r="D157" s="322">
        <v>1</v>
      </c>
      <c r="E157" s="327" t="s">
        <v>832</v>
      </c>
      <c r="F157" s="323" t="s">
        <v>1170</v>
      </c>
      <c r="G157" s="324">
        <v>300</v>
      </c>
    </row>
    <row r="158" spans="1:7" s="173" customFormat="1" ht="15">
      <c r="A158" s="320" t="s">
        <v>190</v>
      </c>
      <c r="B158" s="321">
        <v>8</v>
      </c>
      <c r="C158" s="322">
        <v>7</v>
      </c>
      <c r="D158" s="322">
        <v>1</v>
      </c>
      <c r="E158" s="327" t="s">
        <v>832</v>
      </c>
      <c r="F158" s="323" t="s">
        <v>101</v>
      </c>
      <c r="G158" s="324">
        <v>300</v>
      </c>
    </row>
    <row r="159" spans="1:7" s="108" customFormat="1" ht="15">
      <c r="A159" s="320" t="s">
        <v>189</v>
      </c>
      <c r="B159" s="321">
        <v>8</v>
      </c>
      <c r="C159" s="322">
        <v>7</v>
      </c>
      <c r="D159" s="322">
        <v>1</v>
      </c>
      <c r="E159" s="327" t="s">
        <v>832</v>
      </c>
      <c r="F159" s="323" t="s">
        <v>102</v>
      </c>
      <c r="G159" s="324">
        <v>300</v>
      </c>
    </row>
    <row r="160" spans="1:7" s="173" customFormat="1" ht="15">
      <c r="A160" s="320" t="s">
        <v>217</v>
      </c>
      <c r="B160" s="321">
        <v>8</v>
      </c>
      <c r="C160" s="322">
        <v>7</v>
      </c>
      <c r="D160" s="322">
        <v>1</v>
      </c>
      <c r="E160" s="327" t="s">
        <v>833</v>
      </c>
      <c r="F160" s="323" t="s">
        <v>1170</v>
      </c>
      <c r="G160" s="324">
        <v>200</v>
      </c>
    </row>
    <row r="161" spans="1:7" s="108" customFormat="1" ht="26.25">
      <c r="A161" s="320" t="s">
        <v>465</v>
      </c>
      <c r="B161" s="321">
        <v>8</v>
      </c>
      <c r="C161" s="322">
        <v>7</v>
      </c>
      <c r="D161" s="322">
        <v>1</v>
      </c>
      <c r="E161" s="327" t="s">
        <v>834</v>
      </c>
      <c r="F161" s="323" t="s">
        <v>1170</v>
      </c>
      <c r="G161" s="324">
        <v>200</v>
      </c>
    </row>
    <row r="162" spans="1:7" s="173" customFormat="1" ht="15">
      <c r="A162" s="320" t="s">
        <v>216</v>
      </c>
      <c r="B162" s="321">
        <v>8</v>
      </c>
      <c r="C162" s="322">
        <v>7</v>
      </c>
      <c r="D162" s="322">
        <v>1</v>
      </c>
      <c r="E162" s="327" t="s">
        <v>835</v>
      </c>
      <c r="F162" s="323" t="s">
        <v>1170</v>
      </c>
      <c r="G162" s="324">
        <v>200</v>
      </c>
    </row>
    <row r="163" spans="1:7" s="108" customFormat="1" ht="15">
      <c r="A163" s="320" t="s">
        <v>190</v>
      </c>
      <c r="B163" s="321">
        <v>8</v>
      </c>
      <c r="C163" s="322">
        <v>7</v>
      </c>
      <c r="D163" s="322">
        <v>1</v>
      </c>
      <c r="E163" s="327" t="s">
        <v>835</v>
      </c>
      <c r="F163" s="323" t="s">
        <v>101</v>
      </c>
      <c r="G163" s="324">
        <v>200</v>
      </c>
    </row>
    <row r="164" spans="1:7" s="108" customFormat="1" ht="15">
      <c r="A164" s="320" t="s">
        <v>189</v>
      </c>
      <c r="B164" s="321">
        <v>8</v>
      </c>
      <c r="C164" s="322">
        <v>7</v>
      </c>
      <c r="D164" s="322">
        <v>1</v>
      </c>
      <c r="E164" s="327" t="s">
        <v>835</v>
      </c>
      <c r="F164" s="323" t="s">
        <v>102</v>
      </c>
      <c r="G164" s="324">
        <v>200</v>
      </c>
    </row>
    <row r="165" spans="1:7" s="108" customFormat="1" ht="15">
      <c r="A165" s="320" t="s">
        <v>251</v>
      </c>
      <c r="B165" s="321">
        <v>8</v>
      </c>
      <c r="C165" s="322">
        <v>7</v>
      </c>
      <c r="D165" s="322">
        <v>1</v>
      </c>
      <c r="E165" s="327" t="s">
        <v>836</v>
      </c>
      <c r="F165" s="323" t="s">
        <v>1170</v>
      </c>
      <c r="G165" s="324">
        <v>1050</v>
      </c>
    </row>
    <row r="166" spans="1:7" s="173" customFormat="1" ht="15">
      <c r="A166" s="320" t="s">
        <v>564</v>
      </c>
      <c r="B166" s="321">
        <v>8</v>
      </c>
      <c r="C166" s="322">
        <v>7</v>
      </c>
      <c r="D166" s="322">
        <v>1</v>
      </c>
      <c r="E166" s="327" t="s">
        <v>837</v>
      </c>
      <c r="F166" s="323" t="s">
        <v>1170</v>
      </c>
      <c r="G166" s="324">
        <v>1050</v>
      </c>
    </row>
    <row r="167" spans="1:7" s="108" customFormat="1" ht="15">
      <c r="A167" s="320" t="s">
        <v>190</v>
      </c>
      <c r="B167" s="321">
        <v>8</v>
      </c>
      <c r="C167" s="322">
        <v>7</v>
      </c>
      <c r="D167" s="322">
        <v>1</v>
      </c>
      <c r="E167" s="327" t="s">
        <v>837</v>
      </c>
      <c r="F167" s="323" t="s">
        <v>101</v>
      </c>
      <c r="G167" s="324">
        <v>1050</v>
      </c>
    </row>
    <row r="168" spans="1:7" s="108" customFormat="1" ht="15">
      <c r="A168" s="320" t="s">
        <v>189</v>
      </c>
      <c r="B168" s="321">
        <v>8</v>
      </c>
      <c r="C168" s="322">
        <v>7</v>
      </c>
      <c r="D168" s="322">
        <v>1</v>
      </c>
      <c r="E168" s="327" t="s">
        <v>837</v>
      </c>
      <c r="F168" s="323" t="s">
        <v>102</v>
      </c>
      <c r="G168" s="324">
        <v>770</v>
      </c>
    </row>
    <row r="169" spans="1:7" s="108" customFormat="1" ht="15">
      <c r="A169" s="320" t="s">
        <v>204</v>
      </c>
      <c r="B169" s="321">
        <v>8</v>
      </c>
      <c r="C169" s="322">
        <v>7</v>
      </c>
      <c r="D169" s="322">
        <v>1</v>
      </c>
      <c r="E169" s="327" t="s">
        <v>837</v>
      </c>
      <c r="F169" s="323" t="s">
        <v>203</v>
      </c>
      <c r="G169" s="324">
        <v>280</v>
      </c>
    </row>
    <row r="170" spans="1:7" s="173" customFormat="1" ht="15">
      <c r="A170" s="320" t="s">
        <v>232</v>
      </c>
      <c r="B170" s="321">
        <v>8</v>
      </c>
      <c r="C170" s="322">
        <v>7</v>
      </c>
      <c r="D170" s="322">
        <v>2</v>
      </c>
      <c r="E170" s="327" t="s">
        <v>1170</v>
      </c>
      <c r="F170" s="323" t="s">
        <v>1170</v>
      </c>
      <c r="G170" s="324">
        <v>760616.9</v>
      </c>
    </row>
    <row r="171" spans="1:7" s="108" customFormat="1" ht="26.25">
      <c r="A171" s="320" t="s">
        <v>231</v>
      </c>
      <c r="B171" s="321">
        <v>8</v>
      </c>
      <c r="C171" s="322">
        <v>7</v>
      </c>
      <c r="D171" s="322">
        <v>2</v>
      </c>
      <c r="E171" s="327" t="s">
        <v>811</v>
      </c>
      <c r="F171" s="323" t="s">
        <v>1170</v>
      </c>
      <c r="G171" s="324">
        <v>869.4</v>
      </c>
    </row>
    <row r="172" spans="1:7" s="108" customFormat="1" ht="15">
      <c r="A172" s="320" t="s">
        <v>230</v>
      </c>
      <c r="B172" s="321">
        <v>8</v>
      </c>
      <c r="C172" s="322">
        <v>7</v>
      </c>
      <c r="D172" s="322">
        <v>2</v>
      </c>
      <c r="E172" s="327" t="s">
        <v>812</v>
      </c>
      <c r="F172" s="323" t="s">
        <v>1170</v>
      </c>
      <c r="G172" s="324">
        <v>869.4</v>
      </c>
    </row>
    <row r="173" spans="1:7" s="108" customFormat="1" ht="15">
      <c r="A173" s="320" t="s">
        <v>488</v>
      </c>
      <c r="B173" s="321">
        <v>8</v>
      </c>
      <c r="C173" s="322">
        <v>7</v>
      </c>
      <c r="D173" s="322">
        <v>2</v>
      </c>
      <c r="E173" s="327" t="s">
        <v>813</v>
      </c>
      <c r="F173" s="323" t="s">
        <v>1170</v>
      </c>
      <c r="G173" s="324">
        <v>308</v>
      </c>
    </row>
    <row r="174" spans="1:7" s="173" customFormat="1" ht="15">
      <c r="A174" s="320" t="s">
        <v>454</v>
      </c>
      <c r="B174" s="321">
        <v>8</v>
      </c>
      <c r="C174" s="322">
        <v>7</v>
      </c>
      <c r="D174" s="322">
        <v>2</v>
      </c>
      <c r="E174" s="327" t="s">
        <v>814</v>
      </c>
      <c r="F174" s="323" t="s">
        <v>1170</v>
      </c>
      <c r="G174" s="324">
        <v>308</v>
      </c>
    </row>
    <row r="175" spans="1:7" s="108" customFormat="1" ht="15">
      <c r="A175" s="320" t="s">
        <v>190</v>
      </c>
      <c r="B175" s="321">
        <v>8</v>
      </c>
      <c r="C175" s="322">
        <v>7</v>
      </c>
      <c r="D175" s="322">
        <v>2</v>
      </c>
      <c r="E175" s="327" t="s">
        <v>814</v>
      </c>
      <c r="F175" s="323" t="s">
        <v>101</v>
      </c>
      <c r="G175" s="324">
        <v>308</v>
      </c>
    </row>
    <row r="176" spans="1:7" s="108" customFormat="1" ht="15">
      <c r="A176" s="320" t="s">
        <v>189</v>
      </c>
      <c r="B176" s="321">
        <v>8</v>
      </c>
      <c r="C176" s="322">
        <v>7</v>
      </c>
      <c r="D176" s="322">
        <v>2</v>
      </c>
      <c r="E176" s="327" t="s">
        <v>814</v>
      </c>
      <c r="F176" s="323" t="s">
        <v>102</v>
      </c>
      <c r="G176" s="324">
        <v>297.3</v>
      </c>
    </row>
    <row r="177" spans="1:7" s="173" customFormat="1" ht="15">
      <c r="A177" s="320" t="s">
        <v>204</v>
      </c>
      <c r="B177" s="321">
        <v>8</v>
      </c>
      <c r="C177" s="322">
        <v>7</v>
      </c>
      <c r="D177" s="322">
        <v>2</v>
      </c>
      <c r="E177" s="327" t="s">
        <v>814</v>
      </c>
      <c r="F177" s="323" t="s">
        <v>203</v>
      </c>
      <c r="G177" s="324">
        <v>10.7</v>
      </c>
    </row>
    <row r="178" spans="1:7" s="108" customFormat="1" ht="26.25">
      <c r="A178" s="320" t="s">
        <v>455</v>
      </c>
      <c r="B178" s="321">
        <v>8</v>
      </c>
      <c r="C178" s="322">
        <v>7</v>
      </c>
      <c r="D178" s="322">
        <v>2</v>
      </c>
      <c r="E178" s="327" t="s">
        <v>815</v>
      </c>
      <c r="F178" s="323" t="s">
        <v>1170</v>
      </c>
      <c r="G178" s="324">
        <v>561.4</v>
      </c>
    </row>
    <row r="179" spans="1:7" s="108" customFormat="1" ht="15">
      <c r="A179" s="320" t="s">
        <v>456</v>
      </c>
      <c r="B179" s="321">
        <v>8</v>
      </c>
      <c r="C179" s="322">
        <v>7</v>
      </c>
      <c r="D179" s="322">
        <v>2</v>
      </c>
      <c r="E179" s="327" t="s">
        <v>816</v>
      </c>
      <c r="F179" s="323" t="s">
        <v>1170</v>
      </c>
      <c r="G179" s="324">
        <v>561.4</v>
      </c>
    </row>
    <row r="180" spans="1:7" s="108" customFormat="1" ht="15">
      <c r="A180" s="320" t="s">
        <v>555</v>
      </c>
      <c r="B180" s="321">
        <v>8</v>
      </c>
      <c r="C180" s="322">
        <v>7</v>
      </c>
      <c r="D180" s="322">
        <v>2</v>
      </c>
      <c r="E180" s="327" t="s">
        <v>816</v>
      </c>
      <c r="F180" s="323" t="s">
        <v>181</v>
      </c>
      <c r="G180" s="324">
        <v>79.5</v>
      </c>
    </row>
    <row r="181" spans="1:7" s="173" customFormat="1" ht="15">
      <c r="A181" s="320" t="s">
        <v>199</v>
      </c>
      <c r="B181" s="321">
        <v>8</v>
      </c>
      <c r="C181" s="322">
        <v>7</v>
      </c>
      <c r="D181" s="322">
        <v>2</v>
      </c>
      <c r="E181" s="327" t="s">
        <v>816</v>
      </c>
      <c r="F181" s="323" t="s">
        <v>180</v>
      </c>
      <c r="G181" s="324">
        <v>79.5</v>
      </c>
    </row>
    <row r="182" spans="1:7" s="108" customFormat="1" ht="15">
      <c r="A182" s="320" t="s">
        <v>190</v>
      </c>
      <c r="B182" s="321">
        <v>8</v>
      </c>
      <c r="C182" s="322">
        <v>7</v>
      </c>
      <c r="D182" s="322">
        <v>2</v>
      </c>
      <c r="E182" s="327" t="s">
        <v>816</v>
      </c>
      <c r="F182" s="323" t="s">
        <v>101</v>
      </c>
      <c r="G182" s="324">
        <v>481.9</v>
      </c>
    </row>
    <row r="183" spans="1:7" s="108" customFormat="1" ht="15">
      <c r="A183" s="320" t="s">
        <v>189</v>
      </c>
      <c r="B183" s="321">
        <v>8</v>
      </c>
      <c r="C183" s="322">
        <v>7</v>
      </c>
      <c r="D183" s="322">
        <v>2</v>
      </c>
      <c r="E183" s="327" t="s">
        <v>816</v>
      </c>
      <c r="F183" s="323" t="s">
        <v>102</v>
      </c>
      <c r="G183" s="324">
        <v>449.9</v>
      </c>
    </row>
    <row r="184" spans="1:7" s="108" customFormat="1" ht="15">
      <c r="A184" s="320" t="s">
        <v>204</v>
      </c>
      <c r="B184" s="321">
        <v>8</v>
      </c>
      <c r="C184" s="322">
        <v>7</v>
      </c>
      <c r="D184" s="322">
        <v>2</v>
      </c>
      <c r="E184" s="327" t="s">
        <v>816</v>
      </c>
      <c r="F184" s="323" t="s">
        <v>203</v>
      </c>
      <c r="G184" s="324">
        <v>32</v>
      </c>
    </row>
    <row r="185" spans="1:7" s="173" customFormat="1" ht="26.25">
      <c r="A185" s="320" t="s">
        <v>207</v>
      </c>
      <c r="B185" s="321">
        <v>8</v>
      </c>
      <c r="C185" s="322">
        <v>7</v>
      </c>
      <c r="D185" s="322">
        <v>2</v>
      </c>
      <c r="E185" s="327" t="s">
        <v>838</v>
      </c>
      <c r="F185" s="323" t="s">
        <v>1170</v>
      </c>
      <c r="G185" s="324">
        <v>4063</v>
      </c>
    </row>
    <row r="186" spans="1:7" s="108" customFormat="1" ht="15">
      <c r="A186" s="320" t="s">
        <v>229</v>
      </c>
      <c r="B186" s="321">
        <v>8</v>
      </c>
      <c r="C186" s="322">
        <v>7</v>
      </c>
      <c r="D186" s="322">
        <v>2</v>
      </c>
      <c r="E186" s="327" t="s">
        <v>839</v>
      </c>
      <c r="F186" s="323" t="s">
        <v>1170</v>
      </c>
      <c r="G186" s="324">
        <v>4063</v>
      </c>
    </row>
    <row r="187" spans="1:7" s="173" customFormat="1" ht="39">
      <c r="A187" s="320" t="s">
        <v>398</v>
      </c>
      <c r="B187" s="321">
        <v>8</v>
      </c>
      <c r="C187" s="322">
        <v>7</v>
      </c>
      <c r="D187" s="322">
        <v>2</v>
      </c>
      <c r="E187" s="327" t="s">
        <v>840</v>
      </c>
      <c r="F187" s="323" t="s">
        <v>1170</v>
      </c>
      <c r="G187" s="324">
        <v>4063</v>
      </c>
    </row>
    <row r="188" spans="1:7" s="108" customFormat="1" ht="15">
      <c r="A188" s="320" t="s">
        <v>482</v>
      </c>
      <c r="B188" s="321">
        <v>8</v>
      </c>
      <c r="C188" s="322">
        <v>7</v>
      </c>
      <c r="D188" s="322">
        <v>2</v>
      </c>
      <c r="E188" s="327" t="s">
        <v>841</v>
      </c>
      <c r="F188" s="323" t="s">
        <v>1170</v>
      </c>
      <c r="G188" s="324">
        <v>4063</v>
      </c>
    </row>
    <row r="189" spans="1:7" s="173" customFormat="1" ht="15">
      <c r="A189" s="320" t="s">
        <v>190</v>
      </c>
      <c r="B189" s="321">
        <v>8</v>
      </c>
      <c r="C189" s="322">
        <v>7</v>
      </c>
      <c r="D189" s="322">
        <v>2</v>
      </c>
      <c r="E189" s="327" t="s">
        <v>841</v>
      </c>
      <c r="F189" s="323" t="s">
        <v>101</v>
      </c>
      <c r="G189" s="324">
        <v>4063</v>
      </c>
    </row>
    <row r="190" spans="1:7" s="108" customFormat="1" ht="15">
      <c r="A190" s="320" t="s">
        <v>189</v>
      </c>
      <c r="B190" s="321">
        <v>8</v>
      </c>
      <c r="C190" s="322">
        <v>7</v>
      </c>
      <c r="D190" s="322">
        <v>2</v>
      </c>
      <c r="E190" s="327" t="s">
        <v>841</v>
      </c>
      <c r="F190" s="323" t="s">
        <v>102</v>
      </c>
      <c r="G190" s="324">
        <v>4063</v>
      </c>
    </row>
    <row r="191" spans="1:7" s="173" customFormat="1" ht="26.25">
      <c r="A191" s="320" t="s">
        <v>184</v>
      </c>
      <c r="B191" s="321">
        <v>8</v>
      </c>
      <c r="C191" s="322">
        <v>7</v>
      </c>
      <c r="D191" s="322">
        <v>2</v>
      </c>
      <c r="E191" s="327" t="s">
        <v>817</v>
      </c>
      <c r="F191" s="323" t="s">
        <v>1170</v>
      </c>
      <c r="G191" s="324">
        <v>751794.5</v>
      </c>
    </row>
    <row r="192" spans="1:7" s="108" customFormat="1" ht="15">
      <c r="A192" s="320" t="s">
        <v>213</v>
      </c>
      <c r="B192" s="321">
        <v>8</v>
      </c>
      <c r="C192" s="322">
        <v>7</v>
      </c>
      <c r="D192" s="322">
        <v>2</v>
      </c>
      <c r="E192" s="327" t="s">
        <v>842</v>
      </c>
      <c r="F192" s="323" t="s">
        <v>1170</v>
      </c>
      <c r="G192" s="324">
        <v>710777.4</v>
      </c>
    </row>
    <row r="193" spans="1:7" s="173" customFormat="1" ht="26.25">
      <c r="A193" s="320" t="s">
        <v>695</v>
      </c>
      <c r="B193" s="321">
        <v>8</v>
      </c>
      <c r="C193" s="322">
        <v>7</v>
      </c>
      <c r="D193" s="322">
        <v>2</v>
      </c>
      <c r="E193" s="327" t="s">
        <v>843</v>
      </c>
      <c r="F193" s="323" t="s">
        <v>1170</v>
      </c>
      <c r="G193" s="324">
        <v>23.4</v>
      </c>
    </row>
    <row r="194" spans="1:7" s="108" customFormat="1" ht="26.25">
      <c r="A194" s="320" t="s">
        <v>565</v>
      </c>
      <c r="B194" s="321">
        <v>8</v>
      </c>
      <c r="C194" s="322">
        <v>7</v>
      </c>
      <c r="D194" s="322">
        <v>2</v>
      </c>
      <c r="E194" s="327" t="s">
        <v>844</v>
      </c>
      <c r="F194" s="323" t="s">
        <v>1170</v>
      </c>
      <c r="G194" s="324">
        <v>23.4</v>
      </c>
    </row>
    <row r="195" spans="1:10" s="108" customFormat="1" ht="15">
      <c r="A195" s="320" t="s">
        <v>190</v>
      </c>
      <c r="B195" s="321">
        <v>8</v>
      </c>
      <c r="C195" s="322">
        <v>7</v>
      </c>
      <c r="D195" s="322">
        <v>2</v>
      </c>
      <c r="E195" s="327" t="s">
        <v>844</v>
      </c>
      <c r="F195" s="323" t="s">
        <v>101</v>
      </c>
      <c r="G195" s="324">
        <v>23.4</v>
      </c>
      <c r="J195" s="108">
        <v>300</v>
      </c>
    </row>
    <row r="196" spans="1:7" s="108" customFormat="1" ht="15">
      <c r="A196" s="320" t="s">
        <v>189</v>
      </c>
      <c r="B196" s="321">
        <v>8</v>
      </c>
      <c r="C196" s="322">
        <v>7</v>
      </c>
      <c r="D196" s="322">
        <v>2</v>
      </c>
      <c r="E196" s="327" t="s">
        <v>844</v>
      </c>
      <c r="F196" s="323" t="s">
        <v>102</v>
      </c>
      <c r="G196" s="324">
        <v>23.4</v>
      </c>
    </row>
    <row r="197" spans="1:7" s="173" customFormat="1" ht="26.25">
      <c r="A197" s="320" t="s">
        <v>400</v>
      </c>
      <c r="B197" s="321">
        <v>8</v>
      </c>
      <c r="C197" s="322">
        <v>7</v>
      </c>
      <c r="D197" s="322">
        <v>2</v>
      </c>
      <c r="E197" s="327" t="s">
        <v>845</v>
      </c>
      <c r="F197" s="323" t="s">
        <v>1170</v>
      </c>
      <c r="G197" s="324">
        <v>710654</v>
      </c>
    </row>
    <row r="198" spans="1:7" s="108" customFormat="1" ht="26.25">
      <c r="A198" s="320" t="s">
        <v>780</v>
      </c>
      <c r="B198" s="321">
        <v>8</v>
      </c>
      <c r="C198" s="322">
        <v>7</v>
      </c>
      <c r="D198" s="322">
        <v>2</v>
      </c>
      <c r="E198" s="327" t="s">
        <v>846</v>
      </c>
      <c r="F198" s="323" t="s">
        <v>1170</v>
      </c>
      <c r="G198" s="324">
        <v>8504</v>
      </c>
    </row>
    <row r="199" spans="1:7" s="173" customFormat="1" ht="15">
      <c r="A199" s="320" t="s">
        <v>190</v>
      </c>
      <c r="B199" s="321">
        <v>8</v>
      </c>
      <c r="C199" s="322">
        <v>7</v>
      </c>
      <c r="D199" s="322">
        <v>2</v>
      </c>
      <c r="E199" s="327" t="s">
        <v>846</v>
      </c>
      <c r="F199" s="323" t="s">
        <v>101</v>
      </c>
      <c r="G199" s="324">
        <v>8504</v>
      </c>
    </row>
    <row r="200" spans="1:7" s="108" customFormat="1" ht="15">
      <c r="A200" s="320" t="s">
        <v>189</v>
      </c>
      <c r="B200" s="321">
        <v>8</v>
      </c>
      <c r="C200" s="322">
        <v>7</v>
      </c>
      <c r="D200" s="322">
        <v>2</v>
      </c>
      <c r="E200" s="327" t="s">
        <v>846</v>
      </c>
      <c r="F200" s="323" t="s">
        <v>102</v>
      </c>
      <c r="G200" s="324">
        <v>8504</v>
      </c>
    </row>
    <row r="201" spans="1:7" s="108" customFormat="1" ht="15">
      <c r="A201" s="320" t="s">
        <v>228</v>
      </c>
      <c r="B201" s="321">
        <v>8</v>
      </c>
      <c r="C201" s="322">
        <v>7</v>
      </c>
      <c r="D201" s="322">
        <v>2</v>
      </c>
      <c r="E201" s="327" t="s">
        <v>847</v>
      </c>
      <c r="F201" s="323" t="s">
        <v>1170</v>
      </c>
      <c r="G201" s="324">
        <v>7432.2</v>
      </c>
    </row>
    <row r="202" spans="1:7" s="108" customFormat="1" ht="15">
      <c r="A202" s="320" t="s">
        <v>190</v>
      </c>
      <c r="B202" s="321">
        <v>8</v>
      </c>
      <c r="C202" s="322">
        <v>7</v>
      </c>
      <c r="D202" s="322">
        <v>2</v>
      </c>
      <c r="E202" s="327" t="s">
        <v>847</v>
      </c>
      <c r="F202" s="323" t="s">
        <v>101</v>
      </c>
      <c r="G202" s="324">
        <v>7432.2</v>
      </c>
    </row>
    <row r="203" spans="1:7" s="173" customFormat="1" ht="15">
      <c r="A203" s="320" t="s">
        <v>189</v>
      </c>
      <c r="B203" s="321">
        <v>8</v>
      </c>
      <c r="C203" s="322">
        <v>7</v>
      </c>
      <c r="D203" s="322">
        <v>2</v>
      </c>
      <c r="E203" s="327" t="s">
        <v>847</v>
      </c>
      <c r="F203" s="323" t="s">
        <v>102</v>
      </c>
      <c r="G203" s="324">
        <v>7432.2</v>
      </c>
    </row>
    <row r="204" spans="1:7" s="173" customFormat="1" ht="15">
      <c r="A204" s="320" t="s">
        <v>496</v>
      </c>
      <c r="B204" s="321">
        <v>8</v>
      </c>
      <c r="C204" s="322">
        <v>7</v>
      </c>
      <c r="D204" s="322">
        <v>2</v>
      </c>
      <c r="E204" s="327" t="s">
        <v>848</v>
      </c>
      <c r="F204" s="323" t="s">
        <v>1170</v>
      </c>
      <c r="G204" s="324">
        <v>4741.8</v>
      </c>
    </row>
    <row r="205" spans="1:7" s="108" customFormat="1" ht="15">
      <c r="A205" s="320" t="s">
        <v>190</v>
      </c>
      <c r="B205" s="321">
        <v>8</v>
      </c>
      <c r="C205" s="322">
        <v>7</v>
      </c>
      <c r="D205" s="322">
        <v>2</v>
      </c>
      <c r="E205" s="327" t="s">
        <v>848</v>
      </c>
      <c r="F205" s="323" t="s">
        <v>101</v>
      </c>
      <c r="G205" s="324">
        <v>4741.8</v>
      </c>
    </row>
    <row r="206" spans="1:7" s="173" customFormat="1" ht="15">
      <c r="A206" s="320" t="s">
        <v>204</v>
      </c>
      <c r="B206" s="321">
        <v>8</v>
      </c>
      <c r="C206" s="322">
        <v>7</v>
      </c>
      <c r="D206" s="322">
        <v>2</v>
      </c>
      <c r="E206" s="327" t="s">
        <v>848</v>
      </c>
      <c r="F206" s="323" t="s">
        <v>203</v>
      </c>
      <c r="G206" s="324">
        <v>4741.8</v>
      </c>
    </row>
    <row r="207" spans="1:7" s="108" customFormat="1" ht="15">
      <c r="A207" s="320" t="s">
        <v>198</v>
      </c>
      <c r="B207" s="321">
        <v>8</v>
      </c>
      <c r="C207" s="322">
        <v>7</v>
      </c>
      <c r="D207" s="322">
        <v>2</v>
      </c>
      <c r="E207" s="327" t="s">
        <v>849</v>
      </c>
      <c r="F207" s="323" t="s">
        <v>1170</v>
      </c>
      <c r="G207" s="324">
        <v>75156.3</v>
      </c>
    </row>
    <row r="208" spans="1:7" s="108" customFormat="1" ht="15">
      <c r="A208" s="320" t="s">
        <v>190</v>
      </c>
      <c r="B208" s="321">
        <v>8</v>
      </c>
      <c r="C208" s="322">
        <v>7</v>
      </c>
      <c r="D208" s="322">
        <v>2</v>
      </c>
      <c r="E208" s="327" t="s">
        <v>849</v>
      </c>
      <c r="F208" s="323" t="s">
        <v>101</v>
      </c>
      <c r="G208" s="324">
        <v>75156.3</v>
      </c>
    </row>
    <row r="209" spans="1:7" s="173" customFormat="1" ht="15">
      <c r="A209" s="320" t="s">
        <v>189</v>
      </c>
      <c r="B209" s="321">
        <v>8</v>
      </c>
      <c r="C209" s="322">
        <v>7</v>
      </c>
      <c r="D209" s="322">
        <v>2</v>
      </c>
      <c r="E209" s="327" t="s">
        <v>849</v>
      </c>
      <c r="F209" s="323" t="s">
        <v>102</v>
      </c>
      <c r="G209" s="324">
        <v>59257.3</v>
      </c>
    </row>
    <row r="210" spans="1:7" s="108" customFormat="1" ht="15">
      <c r="A210" s="320" t="s">
        <v>204</v>
      </c>
      <c r="B210" s="321">
        <v>8</v>
      </c>
      <c r="C210" s="322">
        <v>7</v>
      </c>
      <c r="D210" s="322">
        <v>2</v>
      </c>
      <c r="E210" s="327" t="s">
        <v>849</v>
      </c>
      <c r="F210" s="323" t="s">
        <v>203</v>
      </c>
      <c r="G210" s="324">
        <v>15899</v>
      </c>
    </row>
    <row r="211" spans="1:7" s="108" customFormat="1" ht="26.25">
      <c r="A211" s="320" t="s">
        <v>566</v>
      </c>
      <c r="B211" s="321">
        <v>8</v>
      </c>
      <c r="C211" s="322">
        <v>7</v>
      </c>
      <c r="D211" s="322">
        <v>2</v>
      </c>
      <c r="E211" s="327" t="s">
        <v>850</v>
      </c>
      <c r="F211" s="323" t="s">
        <v>1170</v>
      </c>
      <c r="G211" s="324">
        <v>15000</v>
      </c>
    </row>
    <row r="212" spans="1:7" s="173" customFormat="1" ht="15">
      <c r="A212" s="320" t="s">
        <v>190</v>
      </c>
      <c r="B212" s="321">
        <v>8</v>
      </c>
      <c r="C212" s="322">
        <v>7</v>
      </c>
      <c r="D212" s="322">
        <v>2</v>
      </c>
      <c r="E212" s="327" t="s">
        <v>850</v>
      </c>
      <c r="F212" s="323" t="s">
        <v>101</v>
      </c>
      <c r="G212" s="324">
        <v>15000</v>
      </c>
    </row>
    <row r="213" spans="1:7" s="173" customFormat="1" ht="15">
      <c r="A213" s="320" t="s">
        <v>189</v>
      </c>
      <c r="B213" s="321">
        <v>8</v>
      </c>
      <c r="C213" s="322">
        <v>7</v>
      </c>
      <c r="D213" s="322">
        <v>2</v>
      </c>
      <c r="E213" s="327" t="s">
        <v>850</v>
      </c>
      <c r="F213" s="323" t="s">
        <v>102</v>
      </c>
      <c r="G213" s="324">
        <v>15000</v>
      </c>
    </row>
    <row r="214" spans="1:7" s="108" customFormat="1" ht="26.25">
      <c r="A214" s="320" t="s">
        <v>567</v>
      </c>
      <c r="B214" s="321">
        <v>8</v>
      </c>
      <c r="C214" s="322">
        <v>7</v>
      </c>
      <c r="D214" s="322">
        <v>2</v>
      </c>
      <c r="E214" s="327" t="s">
        <v>851</v>
      </c>
      <c r="F214" s="323" t="s">
        <v>1170</v>
      </c>
      <c r="G214" s="324">
        <v>5560</v>
      </c>
    </row>
    <row r="215" spans="1:7" s="108" customFormat="1" ht="15">
      <c r="A215" s="320" t="s">
        <v>190</v>
      </c>
      <c r="B215" s="321">
        <v>8</v>
      </c>
      <c r="C215" s="322">
        <v>7</v>
      </c>
      <c r="D215" s="322">
        <v>2</v>
      </c>
      <c r="E215" s="327" t="s">
        <v>851</v>
      </c>
      <c r="F215" s="323" t="s">
        <v>101</v>
      </c>
      <c r="G215" s="324">
        <v>5560</v>
      </c>
    </row>
    <row r="216" spans="1:10" s="173" customFormat="1" ht="15">
      <c r="A216" s="320" t="s">
        <v>189</v>
      </c>
      <c r="B216" s="321">
        <v>8</v>
      </c>
      <c r="C216" s="322">
        <v>7</v>
      </c>
      <c r="D216" s="322">
        <v>2</v>
      </c>
      <c r="E216" s="327" t="s">
        <v>851</v>
      </c>
      <c r="F216" s="323" t="s">
        <v>102</v>
      </c>
      <c r="G216" s="324">
        <v>5560</v>
      </c>
      <c r="J216" s="173">
        <v>300</v>
      </c>
    </row>
    <row r="217" spans="1:10" s="108" customFormat="1" ht="15">
      <c r="A217" s="320" t="s">
        <v>461</v>
      </c>
      <c r="B217" s="321">
        <v>8</v>
      </c>
      <c r="C217" s="322">
        <v>7</v>
      </c>
      <c r="D217" s="322">
        <v>2</v>
      </c>
      <c r="E217" s="327" t="s">
        <v>852</v>
      </c>
      <c r="F217" s="323" t="s">
        <v>1170</v>
      </c>
      <c r="G217" s="324">
        <v>1926.2</v>
      </c>
      <c r="J217" s="108">
        <v>300</v>
      </c>
    </row>
    <row r="218" spans="1:7" s="108" customFormat="1" ht="15">
      <c r="A218" s="320" t="s">
        <v>190</v>
      </c>
      <c r="B218" s="321">
        <v>8</v>
      </c>
      <c r="C218" s="322">
        <v>7</v>
      </c>
      <c r="D218" s="322">
        <v>2</v>
      </c>
      <c r="E218" s="327" t="s">
        <v>852</v>
      </c>
      <c r="F218" s="323" t="s">
        <v>101</v>
      </c>
      <c r="G218" s="324">
        <v>1926.2</v>
      </c>
    </row>
    <row r="219" spans="1:7" s="173" customFormat="1" ht="15">
      <c r="A219" s="320" t="s">
        <v>189</v>
      </c>
      <c r="B219" s="321">
        <v>8</v>
      </c>
      <c r="C219" s="322">
        <v>7</v>
      </c>
      <c r="D219" s="322">
        <v>2</v>
      </c>
      <c r="E219" s="327" t="s">
        <v>852</v>
      </c>
      <c r="F219" s="323" t="s">
        <v>102</v>
      </c>
      <c r="G219" s="324">
        <v>1141.8</v>
      </c>
    </row>
    <row r="220" spans="1:7" s="108" customFormat="1" ht="15">
      <c r="A220" s="320" t="s">
        <v>204</v>
      </c>
      <c r="B220" s="321">
        <v>8</v>
      </c>
      <c r="C220" s="322">
        <v>7</v>
      </c>
      <c r="D220" s="322">
        <v>2</v>
      </c>
      <c r="E220" s="327" t="s">
        <v>852</v>
      </c>
      <c r="F220" s="323" t="s">
        <v>203</v>
      </c>
      <c r="G220" s="324">
        <v>784.4</v>
      </c>
    </row>
    <row r="221" spans="1:7" s="108" customFormat="1" ht="26.25">
      <c r="A221" s="320" t="s">
        <v>568</v>
      </c>
      <c r="B221" s="321">
        <v>8</v>
      </c>
      <c r="C221" s="322">
        <v>7</v>
      </c>
      <c r="D221" s="322">
        <v>2</v>
      </c>
      <c r="E221" s="327" t="s">
        <v>853</v>
      </c>
      <c r="F221" s="323" t="s">
        <v>1170</v>
      </c>
      <c r="G221" s="324">
        <v>312.9</v>
      </c>
    </row>
    <row r="222" spans="1:10" s="173" customFormat="1" ht="69" customHeight="1">
      <c r="A222" s="320" t="s">
        <v>190</v>
      </c>
      <c r="B222" s="321">
        <v>8</v>
      </c>
      <c r="C222" s="322">
        <v>7</v>
      </c>
      <c r="D222" s="322">
        <v>2</v>
      </c>
      <c r="E222" s="327" t="s">
        <v>853</v>
      </c>
      <c r="F222" s="323" t="s">
        <v>101</v>
      </c>
      <c r="G222" s="324">
        <v>312.9</v>
      </c>
      <c r="J222" s="173">
        <v>300</v>
      </c>
    </row>
    <row r="223" spans="1:10" s="173" customFormat="1" ht="15">
      <c r="A223" s="320" t="s">
        <v>189</v>
      </c>
      <c r="B223" s="321">
        <v>8</v>
      </c>
      <c r="C223" s="322">
        <v>7</v>
      </c>
      <c r="D223" s="322">
        <v>2</v>
      </c>
      <c r="E223" s="327" t="s">
        <v>853</v>
      </c>
      <c r="F223" s="323" t="s">
        <v>102</v>
      </c>
      <c r="G223" s="324">
        <v>277.9</v>
      </c>
      <c r="J223" s="173">
        <v>300</v>
      </c>
    </row>
    <row r="224" spans="1:10" s="108" customFormat="1" ht="15">
      <c r="A224" s="320" t="s">
        <v>204</v>
      </c>
      <c r="B224" s="321">
        <v>8</v>
      </c>
      <c r="C224" s="322">
        <v>7</v>
      </c>
      <c r="D224" s="322">
        <v>2</v>
      </c>
      <c r="E224" s="327" t="s">
        <v>853</v>
      </c>
      <c r="F224" s="323" t="s">
        <v>203</v>
      </c>
      <c r="G224" s="324">
        <v>35</v>
      </c>
      <c r="J224" s="108">
        <v>300</v>
      </c>
    </row>
    <row r="225" spans="1:10" s="173" customFormat="1" ht="69" customHeight="1">
      <c r="A225" s="320" t="s">
        <v>227</v>
      </c>
      <c r="B225" s="321">
        <v>8</v>
      </c>
      <c r="C225" s="322">
        <v>7</v>
      </c>
      <c r="D225" s="322">
        <v>2</v>
      </c>
      <c r="E225" s="327" t="s">
        <v>854</v>
      </c>
      <c r="F225" s="323" t="s">
        <v>1170</v>
      </c>
      <c r="G225" s="324">
        <v>559252</v>
      </c>
      <c r="J225" s="173">
        <v>300</v>
      </c>
    </row>
    <row r="226" spans="1:7" s="173" customFormat="1" ht="41.25" customHeight="1">
      <c r="A226" s="320" t="s">
        <v>190</v>
      </c>
      <c r="B226" s="321">
        <v>8</v>
      </c>
      <c r="C226" s="322">
        <v>7</v>
      </c>
      <c r="D226" s="322">
        <v>2</v>
      </c>
      <c r="E226" s="327" t="s">
        <v>854</v>
      </c>
      <c r="F226" s="323" t="s">
        <v>101</v>
      </c>
      <c r="G226" s="324">
        <v>559252</v>
      </c>
    </row>
    <row r="227" spans="1:7" s="108" customFormat="1" ht="15">
      <c r="A227" s="320" t="s">
        <v>189</v>
      </c>
      <c r="B227" s="321">
        <v>8</v>
      </c>
      <c r="C227" s="322">
        <v>7</v>
      </c>
      <c r="D227" s="322">
        <v>2</v>
      </c>
      <c r="E227" s="327" t="s">
        <v>854</v>
      </c>
      <c r="F227" s="323" t="s">
        <v>102</v>
      </c>
      <c r="G227" s="324">
        <v>464084</v>
      </c>
    </row>
    <row r="228" spans="1:7" s="173" customFormat="1" ht="15">
      <c r="A228" s="320" t="s">
        <v>204</v>
      </c>
      <c r="B228" s="321">
        <v>8</v>
      </c>
      <c r="C228" s="322">
        <v>7</v>
      </c>
      <c r="D228" s="322">
        <v>2</v>
      </c>
      <c r="E228" s="327" t="s">
        <v>854</v>
      </c>
      <c r="F228" s="323" t="s">
        <v>203</v>
      </c>
      <c r="G228" s="324">
        <v>95168</v>
      </c>
    </row>
    <row r="229" spans="1:7" s="173" customFormat="1" ht="41.25" customHeight="1">
      <c r="A229" s="320" t="s">
        <v>226</v>
      </c>
      <c r="B229" s="321">
        <v>8</v>
      </c>
      <c r="C229" s="322">
        <v>7</v>
      </c>
      <c r="D229" s="322">
        <v>2</v>
      </c>
      <c r="E229" s="327" t="s">
        <v>855</v>
      </c>
      <c r="F229" s="323" t="s">
        <v>1170</v>
      </c>
      <c r="G229" s="324">
        <v>21983</v>
      </c>
    </row>
    <row r="230" spans="1:7" s="108" customFormat="1" ht="15">
      <c r="A230" s="320" t="s">
        <v>190</v>
      </c>
      <c r="B230" s="321">
        <v>8</v>
      </c>
      <c r="C230" s="322">
        <v>7</v>
      </c>
      <c r="D230" s="322">
        <v>2</v>
      </c>
      <c r="E230" s="327" t="s">
        <v>855</v>
      </c>
      <c r="F230" s="323" t="s">
        <v>101</v>
      </c>
      <c r="G230" s="324">
        <v>21983</v>
      </c>
    </row>
    <row r="231" spans="1:7" s="108" customFormat="1" ht="15">
      <c r="A231" s="320" t="s">
        <v>189</v>
      </c>
      <c r="B231" s="321">
        <v>8</v>
      </c>
      <c r="C231" s="322">
        <v>7</v>
      </c>
      <c r="D231" s="322">
        <v>2</v>
      </c>
      <c r="E231" s="327" t="s">
        <v>855</v>
      </c>
      <c r="F231" s="323" t="s">
        <v>102</v>
      </c>
      <c r="G231" s="324">
        <v>18025</v>
      </c>
    </row>
    <row r="232" spans="1:7" s="108" customFormat="1" ht="15">
      <c r="A232" s="320" t="s">
        <v>204</v>
      </c>
      <c r="B232" s="321">
        <v>8</v>
      </c>
      <c r="C232" s="322">
        <v>7</v>
      </c>
      <c r="D232" s="322">
        <v>2</v>
      </c>
      <c r="E232" s="327" t="s">
        <v>855</v>
      </c>
      <c r="F232" s="323" t="s">
        <v>203</v>
      </c>
      <c r="G232" s="324">
        <v>3958</v>
      </c>
    </row>
    <row r="233" spans="1:7" s="173" customFormat="1" ht="39">
      <c r="A233" s="320" t="s">
        <v>225</v>
      </c>
      <c r="B233" s="321">
        <v>8</v>
      </c>
      <c r="C233" s="322">
        <v>7</v>
      </c>
      <c r="D233" s="322">
        <v>2</v>
      </c>
      <c r="E233" s="327" t="s">
        <v>856</v>
      </c>
      <c r="F233" s="323" t="s">
        <v>1170</v>
      </c>
      <c r="G233" s="324">
        <v>480</v>
      </c>
    </row>
    <row r="234" spans="1:7" s="108" customFormat="1" ht="15">
      <c r="A234" s="320" t="s">
        <v>190</v>
      </c>
      <c r="B234" s="321">
        <v>8</v>
      </c>
      <c r="C234" s="322">
        <v>7</v>
      </c>
      <c r="D234" s="322">
        <v>2</v>
      </c>
      <c r="E234" s="327" t="s">
        <v>856</v>
      </c>
      <c r="F234" s="323" t="s">
        <v>101</v>
      </c>
      <c r="G234" s="324">
        <v>480</v>
      </c>
    </row>
    <row r="235" spans="1:7" s="108" customFormat="1" ht="15">
      <c r="A235" s="320" t="s">
        <v>189</v>
      </c>
      <c r="B235" s="321">
        <v>8</v>
      </c>
      <c r="C235" s="322">
        <v>7</v>
      </c>
      <c r="D235" s="322">
        <v>2</v>
      </c>
      <c r="E235" s="327" t="s">
        <v>856</v>
      </c>
      <c r="F235" s="323" t="s">
        <v>102</v>
      </c>
      <c r="G235" s="324">
        <v>413</v>
      </c>
    </row>
    <row r="236" spans="1:7" s="173" customFormat="1" ht="15">
      <c r="A236" s="320" t="s">
        <v>204</v>
      </c>
      <c r="B236" s="321">
        <v>8</v>
      </c>
      <c r="C236" s="322">
        <v>7</v>
      </c>
      <c r="D236" s="322">
        <v>2</v>
      </c>
      <c r="E236" s="327" t="s">
        <v>856</v>
      </c>
      <c r="F236" s="323" t="s">
        <v>203</v>
      </c>
      <c r="G236" s="324">
        <v>67</v>
      </c>
    </row>
    <row r="237" spans="1:7" s="108" customFormat="1" ht="26.25">
      <c r="A237" s="320" t="s">
        <v>224</v>
      </c>
      <c r="B237" s="321">
        <v>8</v>
      </c>
      <c r="C237" s="322">
        <v>7</v>
      </c>
      <c r="D237" s="322">
        <v>2</v>
      </c>
      <c r="E237" s="327" t="s">
        <v>857</v>
      </c>
      <c r="F237" s="323" t="s">
        <v>1170</v>
      </c>
      <c r="G237" s="324">
        <v>3796</v>
      </c>
    </row>
    <row r="238" spans="1:7" s="108" customFormat="1" ht="15">
      <c r="A238" s="320" t="s">
        <v>190</v>
      </c>
      <c r="B238" s="321">
        <v>8</v>
      </c>
      <c r="C238" s="322">
        <v>7</v>
      </c>
      <c r="D238" s="322">
        <v>2</v>
      </c>
      <c r="E238" s="327" t="s">
        <v>857</v>
      </c>
      <c r="F238" s="323" t="s">
        <v>101</v>
      </c>
      <c r="G238" s="324">
        <v>3796</v>
      </c>
    </row>
    <row r="239" spans="1:7" s="173" customFormat="1" ht="15">
      <c r="A239" s="320" t="s">
        <v>189</v>
      </c>
      <c r="B239" s="321">
        <v>8</v>
      </c>
      <c r="C239" s="322">
        <v>7</v>
      </c>
      <c r="D239" s="322">
        <v>2</v>
      </c>
      <c r="E239" s="327" t="s">
        <v>857</v>
      </c>
      <c r="F239" s="323" t="s">
        <v>102</v>
      </c>
      <c r="G239" s="324">
        <v>3008</v>
      </c>
    </row>
    <row r="240" spans="1:7" s="108" customFormat="1" ht="15">
      <c r="A240" s="320" t="s">
        <v>204</v>
      </c>
      <c r="B240" s="321">
        <v>8</v>
      </c>
      <c r="C240" s="322">
        <v>7</v>
      </c>
      <c r="D240" s="322">
        <v>2</v>
      </c>
      <c r="E240" s="327" t="s">
        <v>857</v>
      </c>
      <c r="F240" s="323" t="s">
        <v>203</v>
      </c>
      <c r="G240" s="324">
        <v>788</v>
      </c>
    </row>
    <row r="241" spans="1:7" s="108" customFormat="1" ht="26.25">
      <c r="A241" s="320" t="s">
        <v>490</v>
      </c>
      <c r="B241" s="321">
        <v>8</v>
      </c>
      <c r="C241" s="322">
        <v>7</v>
      </c>
      <c r="D241" s="322">
        <v>2</v>
      </c>
      <c r="E241" s="327" t="s">
        <v>858</v>
      </c>
      <c r="F241" s="323" t="s">
        <v>1170</v>
      </c>
      <c r="G241" s="324">
        <v>3443</v>
      </c>
    </row>
    <row r="242" spans="1:7" s="108" customFormat="1" ht="15">
      <c r="A242" s="320" t="s">
        <v>190</v>
      </c>
      <c r="B242" s="321">
        <v>8</v>
      </c>
      <c r="C242" s="322">
        <v>7</v>
      </c>
      <c r="D242" s="322">
        <v>2</v>
      </c>
      <c r="E242" s="327" t="s">
        <v>858</v>
      </c>
      <c r="F242" s="323" t="s">
        <v>101</v>
      </c>
      <c r="G242" s="324">
        <v>3443</v>
      </c>
    </row>
    <row r="243" spans="1:7" s="173" customFormat="1" ht="15">
      <c r="A243" s="320" t="s">
        <v>189</v>
      </c>
      <c r="B243" s="321">
        <v>8</v>
      </c>
      <c r="C243" s="322">
        <v>7</v>
      </c>
      <c r="D243" s="322">
        <v>2</v>
      </c>
      <c r="E243" s="327" t="s">
        <v>858</v>
      </c>
      <c r="F243" s="323" t="s">
        <v>102</v>
      </c>
      <c r="G243" s="324">
        <v>2530</v>
      </c>
    </row>
    <row r="244" spans="1:7" s="173" customFormat="1" ht="15">
      <c r="A244" s="320" t="s">
        <v>204</v>
      </c>
      <c r="B244" s="321">
        <v>8</v>
      </c>
      <c r="C244" s="322">
        <v>7</v>
      </c>
      <c r="D244" s="322">
        <v>2</v>
      </c>
      <c r="E244" s="327" t="s">
        <v>858</v>
      </c>
      <c r="F244" s="323" t="s">
        <v>203</v>
      </c>
      <c r="G244" s="324">
        <v>913</v>
      </c>
    </row>
    <row r="245" spans="1:7" s="108" customFormat="1" ht="26.25">
      <c r="A245" s="320" t="s">
        <v>773</v>
      </c>
      <c r="B245" s="321">
        <v>8</v>
      </c>
      <c r="C245" s="322">
        <v>7</v>
      </c>
      <c r="D245" s="322">
        <v>2</v>
      </c>
      <c r="E245" s="327" t="s">
        <v>859</v>
      </c>
      <c r="F245" s="323" t="s">
        <v>1170</v>
      </c>
      <c r="G245" s="324">
        <v>423.6</v>
      </c>
    </row>
    <row r="246" spans="1:7" s="108" customFormat="1" ht="15">
      <c r="A246" s="320" t="s">
        <v>190</v>
      </c>
      <c r="B246" s="321">
        <v>8</v>
      </c>
      <c r="C246" s="322">
        <v>7</v>
      </c>
      <c r="D246" s="322">
        <v>2</v>
      </c>
      <c r="E246" s="327" t="s">
        <v>859</v>
      </c>
      <c r="F246" s="323" t="s">
        <v>101</v>
      </c>
      <c r="G246" s="324">
        <v>423.6</v>
      </c>
    </row>
    <row r="247" spans="1:7" s="173" customFormat="1" ht="69" customHeight="1">
      <c r="A247" s="320" t="s">
        <v>189</v>
      </c>
      <c r="B247" s="321">
        <v>8</v>
      </c>
      <c r="C247" s="322">
        <v>7</v>
      </c>
      <c r="D247" s="322">
        <v>2</v>
      </c>
      <c r="E247" s="327" t="s">
        <v>859</v>
      </c>
      <c r="F247" s="323" t="s">
        <v>102</v>
      </c>
      <c r="G247" s="324">
        <v>374.6</v>
      </c>
    </row>
    <row r="248" spans="1:7" s="108" customFormat="1" ht="15">
      <c r="A248" s="320" t="s">
        <v>204</v>
      </c>
      <c r="B248" s="321">
        <v>8</v>
      </c>
      <c r="C248" s="322">
        <v>7</v>
      </c>
      <c r="D248" s="322">
        <v>2</v>
      </c>
      <c r="E248" s="327" t="s">
        <v>859</v>
      </c>
      <c r="F248" s="323" t="s">
        <v>203</v>
      </c>
      <c r="G248" s="324">
        <v>49</v>
      </c>
    </row>
    <row r="249" spans="1:7" s="108" customFormat="1" ht="26.25">
      <c r="A249" s="320" t="s">
        <v>569</v>
      </c>
      <c r="B249" s="321">
        <v>8</v>
      </c>
      <c r="C249" s="322">
        <v>7</v>
      </c>
      <c r="D249" s="322">
        <v>2</v>
      </c>
      <c r="E249" s="327" t="s">
        <v>860</v>
      </c>
      <c r="F249" s="323" t="s">
        <v>1170</v>
      </c>
      <c r="G249" s="324">
        <v>2643</v>
      </c>
    </row>
    <row r="250" spans="1:7" s="108" customFormat="1" ht="15">
      <c r="A250" s="320" t="s">
        <v>190</v>
      </c>
      <c r="B250" s="321">
        <v>8</v>
      </c>
      <c r="C250" s="322">
        <v>7</v>
      </c>
      <c r="D250" s="322">
        <v>2</v>
      </c>
      <c r="E250" s="327" t="s">
        <v>860</v>
      </c>
      <c r="F250" s="323" t="s">
        <v>101</v>
      </c>
      <c r="G250" s="324">
        <v>2643</v>
      </c>
    </row>
    <row r="251" spans="1:7" s="173" customFormat="1" ht="41.25" customHeight="1">
      <c r="A251" s="320" t="s">
        <v>189</v>
      </c>
      <c r="B251" s="321">
        <v>8</v>
      </c>
      <c r="C251" s="322">
        <v>7</v>
      </c>
      <c r="D251" s="322">
        <v>2</v>
      </c>
      <c r="E251" s="327" t="s">
        <v>860</v>
      </c>
      <c r="F251" s="323" t="s">
        <v>102</v>
      </c>
      <c r="G251" s="324">
        <v>1813</v>
      </c>
    </row>
    <row r="252" spans="1:7" s="108" customFormat="1" ht="15">
      <c r="A252" s="320" t="s">
        <v>204</v>
      </c>
      <c r="B252" s="321">
        <v>8</v>
      </c>
      <c r="C252" s="322">
        <v>7</v>
      </c>
      <c r="D252" s="322">
        <v>2</v>
      </c>
      <c r="E252" s="327" t="s">
        <v>860</v>
      </c>
      <c r="F252" s="323" t="s">
        <v>203</v>
      </c>
      <c r="G252" s="324">
        <v>830</v>
      </c>
    </row>
    <row r="253" spans="1:7" s="108" customFormat="1" ht="26.25">
      <c r="A253" s="320" t="s">
        <v>696</v>
      </c>
      <c r="B253" s="321">
        <v>8</v>
      </c>
      <c r="C253" s="322">
        <v>7</v>
      </c>
      <c r="D253" s="322">
        <v>2</v>
      </c>
      <c r="E253" s="327" t="s">
        <v>861</v>
      </c>
      <c r="F253" s="323" t="s">
        <v>1170</v>
      </c>
      <c r="G253" s="324">
        <v>100</v>
      </c>
    </row>
    <row r="254" spans="1:7" s="108" customFormat="1" ht="26.25">
      <c r="A254" s="320" t="s">
        <v>697</v>
      </c>
      <c r="B254" s="321">
        <v>8</v>
      </c>
      <c r="C254" s="322">
        <v>7</v>
      </c>
      <c r="D254" s="322">
        <v>2</v>
      </c>
      <c r="E254" s="327" t="s">
        <v>862</v>
      </c>
      <c r="F254" s="323" t="s">
        <v>1170</v>
      </c>
      <c r="G254" s="324">
        <v>100</v>
      </c>
    </row>
    <row r="255" spans="1:7" s="173" customFormat="1" ht="15">
      <c r="A255" s="320" t="s">
        <v>190</v>
      </c>
      <c r="B255" s="321">
        <v>8</v>
      </c>
      <c r="C255" s="322">
        <v>7</v>
      </c>
      <c r="D255" s="322">
        <v>2</v>
      </c>
      <c r="E255" s="327" t="s">
        <v>862</v>
      </c>
      <c r="F255" s="323" t="s">
        <v>101</v>
      </c>
      <c r="G255" s="324">
        <v>100</v>
      </c>
    </row>
    <row r="256" spans="1:7" s="108" customFormat="1" ht="15">
      <c r="A256" s="320" t="s">
        <v>189</v>
      </c>
      <c r="B256" s="321">
        <v>8</v>
      </c>
      <c r="C256" s="322">
        <v>7</v>
      </c>
      <c r="D256" s="322">
        <v>2</v>
      </c>
      <c r="E256" s="327" t="s">
        <v>862</v>
      </c>
      <c r="F256" s="323" t="s">
        <v>102</v>
      </c>
      <c r="G256" s="324">
        <v>100</v>
      </c>
    </row>
    <row r="257" spans="1:7" s="108" customFormat="1" ht="15">
      <c r="A257" s="320" t="s">
        <v>205</v>
      </c>
      <c r="B257" s="321">
        <v>8</v>
      </c>
      <c r="C257" s="322">
        <v>7</v>
      </c>
      <c r="D257" s="322">
        <v>2</v>
      </c>
      <c r="E257" s="327" t="s">
        <v>863</v>
      </c>
      <c r="F257" s="323" t="s">
        <v>1170</v>
      </c>
      <c r="G257" s="324">
        <v>40107.1</v>
      </c>
    </row>
    <row r="258" spans="1:7" s="173" customFormat="1" ht="39">
      <c r="A258" s="320" t="s">
        <v>570</v>
      </c>
      <c r="B258" s="321">
        <v>8</v>
      </c>
      <c r="C258" s="322">
        <v>7</v>
      </c>
      <c r="D258" s="322">
        <v>2</v>
      </c>
      <c r="E258" s="327" t="s">
        <v>864</v>
      </c>
      <c r="F258" s="323" t="s">
        <v>1170</v>
      </c>
      <c r="G258" s="324">
        <v>10455.6</v>
      </c>
    </row>
    <row r="259" spans="1:7" s="173" customFormat="1" ht="15">
      <c r="A259" s="320" t="s">
        <v>496</v>
      </c>
      <c r="B259" s="321">
        <v>8</v>
      </c>
      <c r="C259" s="322">
        <v>7</v>
      </c>
      <c r="D259" s="322">
        <v>2</v>
      </c>
      <c r="E259" s="327" t="s">
        <v>865</v>
      </c>
      <c r="F259" s="323" t="s">
        <v>1170</v>
      </c>
      <c r="G259" s="324">
        <v>8949.2</v>
      </c>
    </row>
    <row r="260" spans="1:7" s="108" customFormat="1" ht="15">
      <c r="A260" s="320" t="s">
        <v>190</v>
      </c>
      <c r="B260" s="321">
        <v>8</v>
      </c>
      <c r="C260" s="322">
        <v>7</v>
      </c>
      <c r="D260" s="322">
        <v>2</v>
      </c>
      <c r="E260" s="327" t="s">
        <v>865</v>
      </c>
      <c r="F260" s="323" t="s">
        <v>101</v>
      </c>
      <c r="G260" s="324">
        <v>8949.2</v>
      </c>
    </row>
    <row r="261" spans="1:7" s="108" customFormat="1" ht="15">
      <c r="A261" s="320" t="s">
        <v>189</v>
      </c>
      <c r="B261" s="321">
        <v>8</v>
      </c>
      <c r="C261" s="322">
        <v>7</v>
      </c>
      <c r="D261" s="322">
        <v>2</v>
      </c>
      <c r="E261" s="327" t="s">
        <v>865</v>
      </c>
      <c r="F261" s="323" t="s">
        <v>102</v>
      </c>
      <c r="G261" s="324">
        <v>8949.2</v>
      </c>
    </row>
    <row r="262" spans="1:7" s="108" customFormat="1" ht="15">
      <c r="A262" s="320" t="s">
        <v>198</v>
      </c>
      <c r="B262" s="321">
        <v>8</v>
      </c>
      <c r="C262" s="322">
        <v>7</v>
      </c>
      <c r="D262" s="322">
        <v>2</v>
      </c>
      <c r="E262" s="327" t="s">
        <v>866</v>
      </c>
      <c r="F262" s="323" t="s">
        <v>1170</v>
      </c>
      <c r="G262" s="324">
        <v>1003.4</v>
      </c>
    </row>
    <row r="263" spans="1:7" s="173" customFormat="1" ht="15">
      <c r="A263" s="320" t="s">
        <v>190</v>
      </c>
      <c r="B263" s="321">
        <v>8</v>
      </c>
      <c r="C263" s="322">
        <v>7</v>
      </c>
      <c r="D263" s="322">
        <v>2</v>
      </c>
      <c r="E263" s="327" t="s">
        <v>866</v>
      </c>
      <c r="F263" s="323" t="s">
        <v>101</v>
      </c>
      <c r="G263" s="324">
        <v>1003.4</v>
      </c>
    </row>
    <row r="264" spans="1:7" s="108" customFormat="1" ht="15">
      <c r="A264" s="320" t="s">
        <v>189</v>
      </c>
      <c r="B264" s="321">
        <v>8</v>
      </c>
      <c r="C264" s="322">
        <v>7</v>
      </c>
      <c r="D264" s="322">
        <v>2</v>
      </c>
      <c r="E264" s="327" t="s">
        <v>866</v>
      </c>
      <c r="F264" s="323" t="s">
        <v>102</v>
      </c>
      <c r="G264" s="324">
        <v>1003.4</v>
      </c>
    </row>
    <row r="265" spans="1:7" s="173" customFormat="1" ht="26.25">
      <c r="A265" s="320" t="s">
        <v>571</v>
      </c>
      <c r="B265" s="321">
        <v>8</v>
      </c>
      <c r="C265" s="322">
        <v>7</v>
      </c>
      <c r="D265" s="322">
        <v>2</v>
      </c>
      <c r="E265" s="327" t="s">
        <v>867</v>
      </c>
      <c r="F265" s="323" t="s">
        <v>1170</v>
      </c>
      <c r="G265" s="324">
        <v>5.4</v>
      </c>
    </row>
    <row r="266" spans="1:7" s="173" customFormat="1" ht="15">
      <c r="A266" s="320" t="s">
        <v>190</v>
      </c>
      <c r="B266" s="321">
        <v>8</v>
      </c>
      <c r="C266" s="322">
        <v>7</v>
      </c>
      <c r="D266" s="322">
        <v>2</v>
      </c>
      <c r="E266" s="327" t="s">
        <v>867</v>
      </c>
      <c r="F266" s="323" t="s">
        <v>101</v>
      </c>
      <c r="G266" s="324">
        <v>5.4</v>
      </c>
    </row>
    <row r="267" spans="1:7" s="108" customFormat="1" ht="15">
      <c r="A267" s="320" t="s">
        <v>189</v>
      </c>
      <c r="B267" s="321">
        <v>8</v>
      </c>
      <c r="C267" s="322">
        <v>7</v>
      </c>
      <c r="D267" s="322">
        <v>2</v>
      </c>
      <c r="E267" s="327" t="s">
        <v>867</v>
      </c>
      <c r="F267" s="323" t="s">
        <v>102</v>
      </c>
      <c r="G267" s="324">
        <v>5.4</v>
      </c>
    </row>
    <row r="268" spans="1:7" s="108" customFormat="1" ht="26.25">
      <c r="A268" s="320" t="s">
        <v>698</v>
      </c>
      <c r="B268" s="321">
        <v>8</v>
      </c>
      <c r="C268" s="322">
        <v>7</v>
      </c>
      <c r="D268" s="322">
        <v>2</v>
      </c>
      <c r="E268" s="327" t="s">
        <v>868</v>
      </c>
      <c r="F268" s="323" t="s">
        <v>1170</v>
      </c>
      <c r="G268" s="324">
        <v>249.9</v>
      </c>
    </row>
    <row r="269" spans="1:7" s="108" customFormat="1" ht="15">
      <c r="A269" s="320" t="s">
        <v>190</v>
      </c>
      <c r="B269" s="321">
        <v>8</v>
      </c>
      <c r="C269" s="322">
        <v>7</v>
      </c>
      <c r="D269" s="322">
        <v>2</v>
      </c>
      <c r="E269" s="327" t="s">
        <v>868</v>
      </c>
      <c r="F269" s="323" t="s">
        <v>101</v>
      </c>
      <c r="G269" s="324">
        <v>249.9</v>
      </c>
    </row>
    <row r="270" spans="1:7" s="173" customFormat="1" ht="15">
      <c r="A270" s="320" t="s">
        <v>189</v>
      </c>
      <c r="B270" s="321">
        <v>8</v>
      </c>
      <c r="C270" s="322">
        <v>7</v>
      </c>
      <c r="D270" s="322">
        <v>2</v>
      </c>
      <c r="E270" s="327" t="s">
        <v>868</v>
      </c>
      <c r="F270" s="323" t="s">
        <v>102</v>
      </c>
      <c r="G270" s="324">
        <v>249.9</v>
      </c>
    </row>
    <row r="271" spans="1:7" s="108" customFormat="1" ht="26.25">
      <c r="A271" s="320" t="s">
        <v>699</v>
      </c>
      <c r="B271" s="321">
        <v>8</v>
      </c>
      <c r="C271" s="322">
        <v>7</v>
      </c>
      <c r="D271" s="322">
        <v>2</v>
      </c>
      <c r="E271" s="327" t="s">
        <v>869</v>
      </c>
      <c r="F271" s="323" t="s">
        <v>1170</v>
      </c>
      <c r="G271" s="324">
        <v>247.7</v>
      </c>
    </row>
    <row r="272" spans="1:7" s="108" customFormat="1" ht="15">
      <c r="A272" s="320" t="s">
        <v>190</v>
      </c>
      <c r="B272" s="321">
        <v>8</v>
      </c>
      <c r="C272" s="322">
        <v>7</v>
      </c>
      <c r="D272" s="322">
        <v>2</v>
      </c>
      <c r="E272" s="327" t="s">
        <v>869</v>
      </c>
      <c r="F272" s="323" t="s">
        <v>101</v>
      </c>
      <c r="G272" s="324">
        <v>247.7</v>
      </c>
    </row>
    <row r="273" spans="1:7" s="108" customFormat="1" ht="15">
      <c r="A273" s="320" t="s">
        <v>189</v>
      </c>
      <c r="B273" s="321">
        <v>8</v>
      </c>
      <c r="C273" s="322">
        <v>7</v>
      </c>
      <c r="D273" s="322">
        <v>2</v>
      </c>
      <c r="E273" s="327" t="s">
        <v>869</v>
      </c>
      <c r="F273" s="323" t="s">
        <v>102</v>
      </c>
      <c r="G273" s="324">
        <v>247.7</v>
      </c>
    </row>
    <row r="274" spans="1:7" s="108" customFormat="1" ht="26.25">
      <c r="A274" s="320" t="s">
        <v>462</v>
      </c>
      <c r="B274" s="321">
        <v>8</v>
      </c>
      <c r="C274" s="322">
        <v>7</v>
      </c>
      <c r="D274" s="322">
        <v>2</v>
      </c>
      <c r="E274" s="327" t="s">
        <v>870</v>
      </c>
      <c r="F274" s="323" t="s">
        <v>1170</v>
      </c>
      <c r="G274" s="324">
        <v>29651.5</v>
      </c>
    </row>
    <row r="275" spans="1:7" s="173" customFormat="1" ht="15">
      <c r="A275" s="320" t="s">
        <v>228</v>
      </c>
      <c r="B275" s="321">
        <v>8</v>
      </c>
      <c r="C275" s="322">
        <v>7</v>
      </c>
      <c r="D275" s="322">
        <v>2</v>
      </c>
      <c r="E275" s="327" t="s">
        <v>871</v>
      </c>
      <c r="F275" s="323" t="s">
        <v>1170</v>
      </c>
      <c r="G275" s="324">
        <v>541.4</v>
      </c>
    </row>
    <row r="276" spans="1:7" s="173" customFormat="1" ht="15">
      <c r="A276" s="320" t="s">
        <v>190</v>
      </c>
      <c r="B276" s="321">
        <v>8</v>
      </c>
      <c r="C276" s="322">
        <v>7</v>
      </c>
      <c r="D276" s="322">
        <v>2</v>
      </c>
      <c r="E276" s="327" t="s">
        <v>871</v>
      </c>
      <c r="F276" s="323" t="s">
        <v>101</v>
      </c>
      <c r="G276" s="324">
        <v>541.4</v>
      </c>
    </row>
    <row r="277" spans="1:7" s="108" customFormat="1" ht="15">
      <c r="A277" s="320" t="s">
        <v>204</v>
      </c>
      <c r="B277" s="321">
        <v>8</v>
      </c>
      <c r="C277" s="322">
        <v>7</v>
      </c>
      <c r="D277" s="322">
        <v>2</v>
      </c>
      <c r="E277" s="327" t="s">
        <v>871</v>
      </c>
      <c r="F277" s="323" t="s">
        <v>203</v>
      </c>
      <c r="G277" s="324">
        <v>541.4</v>
      </c>
    </row>
    <row r="278" spans="1:7" s="108" customFormat="1" ht="15">
      <c r="A278" s="320" t="s">
        <v>496</v>
      </c>
      <c r="B278" s="321">
        <v>8</v>
      </c>
      <c r="C278" s="322">
        <v>7</v>
      </c>
      <c r="D278" s="322">
        <v>2</v>
      </c>
      <c r="E278" s="327" t="s">
        <v>872</v>
      </c>
      <c r="F278" s="323" t="s">
        <v>1170</v>
      </c>
      <c r="G278" s="324">
        <v>19731.4</v>
      </c>
    </row>
    <row r="279" spans="1:7" s="173" customFormat="1" ht="15">
      <c r="A279" s="320" t="s">
        <v>190</v>
      </c>
      <c r="B279" s="321">
        <v>8</v>
      </c>
      <c r="C279" s="322">
        <v>7</v>
      </c>
      <c r="D279" s="322">
        <v>2</v>
      </c>
      <c r="E279" s="327" t="s">
        <v>872</v>
      </c>
      <c r="F279" s="323" t="s">
        <v>101</v>
      </c>
      <c r="G279" s="324">
        <v>19731.4</v>
      </c>
    </row>
    <row r="280" spans="1:7" s="108" customFormat="1" ht="15">
      <c r="A280" s="320" t="s">
        <v>204</v>
      </c>
      <c r="B280" s="321">
        <v>8</v>
      </c>
      <c r="C280" s="322">
        <v>7</v>
      </c>
      <c r="D280" s="322">
        <v>2</v>
      </c>
      <c r="E280" s="327" t="s">
        <v>872</v>
      </c>
      <c r="F280" s="323" t="s">
        <v>203</v>
      </c>
      <c r="G280" s="324">
        <v>19731.4</v>
      </c>
    </row>
    <row r="281" spans="1:7" s="108" customFormat="1" ht="15">
      <c r="A281" s="320" t="s">
        <v>198</v>
      </c>
      <c r="B281" s="321">
        <v>8</v>
      </c>
      <c r="C281" s="322">
        <v>7</v>
      </c>
      <c r="D281" s="322">
        <v>2</v>
      </c>
      <c r="E281" s="327" t="s">
        <v>873</v>
      </c>
      <c r="F281" s="323" t="s">
        <v>1170</v>
      </c>
      <c r="G281" s="324">
        <v>5140.3</v>
      </c>
    </row>
    <row r="282" spans="1:7" s="173" customFormat="1" ht="15">
      <c r="A282" s="320" t="s">
        <v>190</v>
      </c>
      <c r="B282" s="321">
        <v>8</v>
      </c>
      <c r="C282" s="322">
        <v>7</v>
      </c>
      <c r="D282" s="322">
        <v>2</v>
      </c>
      <c r="E282" s="327" t="s">
        <v>873</v>
      </c>
      <c r="F282" s="323" t="s">
        <v>101</v>
      </c>
      <c r="G282" s="324">
        <v>5140.3</v>
      </c>
    </row>
    <row r="283" spans="1:7" s="173" customFormat="1" ht="15">
      <c r="A283" s="320" t="s">
        <v>204</v>
      </c>
      <c r="B283" s="321">
        <v>8</v>
      </c>
      <c r="C283" s="322">
        <v>7</v>
      </c>
      <c r="D283" s="322">
        <v>2</v>
      </c>
      <c r="E283" s="327" t="s">
        <v>873</v>
      </c>
      <c r="F283" s="323" t="s">
        <v>203</v>
      </c>
      <c r="G283" s="324">
        <v>5140.3</v>
      </c>
    </row>
    <row r="284" spans="1:7" s="108" customFormat="1" ht="15">
      <c r="A284" s="320" t="s">
        <v>223</v>
      </c>
      <c r="B284" s="321">
        <v>8</v>
      </c>
      <c r="C284" s="322">
        <v>7</v>
      </c>
      <c r="D284" s="322">
        <v>2</v>
      </c>
      <c r="E284" s="327" t="s">
        <v>874</v>
      </c>
      <c r="F284" s="323" t="s">
        <v>1170</v>
      </c>
      <c r="G284" s="324">
        <v>44.4</v>
      </c>
    </row>
    <row r="285" spans="1:7" s="108" customFormat="1" ht="15">
      <c r="A285" s="320" t="s">
        <v>190</v>
      </c>
      <c r="B285" s="321">
        <v>8</v>
      </c>
      <c r="C285" s="322">
        <v>7</v>
      </c>
      <c r="D285" s="322">
        <v>2</v>
      </c>
      <c r="E285" s="327" t="s">
        <v>874</v>
      </c>
      <c r="F285" s="323" t="s">
        <v>101</v>
      </c>
      <c r="G285" s="324">
        <v>44.4</v>
      </c>
    </row>
    <row r="286" spans="1:7" s="173" customFormat="1" ht="15">
      <c r="A286" s="320" t="s">
        <v>204</v>
      </c>
      <c r="B286" s="321">
        <v>8</v>
      </c>
      <c r="C286" s="322">
        <v>7</v>
      </c>
      <c r="D286" s="322">
        <v>2</v>
      </c>
      <c r="E286" s="327" t="s">
        <v>874</v>
      </c>
      <c r="F286" s="323" t="s">
        <v>203</v>
      </c>
      <c r="G286" s="324">
        <v>44.4</v>
      </c>
    </row>
    <row r="287" spans="1:7" s="108" customFormat="1" ht="39">
      <c r="A287" s="320" t="s">
        <v>222</v>
      </c>
      <c r="B287" s="321">
        <v>8</v>
      </c>
      <c r="C287" s="322">
        <v>7</v>
      </c>
      <c r="D287" s="322">
        <v>2</v>
      </c>
      <c r="E287" s="327" t="s">
        <v>875</v>
      </c>
      <c r="F287" s="323" t="s">
        <v>1170</v>
      </c>
      <c r="G287" s="324">
        <v>4194</v>
      </c>
    </row>
    <row r="288" spans="1:7" s="173" customFormat="1" ht="15">
      <c r="A288" s="320" t="s">
        <v>190</v>
      </c>
      <c r="B288" s="321">
        <v>8</v>
      </c>
      <c r="C288" s="322">
        <v>7</v>
      </c>
      <c r="D288" s="322">
        <v>2</v>
      </c>
      <c r="E288" s="327" t="s">
        <v>875</v>
      </c>
      <c r="F288" s="323" t="s">
        <v>101</v>
      </c>
      <c r="G288" s="324">
        <v>4194</v>
      </c>
    </row>
    <row r="289" spans="1:7" s="173" customFormat="1" ht="15">
      <c r="A289" s="320" t="s">
        <v>204</v>
      </c>
      <c r="B289" s="321">
        <v>8</v>
      </c>
      <c r="C289" s="322">
        <v>7</v>
      </c>
      <c r="D289" s="322">
        <v>2</v>
      </c>
      <c r="E289" s="327" t="s">
        <v>875</v>
      </c>
      <c r="F289" s="323" t="s">
        <v>203</v>
      </c>
      <c r="G289" s="324">
        <v>4194</v>
      </c>
    </row>
    <row r="290" spans="1:7" s="108" customFormat="1" ht="15">
      <c r="A290" s="320" t="s">
        <v>212</v>
      </c>
      <c r="B290" s="321">
        <v>8</v>
      </c>
      <c r="C290" s="322">
        <v>7</v>
      </c>
      <c r="D290" s="322">
        <v>2</v>
      </c>
      <c r="E290" s="327" t="s">
        <v>876</v>
      </c>
      <c r="F290" s="323" t="s">
        <v>1170</v>
      </c>
      <c r="G290" s="324">
        <v>910</v>
      </c>
    </row>
    <row r="291" spans="1:7" s="108" customFormat="1" ht="26.25">
      <c r="A291" s="320" t="s">
        <v>463</v>
      </c>
      <c r="B291" s="321">
        <v>8</v>
      </c>
      <c r="C291" s="322">
        <v>7</v>
      </c>
      <c r="D291" s="322">
        <v>2</v>
      </c>
      <c r="E291" s="327" t="s">
        <v>877</v>
      </c>
      <c r="F291" s="323" t="s">
        <v>1170</v>
      </c>
      <c r="G291" s="324">
        <v>910</v>
      </c>
    </row>
    <row r="292" spans="1:7" s="173" customFormat="1" ht="15">
      <c r="A292" s="320" t="s">
        <v>366</v>
      </c>
      <c r="B292" s="321">
        <v>8</v>
      </c>
      <c r="C292" s="322">
        <v>7</v>
      </c>
      <c r="D292" s="322">
        <v>2</v>
      </c>
      <c r="E292" s="327" t="s">
        <v>878</v>
      </c>
      <c r="F292" s="323" t="s">
        <v>1170</v>
      </c>
      <c r="G292" s="324">
        <v>910</v>
      </c>
    </row>
    <row r="293" spans="1:7" s="108" customFormat="1" ht="15">
      <c r="A293" s="320" t="s">
        <v>555</v>
      </c>
      <c r="B293" s="321">
        <v>8</v>
      </c>
      <c r="C293" s="322">
        <v>7</v>
      </c>
      <c r="D293" s="322">
        <v>2</v>
      </c>
      <c r="E293" s="327" t="s">
        <v>878</v>
      </c>
      <c r="F293" s="323" t="s">
        <v>181</v>
      </c>
      <c r="G293" s="324">
        <v>910</v>
      </c>
    </row>
    <row r="294" spans="1:7" s="108" customFormat="1" ht="15">
      <c r="A294" s="320" t="s">
        <v>199</v>
      </c>
      <c r="B294" s="321">
        <v>8</v>
      </c>
      <c r="C294" s="322">
        <v>7</v>
      </c>
      <c r="D294" s="322">
        <v>2</v>
      </c>
      <c r="E294" s="327" t="s">
        <v>878</v>
      </c>
      <c r="F294" s="323" t="s">
        <v>180</v>
      </c>
      <c r="G294" s="324">
        <v>910</v>
      </c>
    </row>
    <row r="295" spans="1:7" s="173" customFormat="1" ht="15">
      <c r="A295" s="320" t="s">
        <v>221</v>
      </c>
      <c r="B295" s="321">
        <v>8</v>
      </c>
      <c r="C295" s="322">
        <v>7</v>
      </c>
      <c r="D295" s="322">
        <v>2</v>
      </c>
      <c r="E295" s="327" t="s">
        <v>795</v>
      </c>
      <c r="F295" s="323" t="s">
        <v>1170</v>
      </c>
      <c r="G295" s="324">
        <v>1230</v>
      </c>
    </row>
    <row r="296" spans="1:7" s="108" customFormat="1" ht="13.5" customHeight="1">
      <c r="A296" s="320" t="s">
        <v>220</v>
      </c>
      <c r="B296" s="321">
        <v>8</v>
      </c>
      <c r="C296" s="322">
        <v>7</v>
      </c>
      <c r="D296" s="322">
        <v>2</v>
      </c>
      <c r="E296" s="327" t="s">
        <v>830</v>
      </c>
      <c r="F296" s="323" t="s">
        <v>1170</v>
      </c>
      <c r="G296" s="324">
        <v>30</v>
      </c>
    </row>
    <row r="297" spans="1:7" s="108" customFormat="1" ht="15">
      <c r="A297" s="320" t="s">
        <v>464</v>
      </c>
      <c r="B297" s="321">
        <v>8</v>
      </c>
      <c r="C297" s="322">
        <v>7</v>
      </c>
      <c r="D297" s="322">
        <v>2</v>
      </c>
      <c r="E297" s="327" t="s">
        <v>879</v>
      </c>
      <c r="F297" s="323" t="s">
        <v>1170</v>
      </c>
      <c r="G297" s="324">
        <v>30</v>
      </c>
    </row>
    <row r="298" spans="1:7" s="173" customFormat="1" ht="15">
      <c r="A298" s="320" t="s">
        <v>219</v>
      </c>
      <c r="B298" s="321">
        <v>8</v>
      </c>
      <c r="C298" s="322">
        <v>7</v>
      </c>
      <c r="D298" s="322">
        <v>2</v>
      </c>
      <c r="E298" s="327" t="s">
        <v>880</v>
      </c>
      <c r="F298" s="323" t="s">
        <v>1170</v>
      </c>
      <c r="G298" s="324">
        <v>30</v>
      </c>
    </row>
    <row r="299" spans="1:7" s="108" customFormat="1" ht="15">
      <c r="A299" s="320" t="s">
        <v>190</v>
      </c>
      <c r="B299" s="321">
        <v>8</v>
      </c>
      <c r="C299" s="322">
        <v>7</v>
      </c>
      <c r="D299" s="322">
        <v>2</v>
      </c>
      <c r="E299" s="327" t="s">
        <v>880</v>
      </c>
      <c r="F299" s="323" t="s">
        <v>101</v>
      </c>
      <c r="G299" s="324">
        <v>30</v>
      </c>
    </row>
    <row r="300" spans="1:7" s="173" customFormat="1" ht="15">
      <c r="A300" s="320" t="s">
        <v>204</v>
      </c>
      <c r="B300" s="321">
        <v>8</v>
      </c>
      <c r="C300" s="322">
        <v>7</v>
      </c>
      <c r="D300" s="322">
        <v>2</v>
      </c>
      <c r="E300" s="327" t="s">
        <v>880</v>
      </c>
      <c r="F300" s="323" t="s">
        <v>203</v>
      </c>
      <c r="G300" s="324">
        <v>30</v>
      </c>
    </row>
    <row r="301" spans="1:7" s="108" customFormat="1" ht="15">
      <c r="A301" s="320" t="s">
        <v>217</v>
      </c>
      <c r="B301" s="321">
        <v>8</v>
      </c>
      <c r="C301" s="322">
        <v>7</v>
      </c>
      <c r="D301" s="322">
        <v>2</v>
      </c>
      <c r="E301" s="327" t="s">
        <v>833</v>
      </c>
      <c r="F301" s="323" t="s">
        <v>1170</v>
      </c>
      <c r="G301" s="324">
        <v>1200</v>
      </c>
    </row>
    <row r="302" spans="1:7" s="108" customFormat="1" ht="26.25">
      <c r="A302" s="320" t="s">
        <v>465</v>
      </c>
      <c r="B302" s="321">
        <v>8</v>
      </c>
      <c r="C302" s="322">
        <v>7</v>
      </c>
      <c r="D302" s="322">
        <v>2</v>
      </c>
      <c r="E302" s="327" t="s">
        <v>834</v>
      </c>
      <c r="F302" s="323" t="s">
        <v>1170</v>
      </c>
      <c r="G302" s="324">
        <v>1200</v>
      </c>
    </row>
    <row r="303" spans="1:7" s="173" customFormat="1" ht="15">
      <c r="A303" s="320" t="s">
        <v>216</v>
      </c>
      <c r="B303" s="321">
        <v>8</v>
      </c>
      <c r="C303" s="322">
        <v>7</v>
      </c>
      <c r="D303" s="322">
        <v>2</v>
      </c>
      <c r="E303" s="327" t="s">
        <v>835</v>
      </c>
      <c r="F303" s="323" t="s">
        <v>1170</v>
      </c>
      <c r="G303" s="324">
        <v>1200</v>
      </c>
    </row>
    <row r="304" spans="1:7" s="108" customFormat="1" ht="15">
      <c r="A304" s="320" t="s">
        <v>190</v>
      </c>
      <c r="B304" s="321">
        <v>8</v>
      </c>
      <c r="C304" s="322">
        <v>7</v>
      </c>
      <c r="D304" s="322">
        <v>2</v>
      </c>
      <c r="E304" s="327" t="s">
        <v>835</v>
      </c>
      <c r="F304" s="323" t="s">
        <v>101</v>
      </c>
      <c r="G304" s="324">
        <v>1200</v>
      </c>
    </row>
    <row r="305" spans="1:7" s="108" customFormat="1" ht="15">
      <c r="A305" s="320" t="s">
        <v>189</v>
      </c>
      <c r="B305" s="321">
        <v>8</v>
      </c>
      <c r="C305" s="322">
        <v>7</v>
      </c>
      <c r="D305" s="322">
        <v>2</v>
      </c>
      <c r="E305" s="327" t="s">
        <v>835</v>
      </c>
      <c r="F305" s="323" t="s">
        <v>102</v>
      </c>
      <c r="G305" s="324">
        <v>1200</v>
      </c>
    </row>
    <row r="306" spans="1:7" s="108" customFormat="1" ht="15">
      <c r="A306" s="320" t="s">
        <v>251</v>
      </c>
      <c r="B306" s="321">
        <v>8</v>
      </c>
      <c r="C306" s="322">
        <v>7</v>
      </c>
      <c r="D306" s="322">
        <v>2</v>
      </c>
      <c r="E306" s="327" t="s">
        <v>836</v>
      </c>
      <c r="F306" s="323" t="s">
        <v>1170</v>
      </c>
      <c r="G306" s="324">
        <v>2660</v>
      </c>
    </row>
    <row r="307" spans="1:7" s="108" customFormat="1" ht="15">
      <c r="A307" s="320" t="s">
        <v>564</v>
      </c>
      <c r="B307" s="321">
        <v>8</v>
      </c>
      <c r="C307" s="322">
        <v>7</v>
      </c>
      <c r="D307" s="322">
        <v>2</v>
      </c>
      <c r="E307" s="327" t="s">
        <v>837</v>
      </c>
      <c r="F307" s="323" t="s">
        <v>1170</v>
      </c>
      <c r="G307" s="324">
        <v>2660</v>
      </c>
    </row>
    <row r="308" spans="1:7" s="108" customFormat="1" ht="15">
      <c r="A308" s="320" t="s">
        <v>190</v>
      </c>
      <c r="B308" s="321">
        <v>8</v>
      </c>
      <c r="C308" s="322">
        <v>7</v>
      </c>
      <c r="D308" s="322">
        <v>2</v>
      </c>
      <c r="E308" s="327" t="s">
        <v>837</v>
      </c>
      <c r="F308" s="323" t="s">
        <v>101</v>
      </c>
      <c r="G308" s="324">
        <v>2660</v>
      </c>
    </row>
    <row r="309" spans="1:7" s="173" customFormat="1" ht="15">
      <c r="A309" s="320" t="s">
        <v>189</v>
      </c>
      <c r="B309" s="321">
        <v>8</v>
      </c>
      <c r="C309" s="322">
        <v>7</v>
      </c>
      <c r="D309" s="322">
        <v>2</v>
      </c>
      <c r="E309" s="327" t="s">
        <v>837</v>
      </c>
      <c r="F309" s="323" t="s">
        <v>102</v>
      </c>
      <c r="G309" s="324">
        <v>2180</v>
      </c>
    </row>
    <row r="310" spans="1:7" s="108" customFormat="1" ht="15">
      <c r="A310" s="320" t="s">
        <v>204</v>
      </c>
      <c r="B310" s="321">
        <v>8</v>
      </c>
      <c r="C310" s="322">
        <v>7</v>
      </c>
      <c r="D310" s="322">
        <v>2</v>
      </c>
      <c r="E310" s="327" t="s">
        <v>837</v>
      </c>
      <c r="F310" s="323" t="s">
        <v>203</v>
      </c>
      <c r="G310" s="324">
        <v>480</v>
      </c>
    </row>
    <row r="311" spans="1:7" s="108" customFormat="1" ht="15">
      <c r="A311" s="320" t="s">
        <v>214</v>
      </c>
      <c r="B311" s="321">
        <v>8</v>
      </c>
      <c r="C311" s="322">
        <v>7</v>
      </c>
      <c r="D311" s="322">
        <v>5</v>
      </c>
      <c r="E311" s="327" t="s">
        <v>1170</v>
      </c>
      <c r="F311" s="323" t="s">
        <v>1170</v>
      </c>
      <c r="G311" s="324">
        <v>52</v>
      </c>
    </row>
    <row r="312" spans="1:7" s="108" customFormat="1" ht="15">
      <c r="A312" s="320" t="s">
        <v>210</v>
      </c>
      <c r="B312" s="321">
        <v>8</v>
      </c>
      <c r="C312" s="322">
        <v>7</v>
      </c>
      <c r="D312" s="322">
        <v>5</v>
      </c>
      <c r="E312" s="327" t="s">
        <v>788</v>
      </c>
      <c r="F312" s="323" t="s">
        <v>1170</v>
      </c>
      <c r="G312" s="324">
        <v>52</v>
      </c>
    </row>
    <row r="313" spans="1:7" s="108" customFormat="1" ht="15">
      <c r="A313" s="320" t="s">
        <v>209</v>
      </c>
      <c r="B313" s="321">
        <v>8</v>
      </c>
      <c r="C313" s="322">
        <v>7</v>
      </c>
      <c r="D313" s="322">
        <v>5</v>
      </c>
      <c r="E313" s="327" t="s">
        <v>806</v>
      </c>
      <c r="F313" s="323" t="s">
        <v>1170</v>
      </c>
      <c r="G313" s="324">
        <v>52</v>
      </c>
    </row>
    <row r="314" spans="1:7" s="173" customFormat="1" ht="15">
      <c r="A314" s="320" t="s">
        <v>468</v>
      </c>
      <c r="B314" s="321">
        <v>8</v>
      </c>
      <c r="C314" s="322">
        <v>7</v>
      </c>
      <c r="D314" s="322">
        <v>5</v>
      </c>
      <c r="E314" s="327" t="s">
        <v>807</v>
      </c>
      <c r="F314" s="323" t="s">
        <v>1170</v>
      </c>
      <c r="G314" s="324">
        <v>52</v>
      </c>
    </row>
    <row r="315" spans="1:7" s="108" customFormat="1" ht="15">
      <c r="A315" s="320" t="s">
        <v>469</v>
      </c>
      <c r="B315" s="321">
        <v>8</v>
      </c>
      <c r="C315" s="322">
        <v>7</v>
      </c>
      <c r="D315" s="322">
        <v>5</v>
      </c>
      <c r="E315" s="327" t="s">
        <v>808</v>
      </c>
      <c r="F315" s="323" t="s">
        <v>1170</v>
      </c>
      <c r="G315" s="324">
        <v>52</v>
      </c>
    </row>
    <row r="316" spans="1:7" s="173" customFormat="1" ht="15">
      <c r="A316" s="320" t="s">
        <v>555</v>
      </c>
      <c r="B316" s="321">
        <v>8</v>
      </c>
      <c r="C316" s="322">
        <v>7</v>
      </c>
      <c r="D316" s="322">
        <v>5</v>
      </c>
      <c r="E316" s="327" t="s">
        <v>808</v>
      </c>
      <c r="F316" s="323" t="s">
        <v>181</v>
      </c>
      <c r="G316" s="324">
        <v>52</v>
      </c>
    </row>
    <row r="317" spans="1:7" s="108" customFormat="1" ht="15">
      <c r="A317" s="320" t="s">
        <v>199</v>
      </c>
      <c r="B317" s="321">
        <v>8</v>
      </c>
      <c r="C317" s="322">
        <v>7</v>
      </c>
      <c r="D317" s="322">
        <v>5</v>
      </c>
      <c r="E317" s="327" t="s">
        <v>808</v>
      </c>
      <c r="F317" s="323" t="s">
        <v>180</v>
      </c>
      <c r="G317" s="324">
        <v>52</v>
      </c>
    </row>
    <row r="318" spans="1:7" s="173" customFormat="1" ht="15">
      <c r="A318" s="320" t="s">
        <v>208</v>
      </c>
      <c r="B318" s="321">
        <v>8</v>
      </c>
      <c r="C318" s="322">
        <v>7</v>
      </c>
      <c r="D318" s="322">
        <v>7</v>
      </c>
      <c r="E318" s="327" t="s">
        <v>1170</v>
      </c>
      <c r="F318" s="323" t="s">
        <v>1170</v>
      </c>
      <c r="G318" s="324">
        <v>5584.8</v>
      </c>
    </row>
    <row r="319" spans="1:7" s="108" customFormat="1" ht="26.25">
      <c r="A319" s="320" t="s">
        <v>207</v>
      </c>
      <c r="B319" s="321">
        <v>8</v>
      </c>
      <c r="C319" s="322">
        <v>7</v>
      </c>
      <c r="D319" s="322">
        <v>7</v>
      </c>
      <c r="E319" s="327" t="s">
        <v>838</v>
      </c>
      <c r="F319" s="323" t="s">
        <v>1170</v>
      </c>
      <c r="G319" s="324">
        <v>5584.8</v>
      </c>
    </row>
    <row r="320" spans="1:7" s="108" customFormat="1" ht="26.25">
      <c r="A320" s="320" t="s">
        <v>376</v>
      </c>
      <c r="B320" s="321">
        <v>8</v>
      </c>
      <c r="C320" s="322">
        <v>7</v>
      </c>
      <c r="D320" s="322">
        <v>7</v>
      </c>
      <c r="E320" s="327" t="s">
        <v>881</v>
      </c>
      <c r="F320" s="323" t="s">
        <v>1170</v>
      </c>
      <c r="G320" s="324">
        <v>5584.8</v>
      </c>
    </row>
    <row r="321" spans="1:7" s="108" customFormat="1" ht="26.25">
      <c r="A321" s="320" t="s">
        <v>505</v>
      </c>
      <c r="B321" s="321">
        <v>8</v>
      </c>
      <c r="C321" s="322">
        <v>7</v>
      </c>
      <c r="D321" s="322">
        <v>7</v>
      </c>
      <c r="E321" s="327" t="s">
        <v>882</v>
      </c>
      <c r="F321" s="323" t="s">
        <v>1170</v>
      </c>
      <c r="G321" s="324">
        <v>5584.8</v>
      </c>
    </row>
    <row r="322" spans="1:7" s="108" customFormat="1" ht="15">
      <c r="A322" s="320" t="s">
        <v>572</v>
      </c>
      <c r="B322" s="321">
        <v>8</v>
      </c>
      <c r="C322" s="322">
        <v>7</v>
      </c>
      <c r="D322" s="322">
        <v>7</v>
      </c>
      <c r="E322" s="327" t="s">
        <v>883</v>
      </c>
      <c r="F322" s="323" t="s">
        <v>1170</v>
      </c>
      <c r="G322" s="324">
        <v>3234</v>
      </c>
    </row>
    <row r="323" spans="1:7" s="108" customFormat="1" ht="15">
      <c r="A323" s="320" t="s">
        <v>555</v>
      </c>
      <c r="B323" s="321">
        <v>8</v>
      </c>
      <c r="C323" s="322">
        <v>7</v>
      </c>
      <c r="D323" s="322">
        <v>7</v>
      </c>
      <c r="E323" s="327" t="s">
        <v>883</v>
      </c>
      <c r="F323" s="323" t="s">
        <v>181</v>
      </c>
      <c r="G323" s="324">
        <v>3149.4</v>
      </c>
    </row>
    <row r="324" spans="1:7" s="173" customFormat="1" ht="13.5" customHeight="1">
      <c r="A324" s="320" t="s">
        <v>199</v>
      </c>
      <c r="B324" s="321">
        <v>8</v>
      </c>
      <c r="C324" s="322">
        <v>7</v>
      </c>
      <c r="D324" s="322">
        <v>7</v>
      </c>
      <c r="E324" s="327" t="s">
        <v>883</v>
      </c>
      <c r="F324" s="323" t="s">
        <v>180</v>
      </c>
      <c r="G324" s="324">
        <v>3149.4</v>
      </c>
    </row>
    <row r="325" spans="1:7" s="108" customFormat="1" ht="15">
      <c r="A325" s="320" t="s">
        <v>190</v>
      </c>
      <c r="B325" s="321">
        <v>8</v>
      </c>
      <c r="C325" s="322">
        <v>7</v>
      </c>
      <c r="D325" s="322">
        <v>7</v>
      </c>
      <c r="E325" s="327" t="s">
        <v>883</v>
      </c>
      <c r="F325" s="323" t="s">
        <v>101</v>
      </c>
      <c r="G325" s="324">
        <v>84.6</v>
      </c>
    </row>
    <row r="326" spans="1:7" s="173" customFormat="1" ht="15">
      <c r="A326" s="320" t="s">
        <v>189</v>
      </c>
      <c r="B326" s="321">
        <v>8</v>
      </c>
      <c r="C326" s="322">
        <v>7</v>
      </c>
      <c r="D326" s="322">
        <v>7</v>
      </c>
      <c r="E326" s="327" t="s">
        <v>883</v>
      </c>
      <c r="F326" s="323" t="s">
        <v>102</v>
      </c>
      <c r="G326" s="324">
        <v>84.6</v>
      </c>
    </row>
    <row r="327" spans="1:7" s="108" customFormat="1" ht="15">
      <c r="A327" s="320" t="s">
        <v>573</v>
      </c>
      <c r="B327" s="321">
        <v>8</v>
      </c>
      <c r="C327" s="322">
        <v>7</v>
      </c>
      <c r="D327" s="322">
        <v>7</v>
      </c>
      <c r="E327" s="327" t="s">
        <v>884</v>
      </c>
      <c r="F327" s="323" t="s">
        <v>1170</v>
      </c>
      <c r="G327" s="324">
        <v>2350.8</v>
      </c>
    </row>
    <row r="328" spans="1:7" s="108" customFormat="1" ht="15">
      <c r="A328" s="320" t="s">
        <v>555</v>
      </c>
      <c r="B328" s="321">
        <v>8</v>
      </c>
      <c r="C328" s="322">
        <v>7</v>
      </c>
      <c r="D328" s="322">
        <v>7</v>
      </c>
      <c r="E328" s="327" t="s">
        <v>884</v>
      </c>
      <c r="F328" s="323" t="s">
        <v>181</v>
      </c>
      <c r="G328" s="324">
        <v>1588.6</v>
      </c>
    </row>
    <row r="329" spans="1:7" s="108" customFormat="1" ht="15">
      <c r="A329" s="320" t="s">
        <v>199</v>
      </c>
      <c r="B329" s="321">
        <v>8</v>
      </c>
      <c r="C329" s="322">
        <v>7</v>
      </c>
      <c r="D329" s="322">
        <v>7</v>
      </c>
      <c r="E329" s="327" t="s">
        <v>884</v>
      </c>
      <c r="F329" s="323" t="s">
        <v>180</v>
      </c>
      <c r="G329" s="324">
        <v>1588.6</v>
      </c>
    </row>
    <row r="330" spans="1:7" s="108" customFormat="1" ht="15">
      <c r="A330" s="320" t="s">
        <v>190</v>
      </c>
      <c r="B330" s="321">
        <v>8</v>
      </c>
      <c r="C330" s="322">
        <v>7</v>
      </c>
      <c r="D330" s="322">
        <v>7</v>
      </c>
      <c r="E330" s="327" t="s">
        <v>884</v>
      </c>
      <c r="F330" s="323" t="s">
        <v>101</v>
      </c>
      <c r="G330" s="324">
        <v>762.2</v>
      </c>
    </row>
    <row r="331" spans="1:7" s="173" customFormat="1" ht="15">
      <c r="A331" s="320" t="s">
        <v>189</v>
      </c>
      <c r="B331" s="321">
        <v>8</v>
      </c>
      <c r="C331" s="322">
        <v>7</v>
      </c>
      <c r="D331" s="322">
        <v>7</v>
      </c>
      <c r="E331" s="327" t="s">
        <v>884</v>
      </c>
      <c r="F331" s="323" t="s">
        <v>102</v>
      </c>
      <c r="G331" s="324">
        <v>356</v>
      </c>
    </row>
    <row r="332" spans="1:7" s="108" customFormat="1" ht="15">
      <c r="A332" s="320" t="s">
        <v>204</v>
      </c>
      <c r="B332" s="321">
        <v>8</v>
      </c>
      <c r="C332" s="322">
        <v>7</v>
      </c>
      <c r="D332" s="322">
        <v>7</v>
      </c>
      <c r="E332" s="327" t="s">
        <v>884</v>
      </c>
      <c r="F332" s="323" t="s">
        <v>203</v>
      </c>
      <c r="G332" s="324">
        <v>406.2</v>
      </c>
    </row>
    <row r="333" spans="1:7" s="173" customFormat="1" ht="15">
      <c r="A333" s="320" t="s">
        <v>206</v>
      </c>
      <c r="B333" s="321">
        <v>8</v>
      </c>
      <c r="C333" s="322">
        <v>7</v>
      </c>
      <c r="D333" s="322">
        <v>9</v>
      </c>
      <c r="E333" s="327" t="s">
        <v>1170</v>
      </c>
      <c r="F333" s="323" t="s">
        <v>1170</v>
      </c>
      <c r="G333" s="324">
        <v>37228.6</v>
      </c>
    </row>
    <row r="334" spans="1:7" s="173" customFormat="1" ht="26.25">
      <c r="A334" s="320" t="s">
        <v>231</v>
      </c>
      <c r="B334" s="321">
        <v>8</v>
      </c>
      <c r="C334" s="322">
        <v>7</v>
      </c>
      <c r="D334" s="322">
        <v>9</v>
      </c>
      <c r="E334" s="327" t="s">
        <v>811</v>
      </c>
      <c r="F334" s="323" t="s">
        <v>1170</v>
      </c>
      <c r="G334" s="324">
        <v>250</v>
      </c>
    </row>
    <row r="335" spans="1:7" s="108" customFormat="1" ht="15">
      <c r="A335" s="320" t="s">
        <v>230</v>
      </c>
      <c r="B335" s="321">
        <v>8</v>
      </c>
      <c r="C335" s="322">
        <v>7</v>
      </c>
      <c r="D335" s="322">
        <v>9</v>
      </c>
      <c r="E335" s="327" t="s">
        <v>812</v>
      </c>
      <c r="F335" s="323" t="s">
        <v>1170</v>
      </c>
      <c r="G335" s="324">
        <v>250</v>
      </c>
    </row>
    <row r="336" spans="1:7" s="173" customFormat="1" ht="26.25">
      <c r="A336" s="320" t="s">
        <v>455</v>
      </c>
      <c r="B336" s="321">
        <v>8</v>
      </c>
      <c r="C336" s="322">
        <v>7</v>
      </c>
      <c r="D336" s="322">
        <v>9</v>
      </c>
      <c r="E336" s="327" t="s">
        <v>815</v>
      </c>
      <c r="F336" s="323" t="s">
        <v>1170</v>
      </c>
      <c r="G336" s="324">
        <v>250</v>
      </c>
    </row>
    <row r="337" spans="1:7" s="173" customFormat="1" ht="15">
      <c r="A337" s="320" t="s">
        <v>456</v>
      </c>
      <c r="B337" s="321">
        <v>8</v>
      </c>
      <c r="C337" s="322">
        <v>7</v>
      </c>
      <c r="D337" s="322">
        <v>9</v>
      </c>
      <c r="E337" s="327" t="s">
        <v>816</v>
      </c>
      <c r="F337" s="323" t="s">
        <v>1170</v>
      </c>
      <c r="G337" s="324">
        <v>250</v>
      </c>
    </row>
    <row r="338" spans="1:7" s="108" customFormat="1" ht="15">
      <c r="A338" s="320" t="s">
        <v>190</v>
      </c>
      <c r="B338" s="321">
        <v>8</v>
      </c>
      <c r="C338" s="322">
        <v>7</v>
      </c>
      <c r="D338" s="322">
        <v>9</v>
      </c>
      <c r="E338" s="327" t="s">
        <v>816</v>
      </c>
      <c r="F338" s="323" t="s">
        <v>101</v>
      </c>
      <c r="G338" s="324">
        <v>250</v>
      </c>
    </row>
    <row r="339" spans="1:7" s="108" customFormat="1" ht="15">
      <c r="A339" s="320" t="s">
        <v>189</v>
      </c>
      <c r="B339" s="321">
        <v>8</v>
      </c>
      <c r="C339" s="322">
        <v>7</v>
      </c>
      <c r="D339" s="322">
        <v>9</v>
      </c>
      <c r="E339" s="327" t="s">
        <v>816</v>
      </c>
      <c r="F339" s="323" t="s">
        <v>102</v>
      </c>
      <c r="G339" s="324">
        <v>250</v>
      </c>
    </row>
    <row r="340" spans="1:7" s="173" customFormat="1" ht="26.25">
      <c r="A340" s="320" t="s">
        <v>184</v>
      </c>
      <c r="B340" s="321">
        <v>8</v>
      </c>
      <c r="C340" s="322">
        <v>7</v>
      </c>
      <c r="D340" s="322">
        <v>9</v>
      </c>
      <c r="E340" s="327" t="s">
        <v>817</v>
      </c>
      <c r="F340" s="323" t="s">
        <v>1170</v>
      </c>
      <c r="G340" s="324">
        <v>36978.6</v>
      </c>
    </row>
    <row r="341" spans="1:7" s="108" customFormat="1" ht="15">
      <c r="A341" s="320" t="s">
        <v>183</v>
      </c>
      <c r="B341" s="321">
        <v>8</v>
      </c>
      <c r="C341" s="322">
        <v>7</v>
      </c>
      <c r="D341" s="322">
        <v>9</v>
      </c>
      <c r="E341" s="327" t="s">
        <v>818</v>
      </c>
      <c r="F341" s="323" t="s">
        <v>1170</v>
      </c>
      <c r="G341" s="324">
        <v>973</v>
      </c>
    </row>
    <row r="342" spans="1:7" s="108" customFormat="1" ht="39">
      <c r="A342" s="320" t="s">
        <v>452</v>
      </c>
      <c r="B342" s="321">
        <v>8</v>
      </c>
      <c r="C342" s="322">
        <v>7</v>
      </c>
      <c r="D342" s="322">
        <v>9</v>
      </c>
      <c r="E342" s="327" t="s">
        <v>821</v>
      </c>
      <c r="F342" s="323" t="s">
        <v>1170</v>
      </c>
      <c r="G342" s="324">
        <v>973</v>
      </c>
    </row>
    <row r="343" spans="1:7" s="173" customFormat="1" ht="39">
      <c r="A343" s="320" t="s">
        <v>182</v>
      </c>
      <c r="B343" s="321">
        <v>8</v>
      </c>
      <c r="C343" s="322">
        <v>7</v>
      </c>
      <c r="D343" s="322">
        <v>9</v>
      </c>
      <c r="E343" s="327" t="s">
        <v>885</v>
      </c>
      <c r="F343" s="323" t="s">
        <v>1170</v>
      </c>
      <c r="G343" s="324">
        <v>973</v>
      </c>
    </row>
    <row r="344" spans="1:7" s="108" customFormat="1" ht="39">
      <c r="A344" s="320" t="s">
        <v>197</v>
      </c>
      <c r="B344" s="321">
        <v>8</v>
      </c>
      <c r="C344" s="322">
        <v>7</v>
      </c>
      <c r="D344" s="322">
        <v>9</v>
      </c>
      <c r="E344" s="327" t="s">
        <v>885</v>
      </c>
      <c r="F344" s="323" t="s">
        <v>196</v>
      </c>
      <c r="G344" s="324">
        <v>973</v>
      </c>
    </row>
    <row r="345" spans="1:7" s="108" customFormat="1" ht="15">
      <c r="A345" s="320" t="s">
        <v>201</v>
      </c>
      <c r="B345" s="321">
        <v>8</v>
      </c>
      <c r="C345" s="322">
        <v>7</v>
      </c>
      <c r="D345" s="322">
        <v>9</v>
      </c>
      <c r="E345" s="327" t="s">
        <v>885</v>
      </c>
      <c r="F345" s="323" t="s">
        <v>200</v>
      </c>
      <c r="G345" s="324">
        <v>973</v>
      </c>
    </row>
    <row r="346" spans="1:7" s="173" customFormat="1" ht="15">
      <c r="A346" s="320" t="s">
        <v>212</v>
      </c>
      <c r="B346" s="321">
        <v>8</v>
      </c>
      <c r="C346" s="322">
        <v>7</v>
      </c>
      <c r="D346" s="322">
        <v>9</v>
      </c>
      <c r="E346" s="327" t="s">
        <v>876</v>
      </c>
      <c r="F346" s="323" t="s">
        <v>1170</v>
      </c>
      <c r="G346" s="324">
        <v>36005.6</v>
      </c>
    </row>
    <row r="347" spans="1:7" s="108" customFormat="1" ht="26.25">
      <c r="A347" s="320" t="s">
        <v>463</v>
      </c>
      <c r="B347" s="321">
        <v>8</v>
      </c>
      <c r="C347" s="322">
        <v>7</v>
      </c>
      <c r="D347" s="322">
        <v>9</v>
      </c>
      <c r="E347" s="327" t="s">
        <v>877</v>
      </c>
      <c r="F347" s="323" t="s">
        <v>1170</v>
      </c>
      <c r="G347" s="324">
        <v>8050.1</v>
      </c>
    </row>
    <row r="348" spans="1:7" s="108" customFormat="1" ht="15">
      <c r="A348" s="320" t="s">
        <v>202</v>
      </c>
      <c r="B348" s="321">
        <v>8</v>
      </c>
      <c r="C348" s="322">
        <v>7</v>
      </c>
      <c r="D348" s="322">
        <v>9</v>
      </c>
      <c r="E348" s="327" t="s">
        <v>886</v>
      </c>
      <c r="F348" s="323" t="s">
        <v>1170</v>
      </c>
      <c r="G348" s="324">
        <v>8050.1</v>
      </c>
    </row>
    <row r="349" spans="1:7" s="173" customFormat="1" ht="39">
      <c r="A349" s="320" t="s">
        <v>197</v>
      </c>
      <c r="B349" s="321">
        <v>8</v>
      </c>
      <c r="C349" s="322">
        <v>7</v>
      </c>
      <c r="D349" s="322">
        <v>9</v>
      </c>
      <c r="E349" s="327" t="s">
        <v>886</v>
      </c>
      <c r="F349" s="323" t="s">
        <v>196</v>
      </c>
      <c r="G349" s="324">
        <v>7183.7</v>
      </c>
    </row>
    <row r="350" spans="1:7" s="108" customFormat="1" ht="15">
      <c r="A350" s="320" t="s">
        <v>201</v>
      </c>
      <c r="B350" s="321">
        <v>8</v>
      </c>
      <c r="C350" s="322">
        <v>7</v>
      </c>
      <c r="D350" s="322">
        <v>9</v>
      </c>
      <c r="E350" s="327" t="s">
        <v>886</v>
      </c>
      <c r="F350" s="323" t="s">
        <v>200</v>
      </c>
      <c r="G350" s="324">
        <v>7183.7</v>
      </c>
    </row>
    <row r="351" spans="1:7" s="108" customFormat="1" ht="15">
      <c r="A351" s="320" t="s">
        <v>555</v>
      </c>
      <c r="B351" s="321">
        <v>8</v>
      </c>
      <c r="C351" s="322">
        <v>7</v>
      </c>
      <c r="D351" s="322">
        <v>9</v>
      </c>
      <c r="E351" s="327" t="s">
        <v>886</v>
      </c>
      <c r="F351" s="323" t="s">
        <v>181</v>
      </c>
      <c r="G351" s="324">
        <v>833.8</v>
      </c>
    </row>
    <row r="352" spans="1:7" s="173" customFormat="1" ht="15">
      <c r="A352" s="320" t="s">
        <v>199</v>
      </c>
      <c r="B352" s="321">
        <v>8</v>
      </c>
      <c r="C352" s="322">
        <v>7</v>
      </c>
      <c r="D352" s="322">
        <v>9</v>
      </c>
      <c r="E352" s="327" t="s">
        <v>886</v>
      </c>
      <c r="F352" s="323" t="s">
        <v>180</v>
      </c>
      <c r="G352" s="324">
        <v>833.8</v>
      </c>
    </row>
    <row r="353" spans="1:7" s="108" customFormat="1" ht="15">
      <c r="A353" s="320" t="s">
        <v>193</v>
      </c>
      <c r="B353" s="321">
        <v>8</v>
      </c>
      <c r="C353" s="322">
        <v>7</v>
      </c>
      <c r="D353" s="322">
        <v>9</v>
      </c>
      <c r="E353" s="327" t="s">
        <v>886</v>
      </c>
      <c r="F353" s="323" t="s">
        <v>99</v>
      </c>
      <c r="G353" s="324">
        <v>32.6</v>
      </c>
    </row>
    <row r="354" spans="1:7" s="108" customFormat="1" ht="15">
      <c r="A354" s="320" t="s">
        <v>192</v>
      </c>
      <c r="B354" s="321">
        <v>8</v>
      </c>
      <c r="C354" s="322">
        <v>7</v>
      </c>
      <c r="D354" s="322">
        <v>9</v>
      </c>
      <c r="E354" s="327" t="s">
        <v>886</v>
      </c>
      <c r="F354" s="323" t="s">
        <v>191</v>
      </c>
      <c r="G354" s="324">
        <v>32.6</v>
      </c>
    </row>
    <row r="355" spans="1:7" s="173" customFormat="1" ht="26.25">
      <c r="A355" s="320" t="s">
        <v>470</v>
      </c>
      <c r="B355" s="321">
        <v>8</v>
      </c>
      <c r="C355" s="322">
        <v>7</v>
      </c>
      <c r="D355" s="322">
        <v>9</v>
      </c>
      <c r="E355" s="327" t="s">
        <v>887</v>
      </c>
      <c r="F355" s="323" t="s">
        <v>1170</v>
      </c>
      <c r="G355" s="324">
        <v>27955.5</v>
      </c>
    </row>
    <row r="356" spans="1:7" s="108" customFormat="1" ht="15">
      <c r="A356" s="320" t="s">
        <v>496</v>
      </c>
      <c r="B356" s="321">
        <v>8</v>
      </c>
      <c r="C356" s="322">
        <v>7</v>
      </c>
      <c r="D356" s="322">
        <v>9</v>
      </c>
      <c r="E356" s="327" t="s">
        <v>888</v>
      </c>
      <c r="F356" s="323" t="s">
        <v>1170</v>
      </c>
      <c r="G356" s="324">
        <v>25392.9</v>
      </c>
    </row>
    <row r="357" spans="1:7" s="173" customFormat="1" ht="39">
      <c r="A357" s="320" t="s">
        <v>197</v>
      </c>
      <c r="B357" s="321">
        <v>8</v>
      </c>
      <c r="C357" s="322">
        <v>7</v>
      </c>
      <c r="D357" s="322">
        <v>9</v>
      </c>
      <c r="E357" s="327" t="s">
        <v>888</v>
      </c>
      <c r="F357" s="323" t="s">
        <v>196</v>
      </c>
      <c r="G357" s="324">
        <v>22567.8</v>
      </c>
    </row>
    <row r="358" spans="1:7" s="108" customFormat="1" ht="15">
      <c r="A358" s="320" t="s">
        <v>195</v>
      </c>
      <c r="B358" s="321">
        <v>8</v>
      </c>
      <c r="C358" s="322">
        <v>7</v>
      </c>
      <c r="D358" s="322">
        <v>9</v>
      </c>
      <c r="E358" s="327" t="s">
        <v>888</v>
      </c>
      <c r="F358" s="323" t="s">
        <v>194</v>
      </c>
      <c r="G358" s="324">
        <v>22567.8</v>
      </c>
    </row>
    <row r="359" spans="1:7" s="108" customFormat="1" ht="15">
      <c r="A359" s="320" t="s">
        <v>179</v>
      </c>
      <c r="B359" s="321">
        <v>8</v>
      </c>
      <c r="C359" s="322">
        <v>7</v>
      </c>
      <c r="D359" s="322">
        <v>9</v>
      </c>
      <c r="E359" s="327" t="s">
        <v>888</v>
      </c>
      <c r="F359" s="323" t="s">
        <v>178</v>
      </c>
      <c r="G359" s="324">
        <v>126.7</v>
      </c>
    </row>
    <row r="360" spans="1:7" s="108" customFormat="1" ht="15">
      <c r="A360" s="320" t="s">
        <v>177</v>
      </c>
      <c r="B360" s="321">
        <v>8</v>
      </c>
      <c r="C360" s="322">
        <v>7</v>
      </c>
      <c r="D360" s="322">
        <v>9</v>
      </c>
      <c r="E360" s="327" t="s">
        <v>888</v>
      </c>
      <c r="F360" s="323" t="s">
        <v>176</v>
      </c>
      <c r="G360" s="324">
        <v>126.7</v>
      </c>
    </row>
    <row r="361" spans="1:7" s="108" customFormat="1" ht="15">
      <c r="A361" s="320" t="s">
        <v>190</v>
      </c>
      <c r="B361" s="321">
        <v>8</v>
      </c>
      <c r="C361" s="322">
        <v>7</v>
      </c>
      <c r="D361" s="322">
        <v>9</v>
      </c>
      <c r="E361" s="327" t="s">
        <v>888</v>
      </c>
      <c r="F361" s="323" t="s">
        <v>101</v>
      </c>
      <c r="G361" s="324">
        <v>2698.4</v>
      </c>
    </row>
    <row r="362" spans="1:7" s="173" customFormat="1" ht="15">
      <c r="A362" s="320" t="s">
        <v>189</v>
      </c>
      <c r="B362" s="321">
        <v>8</v>
      </c>
      <c r="C362" s="322">
        <v>7</v>
      </c>
      <c r="D362" s="322">
        <v>9</v>
      </c>
      <c r="E362" s="327" t="s">
        <v>888</v>
      </c>
      <c r="F362" s="323" t="s">
        <v>102</v>
      </c>
      <c r="G362" s="324">
        <v>2698.4</v>
      </c>
    </row>
    <row r="363" spans="1:7" s="108" customFormat="1" ht="15">
      <c r="A363" s="320" t="s">
        <v>198</v>
      </c>
      <c r="B363" s="321">
        <v>8</v>
      </c>
      <c r="C363" s="322">
        <v>7</v>
      </c>
      <c r="D363" s="322">
        <v>9</v>
      </c>
      <c r="E363" s="327" t="s">
        <v>889</v>
      </c>
      <c r="F363" s="323" t="s">
        <v>1170</v>
      </c>
      <c r="G363" s="324">
        <v>2562.6</v>
      </c>
    </row>
    <row r="364" spans="1:7" s="108" customFormat="1" ht="39">
      <c r="A364" s="320" t="s">
        <v>197</v>
      </c>
      <c r="B364" s="321">
        <v>8</v>
      </c>
      <c r="C364" s="322">
        <v>7</v>
      </c>
      <c r="D364" s="322">
        <v>9</v>
      </c>
      <c r="E364" s="327" t="s">
        <v>889</v>
      </c>
      <c r="F364" s="323" t="s">
        <v>196</v>
      </c>
      <c r="G364" s="324">
        <v>2.9</v>
      </c>
    </row>
    <row r="365" spans="1:7" s="108" customFormat="1" ht="15">
      <c r="A365" s="320" t="s">
        <v>195</v>
      </c>
      <c r="B365" s="321">
        <v>8</v>
      </c>
      <c r="C365" s="322">
        <v>7</v>
      </c>
      <c r="D365" s="322">
        <v>9</v>
      </c>
      <c r="E365" s="327" t="s">
        <v>889</v>
      </c>
      <c r="F365" s="323" t="s">
        <v>194</v>
      </c>
      <c r="G365" s="324">
        <v>2.9</v>
      </c>
    </row>
    <row r="366" spans="1:7" s="108" customFormat="1" ht="15">
      <c r="A366" s="320" t="s">
        <v>555</v>
      </c>
      <c r="B366" s="321">
        <v>8</v>
      </c>
      <c r="C366" s="322">
        <v>7</v>
      </c>
      <c r="D366" s="322">
        <v>9</v>
      </c>
      <c r="E366" s="327" t="s">
        <v>889</v>
      </c>
      <c r="F366" s="323" t="s">
        <v>181</v>
      </c>
      <c r="G366" s="324">
        <v>1808.1</v>
      </c>
    </row>
    <row r="367" spans="1:7" s="108" customFormat="1" ht="15">
      <c r="A367" s="320" t="s">
        <v>199</v>
      </c>
      <c r="B367" s="321">
        <v>8</v>
      </c>
      <c r="C367" s="322">
        <v>7</v>
      </c>
      <c r="D367" s="322">
        <v>9</v>
      </c>
      <c r="E367" s="327" t="s">
        <v>889</v>
      </c>
      <c r="F367" s="323" t="s">
        <v>180</v>
      </c>
      <c r="G367" s="324">
        <v>1808.1</v>
      </c>
    </row>
    <row r="368" spans="1:7" s="173" customFormat="1" ht="15">
      <c r="A368" s="320" t="s">
        <v>190</v>
      </c>
      <c r="B368" s="321">
        <v>8</v>
      </c>
      <c r="C368" s="322">
        <v>7</v>
      </c>
      <c r="D368" s="322">
        <v>9</v>
      </c>
      <c r="E368" s="327" t="s">
        <v>889</v>
      </c>
      <c r="F368" s="323" t="s">
        <v>101</v>
      </c>
      <c r="G368" s="324">
        <v>746.4</v>
      </c>
    </row>
    <row r="369" spans="1:7" s="108" customFormat="1" ht="15">
      <c r="A369" s="320" t="s">
        <v>189</v>
      </c>
      <c r="B369" s="321">
        <v>8</v>
      </c>
      <c r="C369" s="322">
        <v>7</v>
      </c>
      <c r="D369" s="322">
        <v>9</v>
      </c>
      <c r="E369" s="327" t="s">
        <v>889</v>
      </c>
      <c r="F369" s="323" t="s">
        <v>102</v>
      </c>
      <c r="G369" s="324">
        <v>746.4</v>
      </c>
    </row>
    <row r="370" spans="1:7" s="173" customFormat="1" ht="15">
      <c r="A370" s="320" t="s">
        <v>193</v>
      </c>
      <c r="B370" s="321">
        <v>8</v>
      </c>
      <c r="C370" s="322">
        <v>7</v>
      </c>
      <c r="D370" s="322">
        <v>9</v>
      </c>
      <c r="E370" s="327" t="s">
        <v>889</v>
      </c>
      <c r="F370" s="323" t="s">
        <v>99</v>
      </c>
      <c r="G370" s="324">
        <v>5.2</v>
      </c>
    </row>
    <row r="371" spans="1:7" s="108" customFormat="1" ht="15">
      <c r="A371" s="320" t="s">
        <v>192</v>
      </c>
      <c r="B371" s="321">
        <v>8</v>
      </c>
      <c r="C371" s="322">
        <v>7</v>
      </c>
      <c r="D371" s="322">
        <v>9</v>
      </c>
      <c r="E371" s="327" t="s">
        <v>889</v>
      </c>
      <c r="F371" s="323" t="s">
        <v>191</v>
      </c>
      <c r="G371" s="324">
        <v>5.2</v>
      </c>
    </row>
    <row r="372" spans="1:7" s="108" customFormat="1" ht="15">
      <c r="A372" s="320" t="s">
        <v>186</v>
      </c>
      <c r="B372" s="321">
        <v>8</v>
      </c>
      <c r="C372" s="322">
        <v>10</v>
      </c>
      <c r="D372" s="322">
        <v>0</v>
      </c>
      <c r="E372" s="327" t="s">
        <v>1170</v>
      </c>
      <c r="F372" s="323" t="s">
        <v>1170</v>
      </c>
      <c r="G372" s="324">
        <v>21282</v>
      </c>
    </row>
    <row r="373" spans="1:7" s="173" customFormat="1" ht="15">
      <c r="A373" s="320" t="s">
        <v>185</v>
      </c>
      <c r="B373" s="321">
        <v>8</v>
      </c>
      <c r="C373" s="322">
        <v>10</v>
      </c>
      <c r="D373" s="322">
        <v>4</v>
      </c>
      <c r="E373" s="327" t="s">
        <v>1170</v>
      </c>
      <c r="F373" s="323" t="s">
        <v>1170</v>
      </c>
      <c r="G373" s="324">
        <v>21282</v>
      </c>
    </row>
    <row r="374" spans="1:7" s="108" customFormat="1" ht="26.25">
      <c r="A374" s="320" t="s">
        <v>184</v>
      </c>
      <c r="B374" s="321">
        <v>8</v>
      </c>
      <c r="C374" s="322">
        <v>10</v>
      </c>
      <c r="D374" s="322">
        <v>4</v>
      </c>
      <c r="E374" s="327" t="s">
        <v>817</v>
      </c>
      <c r="F374" s="323" t="s">
        <v>1170</v>
      </c>
      <c r="G374" s="324">
        <v>21282</v>
      </c>
    </row>
    <row r="375" spans="1:7" s="108" customFormat="1" ht="15">
      <c r="A375" s="320" t="s">
        <v>183</v>
      </c>
      <c r="B375" s="321">
        <v>8</v>
      </c>
      <c r="C375" s="322">
        <v>10</v>
      </c>
      <c r="D375" s="322">
        <v>4</v>
      </c>
      <c r="E375" s="327" t="s">
        <v>818</v>
      </c>
      <c r="F375" s="323" t="s">
        <v>1170</v>
      </c>
      <c r="G375" s="324">
        <v>21282</v>
      </c>
    </row>
    <row r="376" spans="1:7" s="108" customFormat="1" ht="39">
      <c r="A376" s="320" t="s">
        <v>452</v>
      </c>
      <c r="B376" s="321">
        <v>8</v>
      </c>
      <c r="C376" s="322">
        <v>10</v>
      </c>
      <c r="D376" s="322">
        <v>4</v>
      </c>
      <c r="E376" s="327" t="s">
        <v>821</v>
      </c>
      <c r="F376" s="323" t="s">
        <v>1170</v>
      </c>
      <c r="G376" s="324">
        <v>21282</v>
      </c>
    </row>
    <row r="377" spans="1:7" s="173" customFormat="1" ht="39">
      <c r="A377" s="320" t="s">
        <v>182</v>
      </c>
      <c r="B377" s="321">
        <v>8</v>
      </c>
      <c r="C377" s="322">
        <v>10</v>
      </c>
      <c r="D377" s="322">
        <v>4</v>
      </c>
      <c r="E377" s="327" t="s">
        <v>885</v>
      </c>
      <c r="F377" s="323" t="s">
        <v>1170</v>
      </c>
      <c r="G377" s="324">
        <v>21282</v>
      </c>
    </row>
    <row r="378" spans="1:7" s="108" customFormat="1" ht="15">
      <c r="A378" s="320" t="s">
        <v>555</v>
      </c>
      <c r="B378" s="321">
        <v>8</v>
      </c>
      <c r="C378" s="322">
        <v>10</v>
      </c>
      <c r="D378" s="322">
        <v>4</v>
      </c>
      <c r="E378" s="327" t="s">
        <v>885</v>
      </c>
      <c r="F378" s="323" t="s">
        <v>181</v>
      </c>
      <c r="G378" s="324">
        <v>315</v>
      </c>
    </row>
    <row r="379" spans="1:7" s="108" customFormat="1" ht="15">
      <c r="A379" s="320" t="s">
        <v>199</v>
      </c>
      <c r="B379" s="321">
        <v>8</v>
      </c>
      <c r="C379" s="322">
        <v>10</v>
      </c>
      <c r="D379" s="322">
        <v>4</v>
      </c>
      <c r="E379" s="327" t="s">
        <v>885</v>
      </c>
      <c r="F379" s="323" t="s">
        <v>180</v>
      </c>
      <c r="G379" s="324">
        <v>315</v>
      </c>
    </row>
    <row r="380" spans="1:7" s="108" customFormat="1" ht="15">
      <c r="A380" s="320" t="s">
        <v>179</v>
      </c>
      <c r="B380" s="321">
        <v>8</v>
      </c>
      <c r="C380" s="322">
        <v>10</v>
      </c>
      <c r="D380" s="322">
        <v>4</v>
      </c>
      <c r="E380" s="327" t="s">
        <v>885</v>
      </c>
      <c r="F380" s="323" t="s">
        <v>178</v>
      </c>
      <c r="G380" s="324">
        <v>20967</v>
      </c>
    </row>
    <row r="381" spans="1:7" s="108" customFormat="1" ht="15">
      <c r="A381" s="320" t="s">
        <v>177</v>
      </c>
      <c r="B381" s="321">
        <v>8</v>
      </c>
      <c r="C381" s="322">
        <v>10</v>
      </c>
      <c r="D381" s="322">
        <v>4</v>
      </c>
      <c r="E381" s="327" t="s">
        <v>885</v>
      </c>
      <c r="F381" s="323" t="s">
        <v>176</v>
      </c>
      <c r="G381" s="324">
        <v>20967</v>
      </c>
    </row>
    <row r="382" spans="1:7" s="108" customFormat="1" ht="26.25">
      <c r="A382" s="320" t="s">
        <v>663</v>
      </c>
      <c r="B382" s="321">
        <v>15</v>
      </c>
      <c r="C382" s="322">
        <v>0</v>
      </c>
      <c r="D382" s="322">
        <v>0</v>
      </c>
      <c r="E382" s="327" t="s">
        <v>1170</v>
      </c>
      <c r="F382" s="323" t="s">
        <v>1170</v>
      </c>
      <c r="G382" s="324">
        <v>2548.6</v>
      </c>
    </row>
    <row r="383" spans="1:7" s="173" customFormat="1" ht="15">
      <c r="A383" s="320" t="s">
        <v>244</v>
      </c>
      <c r="B383" s="321">
        <v>15</v>
      </c>
      <c r="C383" s="322">
        <v>1</v>
      </c>
      <c r="D383" s="322">
        <v>0</v>
      </c>
      <c r="E383" s="327" t="s">
        <v>1170</v>
      </c>
      <c r="F383" s="323" t="s">
        <v>1170</v>
      </c>
      <c r="G383" s="324">
        <v>2548.6</v>
      </c>
    </row>
    <row r="384" spans="1:7" s="108" customFormat="1" ht="26.25">
      <c r="A384" s="320" t="s">
        <v>245</v>
      </c>
      <c r="B384" s="321">
        <v>15</v>
      </c>
      <c r="C384" s="322">
        <v>1</v>
      </c>
      <c r="D384" s="322">
        <v>3</v>
      </c>
      <c r="E384" s="327" t="s">
        <v>1170</v>
      </c>
      <c r="F384" s="323" t="s">
        <v>1170</v>
      </c>
      <c r="G384" s="324">
        <v>2548.6</v>
      </c>
    </row>
    <row r="385" spans="1:7" s="108" customFormat="1" ht="13.5" customHeight="1">
      <c r="A385" s="320" t="s">
        <v>242</v>
      </c>
      <c r="B385" s="321">
        <v>15</v>
      </c>
      <c r="C385" s="322">
        <v>1</v>
      </c>
      <c r="D385" s="322">
        <v>3</v>
      </c>
      <c r="E385" s="327" t="s">
        <v>890</v>
      </c>
      <c r="F385" s="323" t="s">
        <v>1170</v>
      </c>
      <c r="G385" s="324">
        <v>2548.6</v>
      </c>
    </row>
    <row r="386" spans="1:7" s="108" customFormat="1" ht="15">
      <c r="A386" s="320" t="s">
        <v>240</v>
      </c>
      <c r="B386" s="321">
        <v>15</v>
      </c>
      <c r="C386" s="322">
        <v>1</v>
      </c>
      <c r="D386" s="322">
        <v>3</v>
      </c>
      <c r="E386" s="327" t="s">
        <v>891</v>
      </c>
      <c r="F386" s="323" t="s">
        <v>1170</v>
      </c>
      <c r="G386" s="324">
        <v>2548.6</v>
      </c>
    </row>
    <row r="387" spans="1:7" s="108" customFormat="1" ht="39">
      <c r="A387" s="320" t="s">
        <v>197</v>
      </c>
      <c r="B387" s="321">
        <v>15</v>
      </c>
      <c r="C387" s="322">
        <v>1</v>
      </c>
      <c r="D387" s="322">
        <v>3</v>
      </c>
      <c r="E387" s="327" t="s">
        <v>891</v>
      </c>
      <c r="F387" s="323" t="s">
        <v>196</v>
      </c>
      <c r="G387" s="324">
        <v>2214.5</v>
      </c>
    </row>
    <row r="388" spans="1:7" s="108" customFormat="1" ht="15">
      <c r="A388" s="320" t="s">
        <v>201</v>
      </c>
      <c r="B388" s="321">
        <v>15</v>
      </c>
      <c r="C388" s="322">
        <v>1</v>
      </c>
      <c r="D388" s="322">
        <v>3</v>
      </c>
      <c r="E388" s="327" t="s">
        <v>891</v>
      </c>
      <c r="F388" s="323" t="s">
        <v>200</v>
      </c>
      <c r="G388" s="324">
        <v>2214.5</v>
      </c>
    </row>
    <row r="389" spans="1:7" s="108" customFormat="1" ht="15">
      <c r="A389" s="320" t="s">
        <v>555</v>
      </c>
      <c r="B389" s="321">
        <v>15</v>
      </c>
      <c r="C389" s="322">
        <v>1</v>
      </c>
      <c r="D389" s="322">
        <v>3</v>
      </c>
      <c r="E389" s="327" t="s">
        <v>891</v>
      </c>
      <c r="F389" s="323" t="s">
        <v>181</v>
      </c>
      <c r="G389" s="324">
        <v>334.1</v>
      </c>
    </row>
    <row r="390" spans="1:7" s="108" customFormat="1" ht="15">
      <c r="A390" s="320" t="s">
        <v>199</v>
      </c>
      <c r="B390" s="321">
        <v>15</v>
      </c>
      <c r="C390" s="322">
        <v>1</v>
      </c>
      <c r="D390" s="322">
        <v>3</v>
      </c>
      <c r="E390" s="327" t="s">
        <v>891</v>
      </c>
      <c r="F390" s="323" t="s">
        <v>180</v>
      </c>
      <c r="G390" s="324">
        <v>334.1</v>
      </c>
    </row>
    <row r="391" spans="1:7" s="173" customFormat="1" ht="33.75" customHeight="1">
      <c r="A391" s="320" t="s">
        <v>664</v>
      </c>
      <c r="B391" s="321">
        <v>16</v>
      </c>
      <c r="C391" s="322">
        <v>0</v>
      </c>
      <c r="D391" s="322">
        <v>0</v>
      </c>
      <c r="E391" s="327" t="s">
        <v>1170</v>
      </c>
      <c r="F391" s="323" t="s">
        <v>1170</v>
      </c>
      <c r="G391" s="324">
        <v>4572</v>
      </c>
    </row>
    <row r="392" spans="1:7" s="108" customFormat="1" ht="15">
      <c r="A392" s="320" t="s">
        <v>244</v>
      </c>
      <c r="B392" s="321">
        <v>16</v>
      </c>
      <c r="C392" s="322">
        <v>1</v>
      </c>
      <c r="D392" s="322">
        <v>0</v>
      </c>
      <c r="E392" s="327" t="s">
        <v>1170</v>
      </c>
      <c r="F392" s="323" t="s">
        <v>1170</v>
      </c>
      <c r="G392" s="324">
        <v>4572</v>
      </c>
    </row>
    <row r="393" spans="1:7" s="108" customFormat="1" ht="26.25">
      <c r="A393" s="320" t="s">
        <v>243</v>
      </c>
      <c r="B393" s="321">
        <v>16</v>
      </c>
      <c r="C393" s="322">
        <v>1</v>
      </c>
      <c r="D393" s="322">
        <v>6</v>
      </c>
      <c r="E393" s="327" t="s">
        <v>1170</v>
      </c>
      <c r="F393" s="323" t="s">
        <v>1170</v>
      </c>
      <c r="G393" s="324">
        <v>4572</v>
      </c>
    </row>
    <row r="394" spans="1:7" s="108" customFormat="1" ht="15">
      <c r="A394" s="320" t="s">
        <v>242</v>
      </c>
      <c r="B394" s="321">
        <v>16</v>
      </c>
      <c r="C394" s="322">
        <v>1</v>
      </c>
      <c r="D394" s="322">
        <v>6</v>
      </c>
      <c r="E394" s="327" t="s">
        <v>890</v>
      </c>
      <c r="F394" s="323" t="s">
        <v>1170</v>
      </c>
      <c r="G394" s="324">
        <v>4572</v>
      </c>
    </row>
    <row r="395" spans="1:7" s="108" customFormat="1" ht="15">
      <c r="A395" s="320" t="s">
        <v>241</v>
      </c>
      <c r="B395" s="321">
        <v>16</v>
      </c>
      <c r="C395" s="322">
        <v>1</v>
      </c>
      <c r="D395" s="322">
        <v>6</v>
      </c>
      <c r="E395" s="327" t="s">
        <v>892</v>
      </c>
      <c r="F395" s="323" t="s">
        <v>1170</v>
      </c>
      <c r="G395" s="324">
        <v>1673.3</v>
      </c>
    </row>
    <row r="396" spans="1:10" s="108" customFormat="1" ht="39">
      <c r="A396" s="320" t="s">
        <v>197</v>
      </c>
      <c r="B396" s="321">
        <v>16</v>
      </c>
      <c r="C396" s="322">
        <v>1</v>
      </c>
      <c r="D396" s="322">
        <v>6</v>
      </c>
      <c r="E396" s="327" t="s">
        <v>892</v>
      </c>
      <c r="F396" s="323" t="s">
        <v>196</v>
      </c>
      <c r="G396" s="324">
        <v>1673.3</v>
      </c>
      <c r="J396" s="108">
        <v>-300</v>
      </c>
    </row>
    <row r="397" spans="1:10" s="173" customFormat="1" ht="15">
      <c r="A397" s="320" t="s">
        <v>201</v>
      </c>
      <c r="B397" s="321">
        <v>16</v>
      </c>
      <c r="C397" s="322">
        <v>1</v>
      </c>
      <c r="D397" s="322">
        <v>6</v>
      </c>
      <c r="E397" s="327" t="s">
        <v>892</v>
      </c>
      <c r="F397" s="323" t="s">
        <v>200</v>
      </c>
      <c r="G397" s="324">
        <v>1673.3</v>
      </c>
      <c r="J397" s="173">
        <v>-300</v>
      </c>
    </row>
    <row r="398" spans="1:10" s="108" customFormat="1" ht="15">
      <c r="A398" s="320" t="s">
        <v>540</v>
      </c>
      <c r="B398" s="321">
        <v>16</v>
      </c>
      <c r="C398" s="322">
        <v>1</v>
      </c>
      <c r="D398" s="322">
        <v>6</v>
      </c>
      <c r="E398" s="327" t="s">
        <v>893</v>
      </c>
      <c r="F398" s="323" t="s">
        <v>1170</v>
      </c>
      <c r="G398" s="324">
        <v>232.3</v>
      </c>
      <c r="J398" s="108">
        <v>-300</v>
      </c>
    </row>
    <row r="399" spans="1:10" s="108" customFormat="1" ht="39">
      <c r="A399" s="320" t="s">
        <v>197</v>
      </c>
      <c r="B399" s="321">
        <v>16</v>
      </c>
      <c r="C399" s="322">
        <v>1</v>
      </c>
      <c r="D399" s="322">
        <v>6</v>
      </c>
      <c r="E399" s="327" t="s">
        <v>893</v>
      </c>
      <c r="F399" s="323" t="s">
        <v>196</v>
      </c>
      <c r="G399" s="324">
        <v>232.3</v>
      </c>
      <c r="J399" s="108">
        <v>-300</v>
      </c>
    </row>
    <row r="400" spans="1:7" s="108" customFormat="1" ht="15">
      <c r="A400" s="320" t="s">
        <v>201</v>
      </c>
      <c r="B400" s="321">
        <v>16</v>
      </c>
      <c r="C400" s="322">
        <v>1</v>
      </c>
      <c r="D400" s="322">
        <v>6</v>
      </c>
      <c r="E400" s="327" t="s">
        <v>893</v>
      </c>
      <c r="F400" s="323" t="s">
        <v>200</v>
      </c>
      <c r="G400" s="324">
        <v>232.3</v>
      </c>
    </row>
    <row r="401" spans="1:7" s="108" customFormat="1" ht="15">
      <c r="A401" s="320" t="s">
        <v>541</v>
      </c>
      <c r="B401" s="321">
        <v>16</v>
      </c>
      <c r="C401" s="322">
        <v>1</v>
      </c>
      <c r="D401" s="322">
        <v>6</v>
      </c>
      <c r="E401" s="327" t="s">
        <v>894</v>
      </c>
      <c r="F401" s="323" t="s">
        <v>1170</v>
      </c>
      <c r="G401" s="324">
        <v>314.1</v>
      </c>
    </row>
    <row r="402" spans="1:7" s="173" customFormat="1" ht="39">
      <c r="A402" s="320" t="s">
        <v>197</v>
      </c>
      <c r="B402" s="321">
        <v>16</v>
      </c>
      <c r="C402" s="322">
        <v>1</v>
      </c>
      <c r="D402" s="322">
        <v>6</v>
      </c>
      <c r="E402" s="327" t="s">
        <v>894</v>
      </c>
      <c r="F402" s="323" t="s">
        <v>196</v>
      </c>
      <c r="G402" s="324">
        <v>314.1</v>
      </c>
    </row>
    <row r="403" spans="1:7" s="108" customFormat="1" ht="15">
      <c r="A403" s="320" t="s">
        <v>201</v>
      </c>
      <c r="B403" s="321">
        <v>16</v>
      </c>
      <c r="C403" s="322">
        <v>1</v>
      </c>
      <c r="D403" s="322">
        <v>6</v>
      </c>
      <c r="E403" s="327" t="s">
        <v>894</v>
      </c>
      <c r="F403" s="323" t="s">
        <v>200</v>
      </c>
      <c r="G403" s="324">
        <v>314.1</v>
      </c>
    </row>
    <row r="404" spans="1:7" s="108" customFormat="1" ht="15">
      <c r="A404" s="320" t="s">
        <v>574</v>
      </c>
      <c r="B404" s="321">
        <v>16</v>
      </c>
      <c r="C404" s="322">
        <v>1</v>
      </c>
      <c r="D404" s="322">
        <v>6</v>
      </c>
      <c r="E404" s="327" t="s">
        <v>895</v>
      </c>
      <c r="F404" s="323" t="s">
        <v>1170</v>
      </c>
      <c r="G404" s="324">
        <v>93.3</v>
      </c>
    </row>
    <row r="405" spans="1:7" s="173" customFormat="1" ht="39">
      <c r="A405" s="320" t="s">
        <v>197</v>
      </c>
      <c r="B405" s="321">
        <v>16</v>
      </c>
      <c r="C405" s="322">
        <v>1</v>
      </c>
      <c r="D405" s="322">
        <v>6</v>
      </c>
      <c r="E405" s="327" t="s">
        <v>895</v>
      </c>
      <c r="F405" s="323" t="s">
        <v>196</v>
      </c>
      <c r="G405" s="324">
        <v>93.3</v>
      </c>
    </row>
    <row r="406" spans="1:7" s="108" customFormat="1" ht="15">
      <c r="A406" s="320" t="s">
        <v>201</v>
      </c>
      <c r="B406" s="321">
        <v>16</v>
      </c>
      <c r="C406" s="322">
        <v>1</v>
      </c>
      <c r="D406" s="322">
        <v>6</v>
      </c>
      <c r="E406" s="327" t="s">
        <v>895</v>
      </c>
      <c r="F406" s="323" t="s">
        <v>200</v>
      </c>
      <c r="G406" s="324">
        <v>93.3</v>
      </c>
    </row>
    <row r="407" spans="1:10" s="108" customFormat="1" ht="15">
      <c r="A407" s="320" t="s">
        <v>542</v>
      </c>
      <c r="B407" s="321">
        <v>16</v>
      </c>
      <c r="C407" s="322">
        <v>1</v>
      </c>
      <c r="D407" s="322">
        <v>6</v>
      </c>
      <c r="E407" s="327" t="s">
        <v>896</v>
      </c>
      <c r="F407" s="323" t="s">
        <v>1170</v>
      </c>
      <c r="G407" s="324">
        <v>147.8</v>
      </c>
      <c r="J407" s="108">
        <v>-300</v>
      </c>
    </row>
    <row r="408" spans="1:10" s="108" customFormat="1" ht="39">
      <c r="A408" s="320" t="s">
        <v>197</v>
      </c>
      <c r="B408" s="321">
        <v>16</v>
      </c>
      <c r="C408" s="322">
        <v>1</v>
      </c>
      <c r="D408" s="322">
        <v>6</v>
      </c>
      <c r="E408" s="327" t="s">
        <v>896</v>
      </c>
      <c r="F408" s="323" t="s">
        <v>196</v>
      </c>
      <c r="G408" s="324">
        <v>147.8</v>
      </c>
      <c r="J408" s="108">
        <v>-300</v>
      </c>
    </row>
    <row r="409" spans="1:10" s="108" customFormat="1" ht="15">
      <c r="A409" s="320" t="s">
        <v>201</v>
      </c>
      <c r="B409" s="321">
        <v>16</v>
      </c>
      <c r="C409" s="322">
        <v>1</v>
      </c>
      <c r="D409" s="322">
        <v>6</v>
      </c>
      <c r="E409" s="327" t="s">
        <v>896</v>
      </c>
      <c r="F409" s="323" t="s">
        <v>200</v>
      </c>
      <c r="G409" s="324">
        <v>147.8</v>
      </c>
      <c r="J409" s="108">
        <v>-300</v>
      </c>
    </row>
    <row r="410" spans="1:7" s="108" customFormat="1" ht="15">
      <c r="A410" s="320" t="s">
        <v>543</v>
      </c>
      <c r="B410" s="321">
        <v>16</v>
      </c>
      <c r="C410" s="322">
        <v>1</v>
      </c>
      <c r="D410" s="322">
        <v>6</v>
      </c>
      <c r="E410" s="327" t="s">
        <v>897</v>
      </c>
      <c r="F410" s="323" t="s">
        <v>1170</v>
      </c>
      <c r="G410" s="324">
        <v>48.1</v>
      </c>
    </row>
    <row r="411" spans="1:7" s="108" customFormat="1" ht="39">
      <c r="A411" s="320" t="s">
        <v>197</v>
      </c>
      <c r="B411" s="321">
        <v>16</v>
      </c>
      <c r="C411" s="322">
        <v>1</v>
      </c>
      <c r="D411" s="322">
        <v>6</v>
      </c>
      <c r="E411" s="327" t="s">
        <v>897</v>
      </c>
      <c r="F411" s="323" t="s">
        <v>196</v>
      </c>
      <c r="G411" s="324">
        <v>48.1</v>
      </c>
    </row>
    <row r="412" spans="1:7" s="173" customFormat="1" ht="15">
      <c r="A412" s="320" t="s">
        <v>201</v>
      </c>
      <c r="B412" s="321">
        <v>16</v>
      </c>
      <c r="C412" s="322">
        <v>1</v>
      </c>
      <c r="D412" s="322">
        <v>6</v>
      </c>
      <c r="E412" s="327" t="s">
        <v>897</v>
      </c>
      <c r="F412" s="323" t="s">
        <v>200</v>
      </c>
      <c r="G412" s="324">
        <v>48.1</v>
      </c>
    </row>
    <row r="413" spans="1:7" s="108" customFormat="1" ht="16.5" customHeight="1">
      <c r="A413" s="320" t="s">
        <v>575</v>
      </c>
      <c r="B413" s="321">
        <v>16</v>
      </c>
      <c r="C413" s="322">
        <v>1</v>
      </c>
      <c r="D413" s="322">
        <v>6</v>
      </c>
      <c r="E413" s="327" t="s">
        <v>898</v>
      </c>
      <c r="F413" s="323" t="s">
        <v>1170</v>
      </c>
      <c r="G413" s="324">
        <v>99.6</v>
      </c>
    </row>
    <row r="414" spans="1:7" s="108" customFormat="1" ht="18.75" customHeight="1">
      <c r="A414" s="320" t="s">
        <v>197</v>
      </c>
      <c r="B414" s="321">
        <v>16</v>
      </c>
      <c r="C414" s="322">
        <v>1</v>
      </c>
      <c r="D414" s="322">
        <v>6</v>
      </c>
      <c r="E414" s="327" t="s">
        <v>898</v>
      </c>
      <c r="F414" s="323" t="s">
        <v>196</v>
      </c>
      <c r="G414" s="324">
        <v>99.6</v>
      </c>
    </row>
    <row r="415" spans="1:7" s="108" customFormat="1" ht="15">
      <c r="A415" s="320" t="s">
        <v>201</v>
      </c>
      <c r="B415" s="321">
        <v>16</v>
      </c>
      <c r="C415" s="322">
        <v>1</v>
      </c>
      <c r="D415" s="322">
        <v>6</v>
      </c>
      <c r="E415" s="327" t="s">
        <v>898</v>
      </c>
      <c r="F415" s="323" t="s">
        <v>200</v>
      </c>
      <c r="G415" s="324">
        <v>99.6</v>
      </c>
    </row>
    <row r="416" spans="1:7" s="108" customFormat="1" ht="15">
      <c r="A416" s="320" t="s">
        <v>544</v>
      </c>
      <c r="B416" s="321">
        <v>16</v>
      </c>
      <c r="C416" s="322">
        <v>1</v>
      </c>
      <c r="D416" s="322">
        <v>6</v>
      </c>
      <c r="E416" s="327" t="s">
        <v>899</v>
      </c>
      <c r="F416" s="323" t="s">
        <v>1170</v>
      </c>
      <c r="G416" s="324">
        <v>153.3</v>
      </c>
    </row>
    <row r="417" spans="1:7" s="108" customFormat="1" ht="39">
      <c r="A417" s="320" t="s">
        <v>197</v>
      </c>
      <c r="B417" s="321">
        <v>16</v>
      </c>
      <c r="C417" s="322">
        <v>1</v>
      </c>
      <c r="D417" s="322">
        <v>6</v>
      </c>
      <c r="E417" s="327" t="s">
        <v>899</v>
      </c>
      <c r="F417" s="323" t="s">
        <v>196</v>
      </c>
      <c r="G417" s="324">
        <v>153.3</v>
      </c>
    </row>
    <row r="418" spans="1:7" s="108" customFormat="1" ht="15">
      <c r="A418" s="320" t="s">
        <v>201</v>
      </c>
      <c r="B418" s="321">
        <v>16</v>
      </c>
      <c r="C418" s="322">
        <v>1</v>
      </c>
      <c r="D418" s="322">
        <v>6</v>
      </c>
      <c r="E418" s="327" t="s">
        <v>899</v>
      </c>
      <c r="F418" s="323" t="s">
        <v>200</v>
      </c>
      <c r="G418" s="324">
        <v>153.3</v>
      </c>
    </row>
    <row r="419" spans="1:7" s="173" customFormat="1" ht="15">
      <c r="A419" s="320" t="s">
        <v>240</v>
      </c>
      <c r="B419" s="321">
        <v>16</v>
      </c>
      <c r="C419" s="322">
        <v>1</v>
      </c>
      <c r="D419" s="322">
        <v>6</v>
      </c>
      <c r="E419" s="327" t="s">
        <v>891</v>
      </c>
      <c r="F419" s="323" t="s">
        <v>1170</v>
      </c>
      <c r="G419" s="324">
        <v>1810.2</v>
      </c>
    </row>
    <row r="420" spans="1:7" s="108" customFormat="1" ht="39">
      <c r="A420" s="320" t="s">
        <v>197</v>
      </c>
      <c r="B420" s="321">
        <v>16</v>
      </c>
      <c r="C420" s="322">
        <v>1</v>
      </c>
      <c r="D420" s="322">
        <v>6</v>
      </c>
      <c r="E420" s="327" t="s">
        <v>891</v>
      </c>
      <c r="F420" s="323" t="s">
        <v>196</v>
      </c>
      <c r="G420" s="324">
        <v>1461.4</v>
      </c>
    </row>
    <row r="421" spans="1:7" s="108" customFormat="1" ht="15">
      <c r="A421" s="320" t="s">
        <v>201</v>
      </c>
      <c r="B421" s="321">
        <v>16</v>
      </c>
      <c r="C421" s="322">
        <v>1</v>
      </c>
      <c r="D421" s="322">
        <v>6</v>
      </c>
      <c r="E421" s="327" t="s">
        <v>891</v>
      </c>
      <c r="F421" s="323" t="s">
        <v>200</v>
      </c>
      <c r="G421" s="324">
        <v>1461.4</v>
      </c>
    </row>
    <row r="422" spans="1:7" s="108" customFormat="1" ht="15">
      <c r="A422" s="320" t="s">
        <v>555</v>
      </c>
      <c r="B422" s="321">
        <v>16</v>
      </c>
      <c r="C422" s="322">
        <v>1</v>
      </c>
      <c r="D422" s="322">
        <v>6</v>
      </c>
      <c r="E422" s="327" t="s">
        <v>891</v>
      </c>
      <c r="F422" s="323" t="s">
        <v>181</v>
      </c>
      <c r="G422" s="324">
        <v>347.1</v>
      </c>
    </row>
    <row r="423" spans="1:7" s="108" customFormat="1" ht="15">
      <c r="A423" s="320" t="s">
        <v>199</v>
      </c>
      <c r="B423" s="321">
        <v>16</v>
      </c>
      <c r="C423" s="322">
        <v>1</v>
      </c>
      <c r="D423" s="322">
        <v>6</v>
      </c>
      <c r="E423" s="327" t="s">
        <v>891</v>
      </c>
      <c r="F423" s="323" t="s">
        <v>180</v>
      </c>
      <c r="G423" s="324">
        <v>347.1</v>
      </c>
    </row>
    <row r="424" spans="1:7" s="108" customFormat="1" ht="15">
      <c r="A424" s="320" t="s">
        <v>193</v>
      </c>
      <c r="B424" s="321">
        <v>16</v>
      </c>
      <c r="C424" s="322">
        <v>1</v>
      </c>
      <c r="D424" s="322">
        <v>6</v>
      </c>
      <c r="E424" s="327" t="s">
        <v>891</v>
      </c>
      <c r="F424" s="323" t="s">
        <v>99</v>
      </c>
      <c r="G424" s="324">
        <v>1.7</v>
      </c>
    </row>
    <row r="425" spans="1:7" s="108" customFormat="1" ht="15">
      <c r="A425" s="320" t="s">
        <v>192</v>
      </c>
      <c r="B425" s="321">
        <v>16</v>
      </c>
      <c r="C425" s="322">
        <v>1</v>
      </c>
      <c r="D425" s="322">
        <v>6</v>
      </c>
      <c r="E425" s="327" t="s">
        <v>891</v>
      </c>
      <c r="F425" s="323" t="s">
        <v>191</v>
      </c>
      <c r="G425" s="324">
        <v>1.7</v>
      </c>
    </row>
    <row r="426" spans="1:7" s="173" customFormat="1" ht="20.25" customHeight="1">
      <c r="A426" s="320" t="s">
        <v>164</v>
      </c>
      <c r="B426" s="321">
        <v>18</v>
      </c>
      <c r="C426" s="322">
        <v>0</v>
      </c>
      <c r="D426" s="322">
        <v>0</v>
      </c>
      <c r="E426" s="327" t="s">
        <v>1170</v>
      </c>
      <c r="F426" s="323" t="s">
        <v>1170</v>
      </c>
      <c r="G426" s="324">
        <v>971666.2</v>
      </c>
    </row>
    <row r="427" spans="1:7" s="108" customFormat="1" ht="15">
      <c r="A427" s="320" t="s">
        <v>244</v>
      </c>
      <c r="B427" s="321">
        <v>18</v>
      </c>
      <c r="C427" s="322">
        <v>1</v>
      </c>
      <c r="D427" s="322">
        <v>0</v>
      </c>
      <c r="E427" s="327" t="s">
        <v>1170</v>
      </c>
      <c r="F427" s="323" t="s">
        <v>1170</v>
      </c>
      <c r="G427" s="324">
        <v>210916.7</v>
      </c>
    </row>
    <row r="428" spans="1:7" s="108" customFormat="1" ht="26.25">
      <c r="A428" s="320" t="s">
        <v>257</v>
      </c>
      <c r="B428" s="321">
        <v>18</v>
      </c>
      <c r="C428" s="322">
        <v>1</v>
      </c>
      <c r="D428" s="322">
        <v>4</v>
      </c>
      <c r="E428" s="327" t="s">
        <v>1170</v>
      </c>
      <c r="F428" s="323" t="s">
        <v>1170</v>
      </c>
      <c r="G428" s="324">
        <v>108740.6</v>
      </c>
    </row>
    <row r="429" spans="1:7" s="173" customFormat="1" ht="26.25">
      <c r="A429" s="320" t="s">
        <v>207</v>
      </c>
      <c r="B429" s="321">
        <v>18</v>
      </c>
      <c r="C429" s="322">
        <v>1</v>
      </c>
      <c r="D429" s="322">
        <v>4</v>
      </c>
      <c r="E429" s="327" t="s">
        <v>838</v>
      </c>
      <c r="F429" s="323" t="s">
        <v>1170</v>
      </c>
      <c r="G429" s="324">
        <v>3332</v>
      </c>
    </row>
    <row r="430" spans="1:7" s="108" customFormat="1" ht="26.25">
      <c r="A430" s="320" t="s">
        <v>271</v>
      </c>
      <c r="B430" s="321">
        <v>18</v>
      </c>
      <c r="C430" s="322">
        <v>1</v>
      </c>
      <c r="D430" s="322">
        <v>4</v>
      </c>
      <c r="E430" s="327" t="s">
        <v>900</v>
      </c>
      <c r="F430" s="323" t="s">
        <v>1170</v>
      </c>
      <c r="G430" s="324">
        <v>3332</v>
      </c>
    </row>
    <row r="431" spans="1:7" s="108" customFormat="1" ht="13.5" customHeight="1">
      <c r="A431" s="320" t="s">
        <v>506</v>
      </c>
      <c r="B431" s="321">
        <v>18</v>
      </c>
      <c r="C431" s="322">
        <v>1</v>
      </c>
      <c r="D431" s="322">
        <v>4</v>
      </c>
      <c r="E431" s="327" t="s">
        <v>901</v>
      </c>
      <c r="F431" s="323" t="s">
        <v>1170</v>
      </c>
      <c r="G431" s="324">
        <v>3332</v>
      </c>
    </row>
    <row r="432" spans="1:7" s="108" customFormat="1" ht="15">
      <c r="A432" s="320" t="s">
        <v>272</v>
      </c>
      <c r="B432" s="321">
        <v>18</v>
      </c>
      <c r="C432" s="322">
        <v>1</v>
      </c>
      <c r="D432" s="322">
        <v>4</v>
      </c>
      <c r="E432" s="327" t="s">
        <v>902</v>
      </c>
      <c r="F432" s="323" t="s">
        <v>1170</v>
      </c>
      <c r="G432" s="324">
        <v>3332</v>
      </c>
    </row>
    <row r="433" spans="1:7" s="108" customFormat="1" ht="39">
      <c r="A433" s="320" t="s">
        <v>197</v>
      </c>
      <c r="B433" s="321">
        <v>18</v>
      </c>
      <c r="C433" s="322">
        <v>1</v>
      </c>
      <c r="D433" s="322">
        <v>4</v>
      </c>
      <c r="E433" s="327" t="s">
        <v>902</v>
      </c>
      <c r="F433" s="323" t="s">
        <v>196</v>
      </c>
      <c r="G433" s="324">
        <v>2778.4</v>
      </c>
    </row>
    <row r="434" spans="1:7" s="108" customFormat="1" ht="15">
      <c r="A434" s="320" t="s">
        <v>201</v>
      </c>
      <c r="B434" s="321">
        <v>18</v>
      </c>
      <c r="C434" s="322">
        <v>1</v>
      </c>
      <c r="D434" s="322">
        <v>4</v>
      </c>
      <c r="E434" s="327" t="s">
        <v>902</v>
      </c>
      <c r="F434" s="323" t="s">
        <v>200</v>
      </c>
      <c r="G434" s="324">
        <v>2778.4</v>
      </c>
    </row>
    <row r="435" spans="1:7" s="108" customFormat="1" ht="15">
      <c r="A435" s="320" t="s">
        <v>555</v>
      </c>
      <c r="B435" s="321">
        <v>18</v>
      </c>
      <c r="C435" s="322">
        <v>1</v>
      </c>
      <c r="D435" s="322">
        <v>4</v>
      </c>
      <c r="E435" s="327" t="s">
        <v>902</v>
      </c>
      <c r="F435" s="323" t="s">
        <v>181</v>
      </c>
      <c r="G435" s="324">
        <v>553.6</v>
      </c>
    </row>
    <row r="436" spans="1:7" s="108" customFormat="1" ht="15">
      <c r="A436" s="320" t="s">
        <v>199</v>
      </c>
      <c r="B436" s="321">
        <v>18</v>
      </c>
      <c r="C436" s="322">
        <v>1</v>
      </c>
      <c r="D436" s="322">
        <v>4</v>
      </c>
      <c r="E436" s="327" t="s">
        <v>902</v>
      </c>
      <c r="F436" s="323" t="s">
        <v>180</v>
      </c>
      <c r="G436" s="324">
        <v>553.6</v>
      </c>
    </row>
    <row r="437" spans="1:7" s="108" customFormat="1" ht="26.25">
      <c r="A437" s="320" t="s">
        <v>184</v>
      </c>
      <c r="B437" s="321">
        <v>18</v>
      </c>
      <c r="C437" s="322">
        <v>1</v>
      </c>
      <c r="D437" s="322">
        <v>4</v>
      </c>
      <c r="E437" s="327" t="s">
        <v>817</v>
      </c>
      <c r="F437" s="323" t="s">
        <v>1170</v>
      </c>
      <c r="G437" s="324">
        <v>2817</v>
      </c>
    </row>
    <row r="438" spans="1:7" s="173" customFormat="1" ht="15">
      <c r="A438" s="320" t="s">
        <v>213</v>
      </c>
      <c r="B438" s="321">
        <v>18</v>
      </c>
      <c r="C438" s="322">
        <v>1</v>
      </c>
      <c r="D438" s="322">
        <v>4</v>
      </c>
      <c r="E438" s="327" t="s">
        <v>842</v>
      </c>
      <c r="F438" s="323" t="s">
        <v>1170</v>
      </c>
      <c r="G438" s="324">
        <v>2817</v>
      </c>
    </row>
    <row r="439" spans="1:7" s="108" customFormat="1" ht="26.25">
      <c r="A439" s="320" t="s">
        <v>400</v>
      </c>
      <c r="B439" s="321">
        <v>18</v>
      </c>
      <c r="C439" s="322">
        <v>1</v>
      </c>
      <c r="D439" s="322">
        <v>4</v>
      </c>
      <c r="E439" s="327" t="s">
        <v>845</v>
      </c>
      <c r="F439" s="323" t="s">
        <v>1170</v>
      </c>
      <c r="G439" s="324">
        <v>2817</v>
      </c>
    </row>
    <row r="440" spans="1:7" s="108" customFormat="1" ht="26.25">
      <c r="A440" s="320" t="s">
        <v>313</v>
      </c>
      <c r="B440" s="321">
        <v>18</v>
      </c>
      <c r="C440" s="322">
        <v>1</v>
      </c>
      <c r="D440" s="322">
        <v>4</v>
      </c>
      <c r="E440" s="327" t="s">
        <v>903</v>
      </c>
      <c r="F440" s="323" t="s">
        <v>1170</v>
      </c>
      <c r="G440" s="324">
        <v>2817</v>
      </c>
    </row>
    <row r="441" spans="1:7" s="108" customFormat="1" ht="39">
      <c r="A441" s="320" t="s">
        <v>197</v>
      </c>
      <c r="B441" s="321">
        <v>18</v>
      </c>
      <c r="C441" s="322">
        <v>1</v>
      </c>
      <c r="D441" s="322">
        <v>4</v>
      </c>
      <c r="E441" s="327" t="s">
        <v>903</v>
      </c>
      <c r="F441" s="323" t="s">
        <v>196</v>
      </c>
      <c r="G441" s="324">
        <v>2485.4</v>
      </c>
    </row>
    <row r="442" spans="1:7" s="108" customFormat="1" ht="15">
      <c r="A442" s="320" t="s">
        <v>201</v>
      </c>
      <c r="B442" s="321">
        <v>18</v>
      </c>
      <c r="C442" s="322">
        <v>1</v>
      </c>
      <c r="D442" s="322">
        <v>4</v>
      </c>
      <c r="E442" s="327" t="s">
        <v>903</v>
      </c>
      <c r="F442" s="323" t="s">
        <v>200</v>
      </c>
      <c r="G442" s="324">
        <v>2485.4</v>
      </c>
    </row>
    <row r="443" spans="1:7" s="173" customFormat="1" ht="15">
      <c r="A443" s="320" t="s">
        <v>555</v>
      </c>
      <c r="B443" s="321">
        <v>18</v>
      </c>
      <c r="C443" s="322">
        <v>1</v>
      </c>
      <c r="D443" s="322">
        <v>4</v>
      </c>
      <c r="E443" s="327" t="s">
        <v>903</v>
      </c>
      <c r="F443" s="323" t="s">
        <v>181</v>
      </c>
      <c r="G443" s="324">
        <v>331.6</v>
      </c>
    </row>
    <row r="444" spans="1:7" s="108" customFormat="1" ht="15">
      <c r="A444" s="320" t="s">
        <v>199</v>
      </c>
      <c r="B444" s="321">
        <v>18</v>
      </c>
      <c r="C444" s="322">
        <v>1</v>
      </c>
      <c r="D444" s="322">
        <v>4</v>
      </c>
      <c r="E444" s="327" t="s">
        <v>903</v>
      </c>
      <c r="F444" s="323" t="s">
        <v>180</v>
      </c>
      <c r="G444" s="324">
        <v>331.6</v>
      </c>
    </row>
    <row r="445" spans="1:7" s="108" customFormat="1" ht="15">
      <c r="A445" s="320" t="s">
        <v>314</v>
      </c>
      <c r="B445" s="321">
        <v>18</v>
      </c>
      <c r="C445" s="322">
        <v>1</v>
      </c>
      <c r="D445" s="322">
        <v>4</v>
      </c>
      <c r="E445" s="327" t="s">
        <v>904</v>
      </c>
      <c r="F445" s="323" t="s">
        <v>1170</v>
      </c>
      <c r="G445" s="324">
        <v>120</v>
      </c>
    </row>
    <row r="446" spans="1:7" s="108" customFormat="1" ht="15">
      <c r="A446" s="320" t="s">
        <v>315</v>
      </c>
      <c r="B446" s="321">
        <v>18</v>
      </c>
      <c r="C446" s="322">
        <v>1</v>
      </c>
      <c r="D446" s="322">
        <v>4</v>
      </c>
      <c r="E446" s="327" t="s">
        <v>905</v>
      </c>
      <c r="F446" s="323" t="s">
        <v>1170</v>
      </c>
      <c r="G446" s="324">
        <v>120</v>
      </c>
    </row>
    <row r="447" spans="1:7" s="108" customFormat="1" ht="26.25">
      <c r="A447" s="320" t="s">
        <v>518</v>
      </c>
      <c r="B447" s="321">
        <v>18</v>
      </c>
      <c r="C447" s="322">
        <v>1</v>
      </c>
      <c r="D447" s="322">
        <v>4</v>
      </c>
      <c r="E447" s="327" t="s">
        <v>906</v>
      </c>
      <c r="F447" s="323" t="s">
        <v>1170</v>
      </c>
      <c r="G447" s="324">
        <v>120</v>
      </c>
    </row>
    <row r="448" spans="1:7" s="108" customFormat="1" ht="15">
      <c r="A448" s="320" t="s">
        <v>366</v>
      </c>
      <c r="B448" s="321">
        <v>18</v>
      </c>
      <c r="C448" s="322">
        <v>1</v>
      </c>
      <c r="D448" s="322">
        <v>4</v>
      </c>
      <c r="E448" s="327" t="s">
        <v>907</v>
      </c>
      <c r="F448" s="323" t="s">
        <v>1170</v>
      </c>
      <c r="G448" s="324">
        <v>120</v>
      </c>
    </row>
    <row r="449" spans="1:7" s="108" customFormat="1" ht="15">
      <c r="A449" s="320" t="s">
        <v>555</v>
      </c>
      <c r="B449" s="321">
        <v>18</v>
      </c>
      <c r="C449" s="322">
        <v>1</v>
      </c>
      <c r="D449" s="322">
        <v>4</v>
      </c>
      <c r="E449" s="327" t="s">
        <v>907</v>
      </c>
      <c r="F449" s="323" t="s">
        <v>181</v>
      </c>
      <c r="G449" s="324">
        <v>120</v>
      </c>
    </row>
    <row r="450" spans="1:7" s="173" customFormat="1" ht="15">
      <c r="A450" s="320" t="s">
        <v>199</v>
      </c>
      <c r="B450" s="321">
        <v>18</v>
      </c>
      <c r="C450" s="322">
        <v>1</v>
      </c>
      <c r="D450" s="322">
        <v>4</v>
      </c>
      <c r="E450" s="327" t="s">
        <v>907</v>
      </c>
      <c r="F450" s="323" t="s">
        <v>180</v>
      </c>
      <c r="G450" s="324">
        <v>120</v>
      </c>
    </row>
    <row r="451" spans="1:7" s="108" customFormat="1" ht="15">
      <c r="A451" s="320" t="s">
        <v>210</v>
      </c>
      <c r="B451" s="321">
        <v>18</v>
      </c>
      <c r="C451" s="322">
        <v>1</v>
      </c>
      <c r="D451" s="322">
        <v>4</v>
      </c>
      <c r="E451" s="327" t="s">
        <v>788</v>
      </c>
      <c r="F451" s="323" t="s">
        <v>1170</v>
      </c>
      <c r="G451" s="324">
        <v>102404.8</v>
      </c>
    </row>
    <row r="452" spans="1:7" s="108" customFormat="1" ht="15">
      <c r="A452" s="320" t="s">
        <v>209</v>
      </c>
      <c r="B452" s="321">
        <v>18</v>
      </c>
      <c r="C452" s="322">
        <v>1</v>
      </c>
      <c r="D452" s="322">
        <v>4</v>
      </c>
      <c r="E452" s="327" t="s">
        <v>806</v>
      </c>
      <c r="F452" s="323" t="s">
        <v>1170</v>
      </c>
      <c r="G452" s="324">
        <v>413.5</v>
      </c>
    </row>
    <row r="453" spans="1:7" s="108" customFormat="1" ht="13.5" customHeight="1">
      <c r="A453" s="320" t="s">
        <v>401</v>
      </c>
      <c r="B453" s="321">
        <v>18</v>
      </c>
      <c r="C453" s="322">
        <v>1</v>
      </c>
      <c r="D453" s="322">
        <v>4</v>
      </c>
      <c r="E453" s="327" t="s">
        <v>908</v>
      </c>
      <c r="F453" s="323" t="s">
        <v>1170</v>
      </c>
      <c r="G453" s="324">
        <v>284</v>
      </c>
    </row>
    <row r="454" spans="1:7" s="108" customFormat="1" ht="15">
      <c r="A454" s="320" t="s">
        <v>377</v>
      </c>
      <c r="B454" s="321">
        <v>18</v>
      </c>
      <c r="C454" s="322">
        <v>1</v>
      </c>
      <c r="D454" s="322">
        <v>4</v>
      </c>
      <c r="E454" s="327" t="s">
        <v>909</v>
      </c>
      <c r="F454" s="323" t="s">
        <v>1170</v>
      </c>
      <c r="G454" s="324">
        <v>284</v>
      </c>
    </row>
    <row r="455" spans="1:7" s="108" customFormat="1" ht="15">
      <c r="A455" s="320" t="s">
        <v>555</v>
      </c>
      <c r="B455" s="321">
        <v>18</v>
      </c>
      <c r="C455" s="322">
        <v>1</v>
      </c>
      <c r="D455" s="322">
        <v>4</v>
      </c>
      <c r="E455" s="327" t="s">
        <v>909</v>
      </c>
      <c r="F455" s="323" t="s">
        <v>181</v>
      </c>
      <c r="G455" s="324">
        <v>284</v>
      </c>
    </row>
    <row r="456" spans="1:7" s="173" customFormat="1" ht="15">
      <c r="A456" s="320" t="s">
        <v>199</v>
      </c>
      <c r="B456" s="321">
        <v>18</v>
      </c>
      <c r="C456" s="322">
        <v>1</v>
      </c>
      <c r="D456" s="322">
        <v>4</v>
      </c>
      <c r="E456" s="327" t="s">
        <v>909</v>
      </c>
      <c r="F456" s="323" t="s">
        <v>180</v>
      </c>
      <c r="G456" s="324">
        <v>284</v>
      </c>
    </row>
    <row r="457" spans="1:7" s="108" customFormat="1" ht="15">
      <c r="A457" s="320" t="s">
        <v>468</v>
      </c>
      <c r="B457" s="321">
        <v>18</v>
      </c>
      <c r="C457" s="322">
        <v>1</v>
      </c>
      <c r="D457" s="322">
        <v>4</v>
      </c>
      <c r="E457" s="327" t="s">
        <v>807</v>
      </c>
      <c r="F457" s="323" t="s">
        <v>1170</v>
      </c>
      <c r="G457" s="324">
        <v>129.5</v>
      </c>
    </row>
    <row r="458" spans="1:7" s="108" customFormat="1" ht="15">
      <c r="A458" s="320" t="s">
        <v>469</v>
      </c>
      <c r="B458" s="321">
        <v>18</v>
      </c>
      <c r="C458" s="322">
        <v>1</v>
      </c>
      <c r="D458" s="322">
        <v>4</v>
      </c>
      <c r="E458" s="327" t="s">
        <v>808</v>
      </c>
      <c r="F458" s="323" t="s">
        <v>1170</v>
      </c>
      <c r="G458" s="324">
        <v>129.5</v>
      </c>
    </row>
    <row r="459" spans="1:7" s="108" customFormat="1" ht="13.5" customHeight="1">
      <c r="A459" s="320" t="s">
        <v>555</v>
      </c>
      <c r="B459" s="321">
        <v>18</v>
      </c>
      <c r="C459" s="322">
        <v>1</v>
      </c>
      <c r="D459" s="322">
        <v>4</v>
      </c>
      <c r="E459" s="327" t="s">
        <v>808</v>
      </c>
      <c r="F459" s="323" t="s">
        <v>181</v>
      </c>
      <c r="G459" s="324">
        <v>129.5</v>
      </c>
    </row>
    <row r="460" spans="1:7" s="108" customFormat="1" ht="15">
      <c r="A460" s="320" t="s">
        <v>199</v>
      </c>
      <c r="B460" s="321">
        <v>18</v>
      </c>
      <c r="C460" s="322">
        <v>1</v>
      </c>
      <c r="D460" s="322">
        <v>4</v>
      </c>
      <c r="E460" s="327" t="s">
        <v>808</v>
      </c>
      <c r="F460" s="323" t="s">
        <v>180</v>
      </c>
      <c r="G460" s="324">
        <v>129.5</v>
      </c>
    </row>
    <row r="461" spans="1:7" s="108" customFormat="1" ht="15">
      <c r="A461" s="320" t="s">
        <v>316</v>
      </c>
      <c r="B461" s="321">
        <v>18</v>
      </c>
      <c r="C461" s="322">
        <v>1</v>
      </c>
      <c r="D461" s="322">
        <v>4</v>
      </c>
      <c r="E461" s="327" t="s">
        <v>910</v>
      </c>
      <c r="F461" s="323" t="s">
        <v>1170</v>
      </c>
      <c r="G461" s="324">
        <v>7119.1</v>
      </c>
    </row>
    <row r="462" spans="1:7" s="108" customFormat="1" ht="26.25">
      <c r="A462" s="320" t="s">
        <v>402</v>
      </c>
      <c r="B462" s="321">
        <v>18</v>
      </c>
      <c r="C462" s="322">
        <v>1</v>
      </c>
      <c r="D462" s="322">
        <v>4</v>
      </c>
      <c r="E462" s="327" t="s">
        <v>911</v>
      </c>
      <c r="F462" s="323" t="s">
        <v>1170</v>
      </c>
      <c r="G462" s="324">
        <v>7119.1</v>
      </c>
    </row>
    <row r="463" spans="1:7" s="173" customFormat="1" ht="15">
      <c r="A463" s="320" t="s">
        <v>202</v>
      </c>
      <c r="B463" s="321">
        <v>18</v>
      </c>
      <c r="C463" s="322">
        <v>1</v>
      </c>
      <c r="D463" s="322">
        <v>4</v>
      </c>
      <c r="E463" s="327" t="s">
        <v>912</v>
      </c>
      <c r="F463" s="323" t="s">
        <v>1170</v>
      </c>
      <c r="G463" s="324">
        <v>489.1</v>
      </c>
    </row>
    <row r="464" spans="1:7" s="108" customFormat="1" ht="39">
      <c r="A464" s="320" t="s">
        <v>197</v>
      </c>
      <c r="B464" s="321">
        <v>18</v>
      </c>
      <c r="C464" s="322">
        <v>1</v>
      </c>
      <c r="D464" s="322">
        <v>4</v>
      </c>
      <c r="E464" s="327" t="s">
        <v>912</v>
      </c>
      <c r="F464" s="323" t="s">
        <v>196</v>
      </c>
      <c r="G464" s="324">
        <v>453.3</v>
      </c>
    </row>
    <row r="465" spans="1:7" s="108" customFormat="1" ht="15">
      <c r="A465" s="320" t="s">
        <v>201</v>
      </c>
      <c r="B465" s="321">
        <v>18</v>
      </c>
      <c r="C465" s="322">
        <v>1</v>
      </c>
      <c r="D465" s="322">
        <v>4</v>
      </c>
      <c r="E465" s="327" t="s">
        <v>912</v>
      </c>
      <c r="F465" s="323" t="s">
        <v>200</v>
      </c>
      <c r="G465" s="324">
        <v>453.3</v>
      </c>
    </row>
    <row r="466" spans="1:7" s="108" customFormat="1" ht="15">
      <c r="A466" s="320" t="s">
        <v>555</v>
      </c>
      <c r="B466" s="321">
        <v>18</v>
      </c>
      <c r="C466" s="322">
        <v>1</v>
      </c>
      <c r="D466" s="322">
        <v>4</v>
      </c>
      <c r="E466" s="327" t="s">
        <v>912</v>
      </c>
      <c r="F466" s="323" t="s">
        <v>181</v>
      </c>
      <c r="G466" s="324">
        <v>35.8</v>
      </c>
    </row>
    <row r="467" spans="1:7" s="108" customFormat="1" ht="15">
      <c r="A467" s="320" t="s">
        <v>199</v>
      </c>
      <c r="B467" s="321">
        <v>18</v>
      </c>
      <c r="C467" s="322">
        <v>1</v>
      </c>
      <c r="D467" s="322">
        <v>4</v>
      </c>
      <c r="E467" s="327" t="s">
        <v>912</v>
      </c>
      <c r="F467" s="323" t="s">
        <v>180</v>
      </c>
      <c r="G467" s="324">
        <v>35.8</v>
      </c>
    </row>
    <row r="468" spans="1:7" s="108" customFormat="1" ht="39">
      <c r="A468" s="320" t="s">
        <v>317</v>
      </c>
      <c r="B468" s="321">
        <v>18</v>
      </c>
      <c r="C468" s="322">
        <v>1</v>
      </c>
      <c r="D468" s="322">
        <v>4</v>
      </c>
      <c r="E468" s="327" t="s">
        <v>913</v>
      </c>
      <c r="F468" s="323" t="s">
        <v>1170</v>
      </c>
      <c r="G468" s="324">
        <v>6630</v>
      </c>
    </row>
    <row r="469" spans="1:7" s="173" customFormat="1" ht="39">
      <c r="A469" s="320" t="s">
        <v>197</v>
      </c>
      <c r="B469" s="321">
        <v>18</v>
      </c>
      <c r="C469" s="322">
        <v>1</v>
      </c>
      <c r="D469" s="322">
        <v>4</v>
      </c>
      <c r="E469" s="327" t="s">
        <v>913</v>
      </c>
      <c r="F469" s="323" t="s">
        <v>196</v>
      </c>
      <c r="G469" s="324">
        <v>4743.8</v>
      </c>
    </row>
    <row r="470" spans="1:7" s="108" customFormat="1" ht="15">
      <c r="A470" s="320" t="s">
        <v>201</v>
      </c>
      <c r="B470" s="321">
        <v>18</v>
      </c>
      <c r="C470" s="322">
        <v>1</v>
      </c>
      <c r="D470" s="322">
        <v>4</v>
      </c>
      <c r="E470" s="327" t="s">
        <v>913</v>
      </c>
      <c r="F470" s="323" t="s">
        <v>200</v>
      </c>
      <c r="G470" s="324">
        <v>4743.8</v>
      </c>
    </row>
    <row r="471" spans="1:7" s="108" customFormat="1" ht="15">
      <c r="A471" s="320" t="s">
        <v>555</v>
      </c>
      <c r="B471" s="321">
        <v>18</v>
      </c>
      <c r="C471" s="322">
        <v>1</v>
      </c>
      <c r="D471" s="322">
        <v>4</v>
      </c>
      <c r="E471" s="327" t="s">
        <v>913</v>
      </c>
      <c r="F471" s="323" t="s">
        <v>181</v>
      </c>
      <c r="G471" s="324">
        <v>1886.2</v>
      </c>
    </row>
    <row r="472" spans="1:7" s="173" customFormat="1" ht="15">
      <c r="A472" s="320" t="s">
        <v>199</v>
      </c>
      <c r="B472" s="321">
        <v>18</v>
      </c>
      <c r="C472" s="322">
        <v>1</v>
      </c>
      <c r="D472" s="322">
        <v>4</v>
      </c>
      <c r="E472" s="327" t="s">
        <v>913</v>
      </c>
      <c r="F472" s="323" t="s">
        <v>180</v>
      </c>
      <c r="G472" s="324">
        <v>1886.2</v>
      </c>
    </row>
    <row r="473" spans="1:7" s="108" customFormat="1" ht="26.25">
      <c r="A473" s="320" t="s">
        <v>309</v>
      </c>
      <c r="B473" s="321">
        <v>18</v>
      </c>
      <c r="C473" s="322">
        <v>1</v>
      </c>
      <c r="D473" s="322">
        <v>4</v>
      </c>
      <c r="E473" s="327" t="s">
        <v>914</v>
      </c>
      <c r="F473" s="323" t="s">
        <v>1170</v>
      </c>
      <c r="G473" s="324">
        <v>8186</v>
      </c>
    </row>
    <row r="474" spans="1:7" s="108" customFormat="1" ht="15">
      <c r="A474" s="320" t="s">
        <v>516</v>
      </c>
      <c r="B474" s="321">
        <v>18</v>
      </c>
      <c r="C474" s="322">
        <v>1</v>
      </c>
      <c r="D474" s="322">
        <v>4</v>
      </c>
      <c r="E474" s="327" t="s">
        <v>915</v>
      </c>
      <c r="F474" s="323" t="s">
        <v>1170</v>
      </c>
      <c r="G474" s="324">
        <v>8186</v>
      </c>
    </row>
    <row r="475" spans="1:7" s="173" customFormat="1" ht="39">
      <c r="A475" s="320" t="s">
        <v>576</v>
      </c>
      <c r="B475" s="321">
        <v>18</v>
      </c>
      <c r="C475" s="322">
        <v>1</v>
      </c>
      <c r="D475" s="322">
        <v>4</v>
      </c>
      <c r="E475" s="327" t="s">
        <v>916</v>
      </c>
      <c r="F475" s="323" t="s">
        <v>1170</v>
      </c>
      <c r="G475" s="324">
        <v>8186</v>
      </c>
    </row>
    <row r="476" spans="1:7" s="108" customFormat="1" ht="39">
      <c r="A476" s="320" t="s">
        <v>197</v>
      </c>
      <c r="B476" s="321">
        <v>18</v>
      </c>
      <c r="C476" s="322">
        <v>1</v>
      </c>
      <c r="D476" s="322">
        <v>4</v>
      </c>
      <c r="E476" s="327" t="s">
        <v>916</v>
      </c>
      <c r="F476" s="323" t="s">
        <v>196</v>
      </c>
      <c r="G476" s="324">
        <v>7263.6</v>
      </c>
    </row>
    <row r="477" spans="1:7" s="108" customFormat="1" ht="15">
      <c r="A477" s="320" t="s">
        <v>201</v>
      </c>
      <c r="B477" s="321">
        <v>18</v>
      </c>
      <c r="C477" s="322">
        <v>1</v>
      </c>
      <c r="D477" s="322">
        <v>4</v>
      </c>
      <c r="E477" s="327" t="s">
        <v>916</v>
      </c>
      <c r="F477" s="323" t="s">
        <v>200</v>
      </c>
      <c r="G477" s="324">
        <v>7263.6</v>
      </c>
    </row>
    <row r="478" spans="1:7" s="173" customFormat="1" ht="15">
      <c r="A478" s="320" t="s">
        <v>555</v>
      </c>
      <c r="B478" s="321">
        <v>18</v>
      </c>
      <c r="C478" s="322">
        <v>1</v>
      </c>
      <c r="D478" s="322">
        <v>4</v>
      </c>
      <c r="E478" s="327" t="s">
        <v>916</v>
      </c>
      <c r="F478" s="323" t="s">
        <v>181</v>
      </c>
      <c r="G478" s="324">
        <v>829.9</v>
      </c>
    </row>
    <row r="479" spans="1:7" s="108" customFormat="1" ht="15">
      <c r="A479" s="320" t="s">
        <v>199</v>
      </c>
      <c r="B479" s="321">
        <v>18</v>
      </c>
      <c r="C479" s="322">
        <v>1</v>
      </c>
      <c r="D479" s="322">
        <v>4</v>
      </c>
      <c r="E479" s="327" t="s">
        <v>916</v>
      </c>
      <c r="F479" s="323" t="s">
        <v>180</v>
      </c>
      <c r="G479" s="324">
        <v>829.9</v>
      </c>
    </row>
    <row r="480" spans="1:7" s="108" customFormat="1" ht="15">
      <c r="A480" s="320" t="s">
        <v>179</v>
      </c>
      <c r="B480" s="321">
        <v>18</v>
      </c>
      <c r="C480" s="322">
        <v>1</v>
      </c>
      <c r="D480" s="322">
        <v>4</v>
      </c>
      <c r="E480" s="327" t="s">
        <v>916</v>
      </c>
      <c r="F480" s="323" t="s">
        <v>178</v>
      </c>
      <c r="G480" s="324">
        <v>92.5</v>
      </c>
    </row>
    <row r="481" spans="1:7" s="173" customFormat="1" ht="13.5" customHeight="1">
      <c r="A481" s="320" t="s">
        <v>177</v>
      </c>
      <c r="B481" s="321">
        <v>18</v>
      </c>
      <c r="C481" s="322">
        <v>1</v>
      </c>
      <c r="D481" s="322">
        <v>4</v>
      </c>
      <c r="E481" s="327" t="s">
        <v>916</v>
      </c>
      <c r="F481" s="323" t="s">
        <v>176</v>
      </c>
      <c r="G481" s="324">
        <v>92.5</v>
      </c>
    </row>
    <row r="482" spans="1:7" s="108" customFormat="1" ht="26.25">
      <c r="A482" s="320" t="s">
        <v>521</v>
      </c>
      <c r="B482" s="321">
        <v>18</v>
      </c>
      <c r="C482" s="322">
        <v>1</v>
      </c>
      <c r="D482" s="322">
        <v>4</v>
      </c>
      <c r="E482" s="327" t="s">
        <v>917</v>
      </c>
      <c r="F482" s="323" t="s">
        <v>1170</v>
      </c>
      <c r="G482" s="324">
        <v>1637</v>
      </c>
    </row>
    <row r="483" spans="1:7" s="108" customFormat="1" ht="15">
      <c r="A483" s="320" t="s">
        <v>517</v>
      </c>
      <c r="B483" s="321">
        <v>18</v>
      </c>
      <c r="C483" s="322">
        <v>1</v>
      </c>
      <c r="D483" s="322">
        <v>4</v>
      </c>
      <c r="E483" s="327" t="s">
        <v>918</v>
      </c>
      <c r="F483" s="323" t="s">
        <v>1170</v>
      </c>
      <c r="G483" s="324">
        <v>1637</v>
      </c>
    </row>
    <row r="484" spans="1:7" s="173" customFormat="1" ht="39">
      <c r="A484" s="320" t="s">
        <v>577</v>
      </c>
      <c r="B484" s="321">
        <v>18</v>
      </c>
      <c r="C484" s="322">
        <v>1</v>
      </c>
      <c r="D484" s="322">
        <v>4</v>
      </c>
      <c r="E484" s="327" t="s">
        <v>919</v>
      </c>
      <c r="F484" s="323" t="s">
        <v>1170</v>
      </c>
      <c r="G484" s="324">
        <v>1637</v>
      </c>
    </row>
    <row r="485" spans="1:7" s="108" customFormat="1" ht="39">
      <c r="A485" s="320" t="s">
        <v>197</v>
      </c>
      <c r="B485" s="321">
        <v>18</v>
      </c>
      <c r="C485" s="322">
        <v>1</v>
      </c>
      <c r="D485" s="322">
        <v>4</v>
      </c>
      <c r="E485" s="327" t="s">
        <v>919</v>
      </c>
      <c r="F485" s="323" t="s">
        <v>196</v>
      </c>
      <c r="G485" s="324">
        <v>1471.2</v>
      </c>
    </row>
    <row r="486" spans="1:7" s="108" customFormat="1" ht="15">
      <c r="A486" s="320" t="s">
        <v>201</v>
      </c>
      <c r="B486" s="321">
        <v>18</v>
      </c>
      <c r="C486" s="322">
        <v>1</v>
      </c>
      <c r="D486" s="322">
        <v>4</v>
      </c>
      <c r="E486" s="327" t="s">
        <v>919</v>
      </c>
      <c r="F486" s="323" t="s">
        <v>200</v>
      </c>
      <c r="G486" s="324">
        <v>1471.2</v>
      </c>
    </row>
    <row r="487" spans="1:7" s="173" customFormat="1" ht="15">
      <c r="A487" s="320" t="s">
        <v>555</v>
      </c>
      <c r="B487" s="321">
        <v>18</v>
      </c>
      <c r="C487" s="322">
        <v>1</v>
      </c>
      <c r="D487" s="322">
        <v>4</v>
      </c>
      <c r="E487" s="327" t="s">
        <v>919</v>
      </c>
      <c r="F487" s="323" t="s">
        <v>181</v>
      </c>
      <c r="G487" s="324">
        <v>165.8</v>
      </c>
    </row>
    <row r="488" spans="1:7" s="108" customFormat="1" ht="15">
      <c r="A488" s="320" t="s">
        <v>199</v>
      </c>
      <c r="B488" s="321">
        <v>18</v>
      </c>
      <c r="C488" s="322">
        <v>1</v>
      </c>
      <c r="D488" s="322">
        <v>4</v>
      </c>
      <c r="E488" s="327" t="s">
        <v>919</v>
      </c>
      <c r="F488" s="323" t="s">
        <v>180</v>
      </c>
      <c r="G488" s="324">
        <v>165.8</v>
      </c>
    </row>
    <row r="489" spans="1:7" s="108" customFormat="1" ht="15">
      <c r="A489" s="320" t="s">
        <v>212</v>
      </c>
      <c r="B489" s="321">
        <v>18</v>
      </c>
      <c r="C489" s="322">
        <v>1</v>
      </c>
      <c r="D489" s="322">
        <v>4</v>
      </c>
      <c r="E489" s="327" t="s">
        <v>789</v>
      </c>
      <c r="F489" s="323" t="s">
        <v>1170</v>
      </c>
      <c r="G489" s="324">
        <v>85049.2</v>
      </c>
    </row>
    <row r="490" spans="1:7" s="173" customFormat="1" ht="15">
      <c r="A490" s="320" t="s">
        <v>556</v>
      </c>
      <c r="B490" s="321">
        <v>18</v>
      </c>
      <c r="C490" s="322">
        <v>1</v>
      </c>
      <c r="D490" s="322">
        <v>4</v>
      </c>
      <c r="E490" s="327" t="s">
        <v>793</v>
      </c>
      <c r="F490" s="323" t="s">
        <v>1170</v>
      </c>
      <c r="G490" s="324">
        <v>85049.2</v>
      </c>
    </row>
    <row r="491" spans="1:7" s="108" customFormat="1" ht="26.25">
      <c r="A491" s="320" t="s">
        <v>522</v>
      </c>
      <c r="B491" s="321">
        <v>18</v>
      </c>
      <c r="C491" s="322">
        <v>1</v>
      </c>
      <c r="D491" s="322">
        <v>4</v>
      </c>
      <c r="E491" s="327" t="s">
        <v>920</v>
      </c>
      <c r="F491" s="323" t="s">
        <v>1170</v>
      </c>
      <c r="G491" s="324">
        <v>273</v>
      </c>
    </row>
    <row r="492" spans="1:7" s="108" customFormat="1" ht="39">
      <c r="A492" s="320" t="s">
        <v>197</v>
      </c>
      <c r="B492" s="321">
        <v>18</v>
      </c>
      <c r="C492" s="322">
        <v>1</v>
      </c>
      <c r="D492" s="322">
        <v>4</v>
      </c>
      <c r="E492" s="327" t="s">
        <v>920</v>
      </c>
      <c r="F492" s="323" t="s">
        <v>196</v>
      </c>
      <c r="G492" s="324">
        <v>170.5</v>
      </c>
    </row>
    <row r="493" spans="1:7" s="108" customFormat="1" ht="15">
      <c r="A493" s="320" t="s">
        <v>201</v>
      </c>
      <c r="B493" s="321">
        <v>18</v>
      </c>
      <c r="C493" s="322">
        <v>1</v>
      </c>
      <c r="D493" s="322">
        <v>4</v>
      </c>
      <c r="E493" s="327" t="s">
        <v>920</v>
      </c>
      <c r="F493" s="323" t="s">
        <v>200</v>
      </c>
      <c r="G493" s="324">
        <v>170.5</v>
      </c>
    </row>
    <row r="494" spans="1:7" s="108" customFormat="1" ht="15">
      <c r="A494" s="320" t="s">
        <v>555</v>
      </c>
      <c r="B494" s="321">
        <v>18</v>
      </c>
      <c r="C494" s="322">
        <v>1</v>
      </c>
      <c r="D494" s="322">
        <v>4</v>
      </c>
      <c r="E494" s="327" t="s">
        <v>920</v>
      </c>
      <c r="F494" s="323" t="s">
        <v>181</v>
      </c>
      <c r="G494" s="324">
        <v>102.5</v>
      </c>
    </row>
    <row r="495" spans="1:7" s="108" customFormat="1" ht="15">
      <c r="A495" s="320" t="s">
        <v>199</v>
      </c>
      <c r="B495" s="321">
        <v>18</v>
      </c>
      <c r="C495" s="322">
        <v>1</v>
      </c>
      <c r="D495" s="322">
        <v>4</v>
      </c>
      <c r="E495" s="327" t="s">
        <v>920</v>
      </c>
      <c r="F495" s="323" t="s">
        <v>180</v>
      </c>
      <c r="G495" s="324">
        <v>102.5</v>
      </c>
    </row>
    <row r="496" spans="1:7" s="108" customFormat="1" ht="15">
      <c r="A496" s="320" t="s">
        <v>202</v>
      </c>
      <c r="B496" s="321">
        <v>18</v>
      </c>
      <c r="C496" s="322">
        <v>1</v>
      </c>
      <c r="D496" s="322">
        <v>4</v>
      </c>
      <c r="E496" s="327" t="s">
        <v>921</v>
      </c>
      <c r="F496" s="323" t="s">
        <v>1170</v>
      </c>
      <c r="G496" s="324">
        <v>84120</v>
      </c>
    </row>
    <row r="497" spans="1:7" s="108" customFormat="1" ht="39">
      <c r="A497" s="320" t="s">
        <v>197</v>
      </c>
      <c r="B497" s="321">
        <v>18</v>
      </c>
      <c r="C497" s="322">
        <v>1</v>
      </c>
      <c r="D497" s="322">
        <v>4</v>
      </c>
      <c r="E497" s="327" t="s">
        <v>921</v>
      </c>
      <c r="F497" s="323" t="s">
        <v>196</v>
      </c>
      <c r="G497" s="324">
        <v>70397.2</v>
      </c>
    </row>
    <row r="498" spans="1:7" s="108" customFormat="1" ht="15">
      <c r="A498" s="320" t="s">
        <v>201</v>
      </c>
      <c r="B498" s="321">
        <v>18</v>
      </c>
      <c r="C498" s="322">
        <v>1</v>
      </c>
      <c r="D498" s="322">
        <v>4</v>
      </c>
      <c r="E498" s="327" t="s">
        <v>921</v>
      </c>
      <c r="F498" s="323" t="s">
        <v>200</v>
      </c>
      <c r="G498" s="324">
        <v>70397.2</v>
      </c>
    </row>
    <row r="499" spans="1:7" s="108" customFormat="1" ht="15">
      <c r="A499" s="320" t="s">
        <v>555</v>
      </c>
      <c r="B499" s="321">
        <v>18</v>
      </c>
      <c r="C499" s="322">
        <v>1</v>
      </c>
      <c r="D499" s="322">
        <v>4</v>
      </c>
      <c r="E499" s="327" t="s">
        <v>921</v>
      </c>
      <c r="F499" s="323" t="s">
        <v>181</v>
      </c>
      <c r="G499" s="324">
        <v>11841.2</v>
      </c>
    </row>
    <row r="500" spans="1:7" s="108" customFormat="1" ht="15">
      <c r="A500" s="320" t="s">
        <v>199</v>
      </c>
      <c r="B500" s="321">
        <v>18</v>
      </c>
      <c r="C500" s="322">
        <v>1</v>
      </c>
      <c r="D500" s="322">
        <v>4</v>
      </c>
      <c r="E500" s="327" t="s">
        <v>921</v>
      </c>
      <c r="F500" s="323" t="s">
        <v>180</v>
      </c>
      <c r="G500" s="324">
        <v>11841.2</v>
      </c>
    </row>
    <row r="501" spans="1:7" s="108" customFormat="1" ht="15">
      <c r="A501" s="320" t="s">
        <v>179</v>
      </c>
      <c r="B501" s="321">
        <v>18</v>
      </c>
      <c r="C501" s="322">
        <v>1</v>
      </c>
      <c r="D501" s="322">
        <v>4</v>
      </c>
      <c r="E501" s="327" t="s">
        <v>921</v>
      </c>
      <c r="F501" s="323" t="s">
        <v>178</v>
      </c>
      <c r="G501" s="324">
        <v>516.7</v>
      </c>
    </row>
    <row r="502" spans="1:7" s="173" customFormat="1" ht="15">
      <c r="A502" s="320" t="s">
        <v>177</v>
      </c>
      <c r="B502" s="321">
        <v>18</v>
      </c>
      <c r="C502" s="322">
        <v>1</v>
      </c>
      <c r="D502" s="322">
        <v>4</v>
      </c>
      <c r="E502" s="327" t="s">
        <v>921</v>
      </c>
      <c r="F502" s="323" t="s">
        <v>176</v>
      </c>
      <c r="G502" s="324">
        <v>516.7</v>
      </c>
    </row>
    <row r="503" spans="1:7" s="108" customFormat="1" ht="15">
      <c r="A503" s="320" t="s">
        <v>193</v>
      </c>
      <c r="B503" s="321">
        <v>18</v>
      </c>
      <c r="C503" s="322">
        <v>1</v>
      </c>
      <c r="D503" s="322">
        <v>4</v>
      </c>
      <c r="E503" s="327" t="s">
        <v>921</v>
      </c>
      <c r="F503" s="323" t="s">
        <v>99</v>
      </c>
      <c r="G503" s="324">
        <v>1364.9</v>
      </c>
    </row>
    <row r="504" spans="1:7" s="108" customFormat="1" ht="15">
      <c r="A504" s="320" t="s">
        <v>192</v>
      </c>
      <c r="B504" s="321">
        <v>18</v>
      </c>
      <c r="C504" s="322">
        <v>1</v>
      </c>
      <c r="D504" s="322">
        <v>4</v>
      </c>
      <c r="E504" s="327" t="s">
        <v>921</v>
      </c>
      <c r="F504" s="323" t="s">
        <v>191</v>
      </c>
      <c r="G504" s="324">
        <v>1364.9</v>
      </c>
    </row>
    <row r="505" spans="1:7" s="173" customFormat="1" ht="26.25">
      <c r="A505" s="320" t="s">
        <v>359</v>
      </c>
      <c r="B505" s="321">
        <v>18</v>
      </c>
      <c r="C505" s="322">
        <v>1</v>
      </c>
      <c r="D505" s="322">
        <v>4</v>
      </c>
      <c r="E505" s="327" t="s">
        <v>922</v>
      </c>
      <c r="F505" s="323" t="s">
        <v>1170</v>
      </c>
      <c r="G505" s="324">
        <v>534.2</v>
      </c>
    </row>
    <row r="506" spans="1:7" s="108" customFormat="1" ht="15">
      <c r="A506" s="320" t="s">
        <v>555</v>
      </c>
      <c r="B506" s="321">
        <v>18</v>
      </c>
      <c r="C506" s="322">
        <v>1</v>
      </c>
      <c r="D506" s="322">
        <v>4</v>
      </c>
      <c r="E506" s="327" t="s">
        <v>922</v>
      </c>
      <c r="F506" s="323" t="s">
        <v>181</v>
      </c>
      <c r="G506" s="324">
        <v>534.2</v>
      </c>
    </row>
    <row r="507" spans="1:7" s="108" customFormat="1" ht="15">
      <c r="A507" s="320" t="s">
        <v>199</v>
      </c>
      <c r="B507" s="321">
        <v>18</v>
      </c>
      <c r="C507" s="322">
        <v>1</v>
      </c>
      <c r="D507" s="322">
        <v>4</v>
      </c>
      <c r="E507" s="327" t="s">
        <v>922</v>
      </c>
      <c r="F507" s="323" t="s">
        <v>180</v>
      </c>
      <c r="G507" s="324">
        <v>534.2</v>
      </c>
    </row>
    <row r="508" spans="1:7" s="108" customFormat="1" ht="26.25">
      <c r="A508" s="320" t="s">
        <v>655</v>
      </c>
      <c r="B508" s="321">
        <v>18</v>
      </c>
      <c r="C508" s="322">
        <v>1</v>
      </c>
      <c r="D508" s="322">
        <v>4</v>
      </c>
      <c r="E508" s="327" t="s">
        <v>923</v>
      </c>
      <c r="F508" s="323" t="s">
        <v>1170</v>
      </c>
      <c r="G508" s="324">
        <v>122</v>
      </c>
    </row>
    <row r="509" spans="1:7" s="108" customFormat="1" ht="15">
      <c r="A509" s="320" t="s">
        <v>555</v>
      </c>
      <c r="B509" s="321">
        <v>18</v>
      </c>
      <c r="C509" s="322">
        <v>1</v>
      </c>
      <c r="D509" s="322">
        <v>4</v>
      </c>
      <c r="E509" s="327" t="s">
        <v>923</v>
      </c>
      <c r="F509" s="323" t="s">
        <v>181</v>
      </c>
      <c r="G509" s="324">
        <v>122</v>
      </c>
    </row>
    <row r="510" spans="1:7" s="173" customFormat="1" ht="15">
      <c r="A510" s="320" t="s">
        <v>199</v>
      </c>
      <c r="B510" s="321">
        <v>18</v>
      </c>
      <c r="C510" s="322">
        <v>1</v>
      </c>
      <c r="D510" s="322">
        <v>4</v>
      </c>
      <c r="E510" s="327" t="s">
        <v>923</v>
      </c>
      <c r="F510" s="323" t="s">
        <v>180</v>
      </c>
      <c r="G510" s="324">
        <v>122</v>
      </c>
    </row>
    <row r="511" spans="1:7" s="108" customFormat="1" ht="15">
      <c r="A511" s="320" t="s">
        <v>251</v>
      </c>
      <c r="B511" s="321">
        <v>18</v>
      </c>
      <c r="C511" s="322">
        <v>1</v>
      </c>
      <c r="D511" s="322">
        <v>4</v>
      </c>
      <c r="E511" s="327" t="s">
        <v>836</v>
      </c>
      <c r="F511" s="323" t="s">
        <v>1170</v>
      </c>
      <c r="G511" s="324">
        <v>66.8</v>
      </c>
    </row>
    <row r="512" spans="1:7" s="108" customFormat="1" ht="15">
      <c r="A512" s="320" t="s">
        <v>523</v>
      </c>
      <c r="B512" s="321">
        <v>18</v>
      </c>
      <c r="C512" s="322">
        <v>1</v>
      </c>
      <c r="D512" s="322">
        <v>4</v>
      </c>
      <c r="E512" s="327" t="s">
        <v>924</v>
      </c>
      <c r="F512" s="323" t="s">
        <v>1170</v>
      </c>
      <c r="G512" s="324">
        <v>66.8</v>
      </c>
    </row>
    <row r="513" spans="1:7" s="108" customFormat="1" ht="15">
      <c r="A513" s="320" t="s">
        <v>193</v>
      </c>
      <c r="B513" s="321">
        <v>18</v>
      </c>
      <c r="C513" s="322">
        <v>1</v>
      </c>
      <c r="D513" s="322">
        <v>4</v>
      </c>
      <c r="E513" s="327" t="s">
        <v>924</v>
      </c>
      <c r="F513" s="323" t="s">
        <v>99</v>
      </c>
      <c r="G513" s="324">
        <v>66.8</v>
      </c>
    </row>
    <row r="514" spans="1:7" s="108" customFormat="1" ht="15">
      <c r="A514" s="320" t="s">
        <v>588</v>
      </c>
      <c r="B514" s="321">
        <v>18</v>
      </c>
      <c r="C514" s="322">
        <v>1</v>
      </c>
      <c r="D514" s="322">
        <v>4</v>
      </c>
      <c r="E514" s="327" t="s">
        <v>924</v>
      </c>
      <c r="F514" s="323" t="s">
        <v>589</v>
      </c>
      <c r="G514" s="324">
        <v>66.8</v>
      </c>
    </row>
    <row r="515" spans="1:7" s="173" customFormat="1" ht="15">
      <c r="A515" s="320" t="s">
        <v>254</v>
      </c>
      <c r="B515" s="321">
        <v>18</v>
      </c>
      <c r="C515" s="322">
        <v>1</v>
      </c>
      <c r="D515" s="322">
        <v>13</v>
      </c>
      <c r="E515" s="327" t="s">
        <v>1170</v>
      </c>
      <c r="F515" s="323" t="s">
        <v>1170</v>
      </c>
      <c r="G515" s="324">
        <v>102176.1</v>
      </c>
    </row>
    <row r="516" spans="1:7" s="108" customFormat="1" ht="26.25">
      <c r="A516" s="320" t="s">
        <v>207</v>
      </c>
      <c r="B516" s="321">
        <v>18</v>
      </c>
      <c r="C516" s="322">
        <v>1</v>
      </c>
      <c r="D516" s="322">
        <v>13</v>
      </c>
      <c r="E516" s="327" t="s">
        <v>838</v>
      </c>
      <c r="F516" s="323" t="s">
        <v>1170</v>
      </c>
      <c r="G516" s="324">
        <v>393.4</v>
      </c>
    </row>
    <row r="517" spans="1:7" s="108" customFormat="1" ht="15">
      <c r="A517" s="320" t="s">
        <v>229</v>
      </c>
      <c r="B517" s="321">
        <v>18</v>
      </c>
      <c r="C517" s="322">
        <v>1</v>
      </c>
      <c r="D517" s="322">
        <v>13</v>
      </c>
      <c r="E517" s="327" t="s">
        <v>839</v>
      </c>
      <c r="F517" s="323" t="s">
        <v>1170</v>
      </c>
      <c r="G517" s="324">
        <v>393.4</v>
      </c>
    </row>
    <row r="518" spans="1:7" s="173" customFormat="1" ht="39">
      <c r="A518" s="320" t="s">
        <v>398</v>
      </c>
      <c r="B518" s="321">
        <v>18</v>
      </c>
      <c r="C518" s="322">
        <v>1</v>
      </c>
      <c r="D518" s="322">
        <v>13</v>
      </c>
      <c r="E518" s="327" t="s">
        <v>840</v>
      </c>
      <c r="F518" s="323" t="s">
        <v>1170</v>
      </c>
      <c r="G518" s="324">
        <v>393.4</v>
      </c>
    </row>
    <row r="519" spans="1:7" s="108" customFormat="1" ht="15">
      <c r="A519" s="320" t="s">
        <v>406</v>
      </c>
      <c r="B519" s="321">
        <v>18</v>
      </c>
      <c r="C519" s="322">
        <v>1</v>
      </c>
      <c r="D519" s="322">
        <v>13</v>
      </c>
      <c r="E519" s="327" t="s">
        <v>925</v>
      </c>
      <c r="F519" s="323" t="s">
        <v>1170</v>
      </c>
      <c r="G519" s="324">
        <v>393.4</v>
      </c>
    </row>
    <row r="520" spans="1:7" s="108" customFormat="1" ht="15">
      <c r="A520" s="320" t="s">
        <v>555</v>
      </c>
      <c r="B520" s="321">
        <v>18</v>
      </c>
      <c r="C520" s="322">
        <v>1</v>
      </c>
      <c r="D520" s="322">
        <v>13</v>
      </c>
      <c r="E520" s="327" t="s">
        <v>925</v>
      </c>
      <c r="F520" s="323" t="s">
        <v>181</v>
      </c>
      <c r="G520" s="324">
        <v>393.4</v>
      </c>
    </row>
    <row r="521" spans="1:7" s="108" customFormat="1" ht="15">
      <c r="A521" s="320" t="s">
        <v>199</v>
      </c>
      <c r="B521" s="321">
        <v>18</v>
      </c>
      <c r="C521" s="322">
        <v>1</v>
      </c>
      <c r="D521" s="322">
        <v>13</v>
      </c>
      <c r="E521" s="327" t="s">
        <v>925</v>
      </c>
      <c r="F521" s="323" t="s">
        <v>180</v>
      </c>
      <c r="G521" s="324">
        <v>393.4</v>
      </c>
    </row>
    <row r="522" spans="1:7" s="108" customFormat="1" ht="15">
      <c r="A522" s="320" t="s">
        <v>329</v>
      </c>
      <c r="B522" s="321">
        <v>18</v>
      </c>
      <c r="C522" s="322">
        <v>1</v>
      </c>
      <c r="D522" s="322">
        <v>13</v>
      </c>
      <c r="E522" s="327" t="s">
        <v>926</v>
      </c>
      <c r="F522" s="323" t="s">
        <v>1170</v>
      </c>
      <c r="G522" s="324">
        <v>7028.3</v>
      </c>
    </row>
    <row r="523" spans="1:7" s="173" customFormat="1" ht="15">
      <c r="A523" s="320" t="s">
        <v>407</v>
      </c>
      <c r="B523" s="321">
        <v>18</v>
      </c>
      <c r="C523" s="322">
        <v>1</v>
      </c>
      <c r="D523" s="322">
        <v>13</v>
      </c>
      <c r="E523" s="327" t="s">
        <v>927</v>
      </c>
      <c r="F523" s="323" t="s">
        <v>1170</v>
      </c>
      <c r="G523" s="324">
        <v>7028.3</v>
      </c>
    </row>
    <row r="524" spans="1:7" s="108" customFormat="1" ht="15">
      <c r="A524" s="320" t="s">
        <v>776</v>
      </c>
      <c r="B524" s="321">
        <v>18</v>
      </c>
      <c r="C524" s="322">
        <v>1</v>
      </c>
      <c r="D524" s="322">
        <v>13</v>
      </c>
      <c r="E524" s="327" t="s">
        <v>928</v>
      </c>
      <c r="F524" s="323" t="s">
        <v>1170</v>
      </c>
      <c r="G524" s="324">
        <v>7028.3</v>
      </c>
    </row>
    <row r="525" spans="1:7" s="108" customFormat="1" ht="15">
      <c r="A525" s="320" t="s">
        <v>497</v>
      </c>
      <c r="B525" s="321">
        <v>18</v>
      </c>
      <c r="C525" s="322">
        <v>1</v>
      </c>
      <c r="D525" s="322">
        <v>13</v>
      </c>
      <c r="E525" s="327" t="s">
        <v>929</v>
      </c>
      <c r="F525" s="323" t="s">
        <v>1170</v>
      </c>
      <c r="G525" s="324">
        <v>4901</v>
      </c>
    </row>
    <row r="526" spans="1:7" s="173" customFormat="1" ht="39">
      <c r="A526" s="320" t="s">
        <v>197</v>
      </c>
      <c r="B526" s="321">
        <v>18</v>
      </c>
      <c r="C526" s="322">
        <v>1</v>
      </c>
      <c r="D526" s="322">
        <v>13</v>
      </c>
      <c r="E526" s="327" t="s">
        <v>929</v>
      </c>
      <c r="F526" s="323" t="s">
        <v>196</v>
      </c>
      <c r="G526" s="324">
        <v>4875.6</v>
      </c>
    </row>
    <row r="527" spans="1:7" s="108" customFormat="1" ht="15">
      <c r="A527" s="320" t="s">
        <v>195</v>
      </c>
      <c r="B527" s="321">
        <v>18</v>
      </c>
      <c r="C527" s="322">
        <v>1</v>
      </c>
      <c r="D527" s="322">
        <v>13</v>
      </c>
      <c r="E527" s="327" t="s">
        <v>929</v>
      </c>
      <c r="F527" s="323" t="s">
        <v>194</v>
      </c>
      <c r="G527" s="324">
        <v>4875.6</v>
      </c>
    </row>
    <row r="528" spans="1:7" s="108" customFormat="1" ht="15">
      <c r="A528" s="320" t="s">
        <v>193</v>
      </c>
      <c r="B528" s="321">
        <v>18</v>
      </c>
      <c r="C528" s="322">
        <v>1</v>
      </c>
      <c r="D528" s="322">
        <v>13</v>
      </c>
      <c r="E528" s="327" t="s">
        <v>929</v>
      </c>
      <c r="F528" s="323" t="s">
        <v>99</v>
      </c>
      <c r="G528" s="324">
        <v>25.4</v>
      </c>
    </row>
    <row r="529" spans="1:7" s="173" customFormat="1" ht="15">
      <c r="A529" s="320" t="s">
        <v>192</v>
      </c>
      <c r="B529" s="321">
        <v>18</v>
      </c>
      <c r="C529" s="322">
        <v>1</v>
      </c>
      <c r="D529" s="322">
        <v>13</v>
      </c>
      <c r="E529" s="327" t="s">
        <v>929</v>
      </c>
      <c r="F529" s="323" t="s">
        <v>191</v>
      </c>
      <c r="G529" s="324">
        <v>25.4</v>
      </c>
    </row>
    <row r="530" spans="1:7" s="108" customFormat="1" ht="15">
      <c r="A530" s="320" t="s">
        <v>198</v>
      </c>
      <c r="B530" s="321">
        <v>18</v>
      </c>
      <c r="C530" s="322">
        <v>1</v>
      </c>
      <c r="D530" s="322">
        <v>13</v>
      </c>
      <c r="E530" s="327" t="s">
        <v>930</v>
      </c>
      <c r="F530" s="323" t="s">
        <v>1170</v>
      </c>
      <c r="G530" s="324">
        <v>549.2</v>
      </c>
    </row>
    <row r="531" spans="1:7" s="108" customFormat="1" ht="15">
      <c r="A531" s="320" t="s">
        <v>555</v>
      </c>
      <c r="B531" s="321">
        <v>18</v>
      </c>
      <c r="C531" s="322">
        <v>1</v>
      </c>
      <c r="D531" s="322">
        <v>13</v>
      </c>
      <c r="E531" s="327" t="s">
        <v>930</v>
      </c>
      <c r="F531" s="323" t="s">
        <v>181</v>
      </c>
      <c r="G531" s="324">
        <v>461.7</v>
      </c>
    </row>
    <row r="532" spans="1:7" s="108" customFormat="1" ht="15">
      <c r="A532" s="320" t="s">
        <v>199</v>
      </c>
      <c r="B532" s="321">
        <v>18</v>
      </c>
      <c r="C532" s="322">
        <v>1</v>
      </c>
      <c r="D532" s="322">
        <v>13</v>
      </c>
      <c r="E532" s="327" t="s">
        <v>930</v>
      </c>
      <c r="F532" s="323" t="s">
        <v>180</v>
      </c>
      <c r="G532" s="324">
        <v>461.7</v>
      </c>
    </row>
    <row r="533" spans="1:7" s="173" customFormat="1" ht="15">
      <c r="A533" s="320" t="s">
        <v>193</v>
      </c>
      <c r="B533" s="321">
        <v>18</v>
      </c>
      <c r="C533" s="322">
        <v>1</v>
      </c>
      <c r="D533" s="322">
        <v>13</v>
      </c>
      <c r="E533" s="327" t="s">
        <v>930</v>
      </c>
      <c r="F533" s="323" t="s">
        <v>99</v>
      </c>
      <c r="G533" s="324">
        <v>87.5</v>
      </c>
    </row>
    <row r="534" spans="1:7" s="108" customFormat="1" ht="15">
      <c r="A534" s="320" t="s">
        <v>192</v>
      </c>
      <c r="B534" s="321">
        <v>18</v>
      </c>
      <c r="C534" s="322">
        <v>1</v>
      </c>
      <c r="D534" s="322">
        <v>13</v>
      </c>
      <c r="E534" s="327" t="s">
        <v>930</v>
      </c>
      <c r="F534" s="323" t="s">
        <v>191</v>
      </c>
      <c r="G534" s="324">
        <v>87.5</v>
      </c>
    </row>
    <row r="535" spans="1:7" s="108" customFormat="1" ht="26.25">
      <c r="A535" s="320" t="s">
        <v>578</v>
      </c>
      <c r="B535" s="321">
        <v>18</v>
      </c>
      <c r="C535" s="322">
        <v>1</v>
      </c>
      <c r="D535" s="322">
        <v>13</v>
      </c>
      <c r="E535" s="327" t="s">
        <v>931</v>
      </c>
      <c r="F535" s="323" t="s">
        <v>1170</v>
      </c>
      <c r="G535" s="324">
        <v>426.1</v>
      </c>
    </row>
    <row r="536" spans="1:7" s="173" customFormat="1" ht="39">
      <c r="A536" s="320" t="s">
        <v>197</v>
      </c>
      <c r="B536" s="321">
        <v>18</v>
      </c>
      <c r="C536" s="322">
        <v>1</v>
      </c>
      <c r="D536" s="322">
        <v>13</v>
      </c>
      <c r="E536" s="327" t="s">
        <v>931</v>
      </c>
      <c r="F536" s="323" t="s">
        <v>196</v>
      </c>
      <c r="G536" s="324">
        <v>426.1</v>
      </c>
    </row>
    <row r="537" spans="1:7" s="108" customFormat="1" ht="15">
      <c r="A537" s="320" t="s">
        <v>195</v>
      </c>
      <c r="B537" s="321">
        <v>18</v>
      </c>
      <c r="C537" s="322">
        <v>1</v>
      </c>
      <c r="D537" s="322">
        <v>13</v>
      </c>
      <c r="E537" s="327" t="s">
        <v>931</v>
      </c>
      <c r="F537" s="323" t="s">
        <v>194</v>
      </c>
      <c r="G537" s="324">
        <v>426.1</v>
      </c>
    </row>
    <row r="538" spans="1:7" s="108" customFormat="1" ht="26.25">
      <c r="A538" s="320" t="s">
        <v>579</v>
      </c>
      <c r="B538" s="321">
        <v>18</v>
      </c>
      <c r="C538" s="322">
        <v>1</v>
      </c>
      <c r="D538" s="322">
        <v>13</v>
      </c>
      <c r="E538" s="327" t="s">
        <v>932</v>
      </c>
      <c r="F538" s="323" t="s">
        <v>1170</v>
      </c>
      <c r="G538" s="324">
        <v>426.1</v>
      </c>
    </row>
    <row r="539" spans="1:7" s="173" customFormat="1" ht="39">
      <c r="A539" s="320" t="s">
        <v>197</v>
      </c>
      <c r="B539" s="321">
        <v>18</v>
      </c>
      <c r="C539" s="322">
        <v>1</v>
      </c>
      <c r="D539" s="322">
        <v>13</v>
      </c>
      <c r="E539" s="327" t="s">
        <v>932</v>
      </c>
      <c r="F539" s="323" t="s">
        <v>196</v>
      </c>
      <c r="G539" s="324">
        <v>426.1</v>
      </c>
    </row>
    <row r="540" spans="1:7" s="108" customFormat="1" ht="15">
      <c r="A540" s="320" t="s">
        <v>195</v>
      </c>
      <c r="B540" s="321">
        <v>18</v>
      </c>
      <c r="C540" s="322">
        <v>1</v>
      </c>
      <c r="D540" s="322">
        <v>13</v>
      </c>
      <c r="E540" s="327" t="s">
        <v>932</v>
      </c>
      <c r="F540" s="323" t="s">
        <v>194</v>
      </c>
      <c r="G540" s="324">
        <v>426.1</v>
      </c>
    </row>
    <row r="541" spans="1:7" s="108" customFormat="1" ht="26.25">
      <c r="A541" s="320" t="s">
        <v>580</v>
      </c>
      <c r="B541" s="321">
        <v>18</v>
      </c>
      <c r="C541" s="322">
        <v>1</v>
      </c>
      <c r="D541" s="322">
        <v>13</v>
      </c>
      <c r="E541" s="327" t="s">
        <v>933</v>
      </c>
      <c r="F541" s="323" t="s">
        <v>1170</v>
      </c>
      <c r="G541" s="324">
        <v>205.1</v>
      </c>
    </row>
    <row r="542" spans="1:7" s="108" customFormat="1" ht="39">
      <c r="A542" s="320" t="s">
        <v>197</v>
      </c>
      <c r="B542" s="321">
        <v>18</v>
      </c>
      <c r="C542" s="322">
        <v>1</v>
      </c>
      <c r="D542" s="322">
        <v>13</v>
      </c>
      <c r="E542" s="327" t="s">
        <v>933</v>
      </c>
      <c r="F542" s="323" t="s">
        <v>196</v>
      </c>
      <c r="G542" s="324">
        <v>205.1</v>
      </c>
    </row>
    <row r="543" spans="1:7" s="108" customFormat="1" ht="15">
      <c r="A543" s="320" t="s">
        <v>195</v>
      </c>
      <c r="B543" s="321">
        <v>18</v>
      </c>
      <c r="C543" s="322">
        <v>1</v>
      </c>
      <c r="D543" s="322">
        <v>13</v>
      </c>
      <c r="E543" s="327" t="s">
        <v>933</v>
      </c>
      <c r="F543" s="323" t="s">
        <v>194</v>
      </c>
      <c r="G543" s="324">
        <v>205.1</v>
      </c>
    </row>
    <row r="544" spans="1:7" s="173" customFormat="1" ht="26.25">
      <c r="A544" s="320" t="s">
        <v>581</v>
      </c>
      <c r="B544" s="321">
        <v>18</v>
      </c>
      <c r="C544" s="322">
        <v>1</v>
      </c>
      <c r="D544" s="322">
        <v>13</v>
      </c>
      <c r="E544" s="327" t="s">
        <v>934</v>
      </c>
      <c r="F544" s="323" t="s">
        <v>1170</v>
      </c>
      <c r="G544" s="324">
        <v>236.7</v>
      </c>
    </row>
    <row r="545" spans="1:7" s="108" customFormat="1" ht="39">
      <c r="A545" s="320" t="s">
        <v>197</v>
      </c>
      <c r="B545" s="321">
        <v>18</v>
      </c>
      <c r="C545" s="322">
        <v>1</v>
      </c>
      <c r="D545" s="322">
        <v>13</v>
      </c>
      <c r="E545" s="327" t="s">
        <v>934</v>
      </c>
      <c r="F545" s="323" t="s">
        <v>196</v>
      </c>
      <c r="G545" s="324">
        <v>236.7</v>
      </c>
    </row>
    <row r="546" spans="1:7" s="108" customFormat="1" ht="15">
      <c r="A546" s="320" t="s">
        <v>195</v>
      </c>
      <c r="B546" s="321">
        <v>18</v>
      </c>
      <c r="C546" s="322">
        <v>1</v>
      </c>
      <c r="D546" s="322">
        <v>13</v>
      </c>
      <c r="E546" s="327" t="s">
        <v>934</v>
      </c>
      <c r="F546" s="323" t="s">
        <v>194</v>
      </c>
      <c r="G546" s="324">
        <v>236.7</v>
      </c>
    </row>
    <row r="547" spans="1:7" s="108" customFormat="1" ht="26.25">
      <c r="A547" s="320" t="s">
        <v>582</v>
      </c>
      <c r="B547" s="321">
        <v>18</v>
      </c>
      <c r="C547" s="322">
        <v>1</v>
      </c>
      <c r="D547" s="322">
        <v>13</v>
      </c>
      <c r="E547" s="327" t="s">
        <v>935</v>
      </c>
      <c r="F547" s="323" t="s">
        <v>1170</v>
      </c>
      <c r="G547" s="324">
        <v>49</v>
      </c>
    </row>
    <row r="548" spans="1:7" s="108" customFormat="1" ht="39">
      <c r="A548" s="320" t="s">
        <v>197</v>
      </c>
      <c r="B548" s="321">
        <v>18</v>
      </c>
      <c r="C548" s="322">
        <v>1</v>
      </c>
      <c r="D548" s="322">
        <v>13</v>
      </c>
      <c r="E548" s="327" t="s">
        <v>935</v>
      </c>
      <c r="F548" s="323" t="s">
        <v>196</v>
      </c>
      <c r="G548" s="324">
        <v>49</v>
      </c>
    </row>
    <row r="549" spans="1:7" s="108" customFormat="1" ht="15">
      <c r="A549" s="320" t="s">
        <v>195</v>
      </c>
      <c r="B549" s="321">
        <v>18</v>
      </c>
      <c r="C549" s="322">
        <v>1</v>
      </c>
      <c r="D549" s="322">
        <v>13</v>
      </c>
      <c r="E549" s="327" t="s">
        <v>935</v>
      </c>
      <c r="F549" s="323" t="s">
        <v>194</v>
      </c>
      <c r="G549" s="324">
        <v>49</v>
      </c>
    </row>
    <row r="550" spans="1:7" s="108" customFormat="1" ht="26.25">
      <c r="A550" s="320" t="s">
        <v>583</v>
      </c>
      <c r="B550" s="321">
        <v>18</v>
      </c>
      <c r="C550" s="322">
        <v>1</v>
      </c>
      <c r="D550" s="322">
        <v>13</v>
      </c>
      <c r="E550" s="327" t="s">
        <v>936</v>
      </c>
      <c r="F550" s="323" t="s">
        <v>1170</v>
      </c>
      <c r="G550" s="324">
        <v>170.4</v>
      </c>
    </row>
    <row r="551" spans="1:7" s="108" customFormat="1" ht="39">
      <c r="A551" s="320" t="s">
        <v>197</v>
      </c>
      <c r="B551" s="321">
        <v>18</v>
      </c>
      <c r="C551" s="322">
        <v>1</v>
      </c>
      <c r="D551" s="322">
        <v>13</v>
      </c>
      <c r="E551" s="327" t="s">
        <v>936</v>
      </c>
      <c r="F551" s="323" t="s">
        <v>196</v>
      </c>
      <c r="G551" s="324">
        <v>170.4</v>
      </c>
    </row>
    <row r="552" spans="1:7" s="173" customFormat="1" ht="15">
      <c r="A552" s="320" t="s">
        <v>195</v>
      </c>
      <c r="B552" s="321">
        <v>18</v>
      </c>
      <c r="C552" s="322">
        <v>1</v>
      </c>
      <c r="D552" s="322">
        <v>13</v>
      </c>
      <c r="E552" s="327" t="s">
        <v>936</v>
      </c>
      <c r="F552" s="323" t="s">
        <v>194</v>
      </c>
      <c r="G552" s="324">
        <v>170.4</v>
      </c>
    </row>
    <row r="553" spans="1:7" s="108" customFormat="1" ht="26.25">
      <c r="A553" s="320" t="s">
        <v>584</v>
      </c>
      <c r="B553" s="321">
        <v>18</v>
      </c>
      <c r="C553" s="322">
        <v>1</v>
      </c>
      <c r="D553" s="322">
        <v>13</v>
      </c>
      <c r="E553" s="327" t="s">
        <v>937</v>
      </c>
      <c r="F553" s="323" t="s">
        <v>1170</v>
      </c>
      <c r="G553" s="324">
        <v>64.7</v>
      </c>
    </row>
    <row r="554" spans="1:7" s="108" customFormat="1" ht="39">
      <c r="A554" s="320" t="s">
        <v>197</v>
      </c>
      <c r="B554" s="321">
        <v>18</v>
      </c>
      <c r="C554" s="322">
        <v>1</v>
      </c>
      <c r="D554" s="322">
        <v>13</v>
      </c>
      <c r="E554" s="327" t="s">
        <v>937</v>
      </c>
      <c r="F554" s="323" t="s">
        <v>196</v>
      </c>
      <c r="G554" s="324">
        <v>64.7</v>
      </c>
    </row>
    <row r="555" spans="1:7" s="108" customFormat="1" ht="15">
      <c r="A555" s="320" t="s">
        <v>195</v>
      </c>
      <c r="B555" s="321">
        <v>18</v>
      </c>
      <c r="C555" s="322">
        <v>1</v>
      </c>
      <c r="D555" s="322">
        <v>13</v>
      </c>
      <c r="E555" s="327" t="s">
        <v>937</v>
      </c>
      <c r="F555" s="323" t="s">
        <v>194</v>
      </c>
      <c r="G555" s="324">
        <v>64.7</v>
      </c>
    </row>
    <row r="556" spans="1:7" s="108" customFormat="1" ht="15">
      <c r="A556" s="320" t="s">
        <v>314</v>
      </c>
      <c r="B556" s="321">
        <v>18</v>
      </c>
      <c r="C556" s="322">
        <v>1</v>
      </c>
      <c r="D556" s="322">
        <v>13</v>
      </c>
      <c r="E556" s="327" t="s">
        <v>904</v>
      </c>
      <c r="F556" s="323" t="s">
        <v>1170</v>
      </c>
      <c r="G556" s="324">
        <v>3427</v>
      </c>
    </row>
    <row r="557" spans="1:7" s="173" customFormat="1" ht="15">
      <c r="A557" s="320" t="s">
        <v>315</v>
      </c>
      <c r="B557" s="321">
        <v>18</v>
      </c>
      <c r="C557" s="322">
        <v>1</v>
      </c>
      <c r="D557" s="322">
        <v>13</v>
      </c>
      <c r="E557" s="327" t="s">
        <v>905</v>
      </c>
      <c r="F557" s="323" t="s">
        <v>1170</v>
      </c>
      <c r="G557" s="324">
        <v>3427</v>
      </c>
    </row>
    <row r="558" spans="1:7" s="108" customFormat="1" ht="26.25">
      <c r="A558" s="320" t="s">
        <v>518</v>
      </c>
      <c r="B558" s="321">
        <v>18</v>
      </c>
      <c r="C558" s="322">
        <v>1</v>
      </c>
      <c r="D558" s="322">
        <v>13</v>
      </c>
      <c r="E558" s="327" t="s">
        <v>906</v>
      </c>
      <c r="F558" s="323" t="s">
        <v>1170</v>
      </c>
      <c r="G558" s="324">
        <v>3427</v>
      </c>
    </row>
    <row r="559" spans="1:7" s="108" customFormat="1" ht="15">
      <c r="A559" s="320" t="s">
        <v>532</v>
      </c>
      <c r="B559" s="321">
        <v>18</v>
      </c>
      <c r="C559" s="322">
        <v>1</v>
      </c>
      <c r="D559" s="322">
        <v>13</v>
      </c>
      <c r="E559" s="327" t="s">
        <v>938</v>
      </c>
      <c r="F559" s="323" t="s">
        <v>1170</v>
      </c>
      <c r="G559" s="324">
        <v>3427</v>
      </c>
    </row>
    <row r="560" spans="1:7" s="108" customFormat="1" ht="41.25" customHeight="1">
      <c r="A560" s="320" t="s">
        <v>555</v>
      </c>
      <c r="B560" s="321">
        <v>18</v>
      </c>
      <c r="C560" s="322">
        <v>1</v>
      </c>
      <c r="D560" s="322">
        <v>13</v>
      </c>
      <c r="E560" s="327" t="s">
        <v>938</v>
      </c>
      <c r="F560" s="323" t="s">
        <v>181</v>
      </c>
      <c r="G560" s="324">
        <v>3427</v>
      </c>
    </row>
    <row r="561" spans="1:7" s="173" customFormat="1" ht="15">
      <c r="A561" s="320" t="s">
        <v>199</v>
      </c>
      <c r="B561" s="321">
        <v>18</v>
      </c>
      <c r="C561" s="322">
        <v>1</v>
      </c>
      <c r="D561" s="322">
        <v>13</v>
      </c>
      <c r="E561" s="327" t="s">
        <v>938</v>
      </c>
      <c r="F561" s="323" t="s">
        <v>180</v>
      </c>
      <c r="G561" s="324">
        <v>3427</v>
      </c>
    </row>
    <row r="562" spans="1:7" s="108" customFormat="1" ht="15">
      <c r="A562" s="320" t="s">
        <v>210</v>
      </c>
      <c r="B562" s="321">
        <v>18</v>
      </c>
      <c r="C562" s="322">
        <v>1</v>
      </c>
      <c r="D562" s="322">
        <v>13</v>
      </c>
      <c r="E562" s="327" t="s">
        <v>788</v>
      </c>
      <c r="F562" s="323" t="s">
        <v>1170</v>
      </c>
      <c r="G562" s="324">
        <v>88675</v>
      </c>
    </row>
    <row r="563" spans="1:7" s="108" customFormat="1" ht="41.25" customHeight="1">
      <c r="A563" s="320" t="s">
        <v>585</v>
      </c>
      <c r="B563" s="321">
        <v>18</v>
      </c>
      <c r="C563" s="322">
        <v>1</v>
      </c>
      <c r="D563" s="322">
        <v>13</v>
      </c>
      <c r="E563" s="327" t="s">
        <v>939</v>
      </c>
      <c r="F563" s="323" t="s">
        <v>1170</v>
      </c>
      <c r="G563" s="324">
        <v>39859.1</v>
      </c>
    </row>
    <row r="564" spans="1:7" s="108" customFormat="1" ht="41.25" customHeight="1">
      <c r="A564" s="320" t="s">
        <v>408</v>
      </c>
      <c r="B564" s="321">
        <v>18</v>
      </c>
      <c r="C564" s="322">
        <v>1</v>
      </c>
      <c r="D564" s="322">
        <v>13</v>
      </c>
      <c r="E564" s="327" t="s">
        <v>940</v>
      </c>
      <c r="F564" s="323" t="s">
        <v>1170</v>
      </c>
      <c r="G564" s="324">
        <v>39859.1</v>
      </c>
    </row>
    <row r="565" spans="1:7" s="173" customFormat="1" ht="15">
      <c r="A565" s="320" t="s">
        <v>497</v>
      </c>
      <c r="B565" s="321">
        <v>18</v>
      </c>
      <c r="C565" s="322">
        <v>1</v>
      </c>
      <c r="D565" s="322">
        <v>13</v>
      </c>
      <c r="E565" s="327" t="s">
        <v>941</v>
      </c>
      <c r="F565" s="323" t="s">
        <v>1170</v>
      </c>
      <c r="G565" s="324">
        <v>29021.5</v>
      </c>
    </row>
    <row r="566" spans="1:7" s="108" customFormat="1" ht="39">
      <c r="A566" s="320" t="s">
        <v>197</v>
      </c>
      <c r="B566" s="321">
        <v>18</v>
      </c>
      <c r="C566" s="322">
        <v>1</v>
      </c>
      <c r="D566" s="322">
        <v>13</v>
      </c>
      <c r="E566" s="327" t="s">
        <v>941</v>
      </c>
      <c r="F566" s="323" t="s">
        <v>196</v>
      </c>
      <c r="G566" s="324">
        <v>29021.5</v>
      </c>
    </row>
    <row r="567" spans="1:7" s="108" customFormat="1" ht="15">
      <c r="A567" s="320" t="s">
        <v>195</v>
      </c>
      <c r="B567" s="321">
        <v>18</v>
      </c>
      <c r="C567" s="322">
        <v>1</v>
      </c>
      <c r="D567" s="322">
        <v>13</v>
      </c>
      <c r="E567" s="327" t="s">
        <v>941</v>
      </c>
      <c r="F567" s="323" t="s">
        <v>194</v>
      </c>
      <c r="G567" s="324">
        <v>29021.5</v>
      </c>
    </row>
    <row r="568" spans="1:7" s="108" customFormat="1" ht="15">
      <c r="A568" s="320" t="s">
        <v>198</v>
      </c>
      <c r="B568" s="321">
        <v>18</v>
      </c>
      <c r="C568" s="322">
        <v>1</v>
      </c>
      <c r="D568" s="322">
        <v>13</v>
      </c>
      <c r="E568" s="327" t="s">
        <v>942</v>
      </c>
      <c r="F568" s="323" t="s">
        <v>1170</v>
      </c>
      <c r="G568" s="324">
        <v>6134.6</v>
      </c>
    </row>
    <row r="569" spans="1:7" s="108" customFormat="1" ht="15">
      <c r="A569" s="320" t="s">
        <v>555</v>
      </c>
      <c r="B569" s="321">
        <v>18</v>
      </c>
      <c r="C569" s="322">
        <v>1</v>
      </c>
      <c r="D569" s="322">
        <v>13</v>
      </c>
      <c r="E569" s="327" t="s">
        <v>942</v>
      </c>
      <c r="F569" s="323" t="s">
        <v>181</v>
      </c>
      <c r="G569" s="324">
        <v>5753.6</v>
      </c>
    </row>
    <row r="570" spans="1:7" s="108" customFormat="1" ht="15">
      <c r="A570" s="320" t="s">
        <v>199</v>
      </c>
      <c r="B570" s="321">
        <v>18</v>
      </c>
      <c r="C570" s="322">
        <v>1</v>
      </c>
      <c r="D570" s="322">
        <v>13</v>
      </c>
      <c r="E570" s="327" t="s">
        <v>942</v>
      </c>
      <c r="F570" s="323" t="s">
        <v>180</v>
      </c>
      <c r="G570" s="324">
        <v>5753.6</v>
      </c>
    </row>
    <row r="571" spans="1:7" s="108" customFormat="1" ht="15">
      <c r="A571" s="320" t="s">
        <v>193</v>
      </c>
      <c r="B571" s="321">
        <v>18</v>
      </c>
      <c r="C571" s="322">
        <v>1</v>
      </c>
      <c r="D571" s="322">
        <v>13</v>
      </c>
      <c r="E571" s="327" t="s">
        <v>942</v>
      </c>
      <c r="F571" s="323" t="s">
        <v>99</v>
      </c>
      <c r="G571" s="324">
        <v>381</v>
      </c>
    </row>
    <row r="572" spans="1:7" s="108" customFormat="1" ht="15">
      <c r="A572" s="320" t="s">
        <v>192</v>
      </c>
      <c r="B572" s="321">
        <v>18</v>
      </c>
      <c r="C572" s="322">
        <v>1</v>
      </c>
      <c r="D572" s="322">
        <v>13</v>
      </c>
      <c r="E572" s="327" t="s">
        <v>942</v>
      </c>
      <c r="F572" s="323" t="s">
        <v>191</v>
      </c>
      <c r="G572" s="324">
        <v>381</v>
      </c>
    </row>
    <row r="573" spans="1:7" s="173" customFormat="1" ht="15">
      <c r="A573" s="320" t="s">
        <v>360</v>
      </c>
      <c r="B573" s="321">
        <v>18</v>
      </c>
      <c r="C573" s="322">
        <v>1</v>
      </c>
      <c r="D573" s="322">
        <v>13</v>
      </c>
      <c r="E573" s="327" t="s">
        <v>943</v>
      </c>
      <c r="F573" s="323" t="s">
        <v>1170</v>
      </c>
      <c r="G573" s="324">
        <v>1302.1</v>
      </c>
    </row>
    <row r="574" spans="1:7" s="108" customFormat="1" ht="15">
      <c r="A574" s="320" t="s">
        <v>555</v>
      </c>
      <c r="B574" s="321">
        <v>18</v>
      </c>
      <c r="C574" s="322">
        <v>1</v>
      </c>
      <c r="D574" s="322">
        <v>13</v>
      </c>
      <c r="E574" s="327" t="s">
        <v>943</v>
      </c>
      <c r="F574" s="323" t="s">
        <v>181</v>
      </c>
      <c r="G574" s="324">
        <v>1302.1</v>
      </c>
    </row>
    <row r="575" spans="1:7" s="108" customFormat="1" ht="15">
      <c r="A575" s="320" t="s">
        <v>199</v>
      </c>
      <c r="B575" s="321">
        <v>18</v>
      </c>
      <c r="C575" s="322">
        <v>1</v>
      </c>
      <c r="D575" s="322">
        <v>13</v>
      </c>
      <c r="E575" s="327" t="s">
        <v>943</v>
      </c>
      <c r="F575" s="323" t="s">
        <v>180</v>
      </c>
      <c r="G575" s="324">
        <v>1302.1</v>
      </c>
    </row>
    <row r="576" spans="1:7" s="173" customFormat="1" ht="26.25">
      <c r="A576" s="320" t="s">
        <v>586</v>
      </c>
      <c r="B576" s="321">
        <v>18</v>
      </c>
      <c r="C576" s="322">
        <v>1</v>
      </c>
      <c r="D576" s="322">
        <v>13</v>
      </c>
      <c r="E576" s="327" t="s">
        <v>944</v>
      </c>
      <c r="F576" s="323" t="s">
        <v>1170</v>
      </c>
      <c r="G576" s="324">
        <v>217</v>
      </c>
    </row>
    <row r="577" spans="1:7" s="108" customFormat="1" ht="15">
      <c r="A577" s="320" t="s">
        <v>555</v>
      </c>
      <c r="B577" s="321">
        <v>18</v>
      </c>
      <c r="C577" s="322">
        <v>1</v>
      </c>
      <c r="D577" s="322">
        <v>13</v>
      </c>
      <c r="E577" s="327" t="s">
        <v>944</v>
      </c>
      <c r="F577" s="323" t="s">
        <v>181</v>
      </c>
      <c r="G577" s="324">
        <v>217</v>
      </c>
    </row>
    <row r="578" spans="1:7" s="108" customFormat="1" ht="15">
      <c r="A578" s="320" t="s">
        <v>199</v>
      </c>
      <c r="B578" s="321">
        <v>18</v>
      </c>
      <c r="C578" s="322">
        <v>1</v>
      </c>
      <c r="D578" s="322">
        <v>13</v>
      </c>
      <c r="E578" s="327" t="s">
        <v>944</v>
      </c>
      <c r="F578" s="323" t="s">
        <v>180</v>
      </c>
      <c r="G578" s="324">
        <v>217</v>
      </c>
    </row>
    <row r="579" spans="1:7" s="108" customFormat="1" ht="26.25">
      <c r="A579" s="320" t="s">
        <v>656</v>
      </c>
      <c r="B579" s="321">
        <v>18</v>
      </c>
      <c r="C579" s="322">
        <v>1</v>
      </c>
      <c r="D579" s="322">
        <v>13</v>
      </c>
      <c r="E579" s="327" t="s">
        <v>945</v>
      </c>
      <c r="F579" s="323" t="s">
        <v>1170</v>
      </c>
      <c r="G579" s="324">
        <v>795</v>
      </c>
    </row>
    <row r="580" spans="1:7" s="108" customFormat="1" ht="39">
      <c r="A580" s="320" t="s">
        <v>197</v>
      </c>
      <c r="B580" s="321">
        <v>18</v>
      </c>
      <c r="C580" s="322">
        <v>1</v>
      </c>
      <c r="D580" s="322">
        <v>13</v>
      </c>
      <c r="E580" s="327" t="s">
        <v>945</v>
      </c>
      <c r="F580" s="323" t="s">
        <v>196</v>
      </c>
      <c r="G580" s="324">
        <v>618</v>
      </c>
    </row>
    <row r="581" spans="1:7" s="108" customFormat="1" ht="15">
      <c r="A581" s="320" t="s">
        <v>195</v>
      </c>
      <c r="B581" s="321">
        <v>18</v>
      </c>
      <c r="C581" s="322">
        <v>1</v>
      </c>
      <c r="D581" s="322">
        <v>13</v>
      </c>
      <c r="E581" s="327" t="s">
        <v>945</v>
      </c>
      <c r="F581" s="323" t="s">
        <v>194</v>
      </c>
      <c r="G581" s="324">
        <v>618</v>
      </c>
    </row>
    <row r="582" spans="1:7" s="108" customFormat="1" ht="15">
      <c r="A582" s="320" t="s">
        <v>555</v>
      </c>
      <c r="B582" s="321">
        <v>18</v>
      </c>
      <c r="C582" s="322">
        <v>1</v>
      </c>
      <c r="D582" s="322">
        <v>13</v>
      </c>
      <c r="E582" s="327" t="s">
        <v>945</v>
      </c>
      <c r="F582" s="323" t="s">
        <v>181</v>
      </c>
      <c r="G582" s="324">
        <v>177</v>
      </c>
    </row>
    <row r="583" spans="1:7" s="108" customFormat="1" ht="41.25" customHeight="1">
      <c r="A583" s="320" t="s">
        <v>199</v>
      </c>
      <c r="B583" s="321">
        <v>18</v>
      </c>
      <c r="C583" s="322">
        <v>1</v>
      </c>
      <c r="D583" s="322">
        <v>13</v>
      </c>
      <c r="E583" s="327" t="s">
        <v>945</v>
      </c>
      <c r="F583" s="323" t="s">
        <v>180</v>
      </c>
      <c r="G583" s="324">
        <v>177</v>
      </c>
    </row>
    <row r="584" spans="1:7" s="108" customFormat="1" ht="26.25">
      <c r="A584" s="320" t="s">
        <v>587</v>
      </c>
      <c r="B584" s="321">
        <v>18</v>
      </c>
      <c r="C584" s="322">
        <v>1</v>
      </c>
      <c r="D584" s="322">
        <v>13</v>
      </c>
      <c r="E584" s="327" t="s">
        <v>946</v>
      </c>
      <c r="F584" s="323" t="s">
        <v>1170</v>
      </c>
      <c r="G584" s="324">
        <v>1951.9</v>
      </c>
    </row>
    <row r="585" spans="1:7" s="173" customFormat="1" ht="15">
      <c r="A585" s="320" t="s">
        <v>555</v>
      </c>
      <c r="B585" s="321">
        <v>18</v>
      </c>
      <c r="C585" s="322">
        <v>1</v>
      </c>
      <c r="D585" s="322">
        <v>13</v>
      </c>
      <c r="E585" s="327" t="s">
        <v>946</v>
      </c>
      <c r="F585" s="323" t="s">
        <v>181</v>
      </c>
      <c r="G585" s="324">
        <v>1951.9</v>
      </c>
    </row>
    <row r="586" spans="1:7" s="108" customFormat="1" ht="15">
      <c r="A586" s="320" t="s">
        <v>199</v>
      </c>
      <c r="B586" s="321">
        <v>18</v>
      </c>
      <c r="C586" s="322">
        <v>1</v>
      </c>
      <c r="D586" s="322">
        <v>13</v>
      </c>
      <c r="E586" s="327" t="s">
        <v>946</v>
      </c>
      <c r="F586" s="323" t="s">
        <v>180</v>
      </c>
      <c r="G586" s="324">
        <v>1951.9</v>
      </c>
    </row>
    <row r="587" spans="1:7" s="108" customFormat="1" ht="13.5" customHeight="1">
      <c r="A587" s="320" t="s">
        <v>701</v>
      </c>
      <c r="B587" s="321">
        <v>18</v>
      </c>
      <c r="C587" s="322">
        <v>1</v>
      </c>
      <c r="D587" s="322">
        <v>13</v>
      </c>
      <c r="E587" s="327" t="s">
        <v>949</v>
      </c>
      <c r="F587" s="323" t="s">
        <v>1170</v>
      </c>
      <c r="G587" s="324">
        <v>26</v>
      </c>
    </row>
    <row r="588" spans="1:7" s="108" customFormat="1" ht="15">
      <c r="A588" s="320" t="s">
        <v>555</v>
      </c>
      <c r="B588" s="321">
        <v>18</v>
      </c>
      <c r="C588" s="322">
        <v>1</v>
      </c>
      <c r="D588" s="322">
        <v>13</v>
      </c>
      <c r="E588" s="327" t="s">
        <v>949</v>
      </c>
      <c r="F588" s="323" t="s">
        <v>181</v>
      </c>
      <c r="G588" s="324">
        <v>26</v>
      </c>
    </row>
    <row r="589" spans="1:7" s="108" customFormat="1" ht="15">
      <c r="A589" s="320" t="s">
        <v>199</v>
      </c>
      <c r="B589" s="321">
        <v>18</v>
      </c>
      <c r="C589" s="322">
        <v>1</v>
      </c>
      <c r="D589" s="322">
        <v>13</v>
      </c>
      <c r="E589" s="327" t="s">
        <v>949</v>
      </c>
      <c r="F589" s="323" t="s">
        <v>180</v>
      </c>
      <c r="G589" s="324">
        <v>26</v>
      </c>
    </row>
    <row r="590" spans="1:7" s="173" customFormat="1" ht="26.25">
      <c r="A590" s="320" t="s">
        <v>714</v>
      </c>
      <c r="B590" s="321">
        <v>18</v>
      </c>
      <c r="C590" s="322">
        <v>1</v>
      </c>
      <c r="D590" s="322">
        <v>13</v>
      </c>
      <c r="E590" s="327" t="s">
        <v>950</v>
      </c>
      <c r="F590" s="323" t="s">
        <v>1170</v>
      </c>
      <c r="G590" s="324">
        <v>411</v>
      </c>
    </row>
    <row r="591" spans="1:7" s="108" customFormat="1" ht="39">
      <c r="A591" s="320" t="s">
        <v>197</v>
      </c>
      <c r="B591" s="321">
        <v>18</v>
      </c>
      <c r="C591" s="322">
        <v>1</v>
      </c>
      <c r="D591" s="322">
        <v>13</v>
      </c>
      <c r="E591" s="327" t="s">
        <v>950</v>
      </c>
      <c r="F591" s="323" t="s">
        <v>196</v>
      </c>
      <c r="G591" s="324">
        <v>350</v>
      </c>
    </row>
    <row r="592" spans="1:7" s="108" customFormat="1" ht="15">
      <c r="A592" s="320" t="s">
        <v>195</v>
      </c>
      <c r="B592" s="321">
        <v>18</v>
      </c>
      <c r="C592" s="322">
        <v>1</v>
      </c>
      <c r="D592" s="322">
        <v>13</v>
      </c>
      <c r="E592" s="327" t="s">
        <v>950</v>
      </c>
      <c r="F592" s="323" t="s">
        <v>194</v>
      </c>
      <c r="G592" s="324">
        <v>350</v>
      </c>
    </row>
    <row r="593" spans="1:7" s="108" customFormat="1" ht="15">
      <c r="A593" s="320" t="s">
        <v>555</v>
      </c>
      <c r="B593" s="321">
        <v>18</v>
      </c>
      <c r="C593" s="322">
        <v>1</v>
      </c>
      <c r="D593" s="322">
        <v>13</v>
      </c>
      <c r="E593" s="327" t="s">
        <v>950</v>
      </c>
      <c r="F593" s="323" t="s">
        <v>181</v>
      </c>
      <c r="G593" s="324">
        <v>61</v>
      </c>
    </row>
    <row r="594" spans="1:7" s="108" customFormat="1" ht="15">
      <c r="A594" s="320" t="s">
        <v>199</v>
      </c>
      <c r="B594" s="321">
        <v>18</v>
      </c>
      <c r="C594" s="322">
        <v>1</v>
      </c>
      <c r="D594" s="322">
        <v>13</v>
      </c>
      <c r="E594" s="327" t="s">
        <v>950</v>
      </c>
      <c r="F594" s="323" t="s">
        <v>180</v>
      </c>
      <c r="G594" s="324">
        <v>61</v>
      </c>
    </row>
    <row r="595" spans="1:7" s="108" customFormat="1" ht="26.25">
      <c r="A595" s="320" t="s">
        <v>309</v>
      </c>
      <c r="B595" s="321">
        <v>18</v>
      </c>
      <c r="C595" s="322">
        <v>1</v>
      </c>
      <c r="D595" s="322">
        <v>13</v>
      </c>
      <c r="E595" s="327" t="s">
        <v>914</v>
      </c>
      <c r="F595" s="323" t="s">
        <v>1170</v>
      </c>
      <c r="G595" s="324">
        <v>2060.7</v>
      </c>
    </row>
    <row r="596" spans="1:7" s="173" customFormat="1" ht="26.25">
      <c r="A596" s="320" t="s">
        <v>409</v>
      </c>
      <c r="B596" s="321">
        <v>18</v>
      </c>
      <c r="C596" s="322">
        <v>1</v>
      </c>
      <c r="D596" s="322">
        <v>13</v>
      </c>
      <c r="E596" s="327" t="s">
        <v>1022</v>
      </c>
      <c r="F596" s="323" t="s">
        <v>1170</v>
      </c>
      <c r="G596" s="324">
        <v>100</v>
      </c>
    </row>
    <row r="597" spans="1:7" s="108" customFormat="1" ht="26.25">
      <c r="A597" s="320" t="s">
        <v>332</v>
      </c>
      <c r="B597" s="321">
        <v>18</v>
      </c>
      <c r="C597" s="322">
        <v>1</v>
      </c>
      <c r="D597" s="322">
        <v>13</v>
      </c>
      <c r="E597" s="327" t="s">
        <v>1023</v>
      </c>
      <c r="F597" s="323" t="s">
        <v>1170</v>
      </c>
      <c r="G597" s="324">
        <v>100</v>
      </c>
    </row>
    <row r="598" spans="1:7" s="108" customFormat="1" ht="15">
      <c r="A598" s="320" t="s">
        <v>555</v>
      </c>
      <c r="B598" s="321">
        <v>18</v>
      </c>
      <c r="C598" s="322">
        <v>1</v>
      </c>
      <c r="D598" s="322">
        <v>13</v>
      </c>
      <c r="E598" s="327" t="s">
        <v>1023</v>
      </c>
      <c r="F598" s="323" t="s">
        <v>181</v>
      </c>
      <c r="G598" s="324">
        <v>100</v>
      </c>
    </row>
    <row r="599" spans="1:7" s="108" customFormat="1" ht="13.5" customHeight="1">
      <c r="A599" s="320" t="s">
        <v>199</v>
      </c>
      <c r="B599" s="321">
        <v>18</v>
      </c>
      <c r="C599" s="322">
        <v>1</v>
      </c>
      <c r="D599" s="322">
        <v>13</v>
      </c>
      <c r="E599" s="327" t="s">
        <v>1023</v>
      </c>
      <c r="F599" s="323" t="s">
        <v>180</v>
      </c>
      <c r="G599" s="324">
        <v>100</v>
      </c>
    </row>
    <row r="600" spans="1:7" s="173" customFormat="1" ht="15">
      <c r="A600" s="320" t="s">
        <v>665</v>
      </c>
      <c r="B600" s="321">
        <v>18</v>
      </c>
      <c r="C600" s="322">
        <v>1</v>
      </c>
      <c r="D600" s="322">
        <v>13</v>
      </c>
      <c r="E600" s="327" t="s">
        <v>951</v>
      </c>
      <c r="F600" s="323" t="s">
        <v>1170</v>
      </c>
      <c r="G600" s="324">
        <v>1960.7</v>
      </c>
    </row>
    <row r="601" spans="1:7" s="108" customFormat="1" ht="15">
      <c r="A601" s="320" t="s">
        <v>310</v>
      </c>
      <c r="B601" s="321">
        <v>18</v>
      </c>
      <c r="C601" s="322">
        <v>1</v>
      </c>
      <c r="D601" s="322">
        <v>13</v>
      </c>
      <c r="E601" s="327" t="s">
        <v>952</v>
      </c>
      <c r="F601" s="323" t="s">
        <v>1170</v>
      </c>
      <c r="G601" s="324">
        <v>460.7</v>
      </c>
    </row>
    <row r="602" spans="1:7" s="108" customFormat="1" ht="15">
      <c r="A602" s="320" t="s">
        <v>555</v>
      </c>
      <c r="B602" s="321">
        <v>18</v>
      </c>
      <c r="C602" s="322">
        <v>1</v>
      </c>
      <c r="D602" s="322">
        <v>13</v>
      </c>
      <c r="E602" s="327" t="s">
        <v>952</v>
      </c>
      <c r="F602" s="323" t="s">
        <v>181</v>
      </c>
      <c r="G602" s="324">
        <v>460.7</v>
      </c>
    </row>
    <row r="603" spans="1:7" s="108" customFormat="1" ht="15">
      <c r="A603" s="320" t="s">
        <v>199</v>
      </c>
      <c r="B603" s="321">
        <v>18</v>
      </c>
      <c r="C603" s="322">
        <v>1</v>
      </c>
      <c r="D603" s="322">
        <v>13</v>
      </c>
      <c r="E603" s="327" t="s">
        <v>952</v>
      </c>
      <c r="F603" s="323" t="s">
        <v>180</v>
      </c>
      <c r="G603" s="324">
        <v>460.7</v>
      </c>
    </row>
    <row r="604" spans="1:7" s="108" customFormat="1" ht="15">
      <c r="A604" s="320" t="s">
        <v>311</v>
      </c>
      <c r="B604" s="321">
        <v>18</v>
      </c>
      <c r="C604" s="322">
        <v>1</v>
      </c>
      <c r="D604" s="322">
        <v>13</v>
      </c>
      <c r="E604" s="327" t="s">
        <v>953</v>
      </c>
      <c r="F604" s="323" t="s">
        <v>1170</v>
      </c>
      <c r="G604" s="324">
        <v>1500</v>
      </c>
    </row>
    <row r="605" spans="1:7" s="108" customFormat="1" ht="15">
      <c r="A605" s="320" t="s">
        <v>555</v>
      </c>
      <c r="B605" s="321">
        <v>18</v>
      </c>
      <c r="C605" s="322">
        <v>1</v>
      </c>
      <c r="D605" s="322">
        <v>13</v>
      </c>
      <c r="E605" s="327" t="s">
        <v>953</v>
      </c>
      <c r="F605" s="323" t="s">
        <v>181</v>
      </c>
      <c r="G605" s="324">
        <v>1500</v>
      </c>
    </row>
    <row r="606" spans="1:7" s="108" customFormat="1" ht="15">
      <c r="A606" s="320" t="s">
        <v>199</v>
      </c>
      <c r="B606" s="321">
        <v>18</v>
      </c>
      <c r="C606" s="322">
        <v>1</v>
      </c>
      <c r="D606" s="322">
        <v>13</v>
      </c>
      <c r="E606" s="327" t="s">
        <v>953</v>
      </c>
      <c r="F606" s="323" t="s">
        <v>180</v>
      </c>
      <c r="G606" s="324">
        <v>1500</v>
      </c>
    </row>
    <row r="607" spans="1:7" s="173" customFormat="1" ht="15">
      <c r="A607" s="320" t="s">
        <v>212</v>
      </c>
      <c r="B607" s="321">
        <v>18</v>
      </c>
      <c r="C607" s="322">
        <v>1</v>
      </c>
      <c r="D607" s="322">
        <v>13</v>
      </c>
      <c r="E607" s="327" t="s">
        <v>789</v>
      </c>
      <c r="F607" s="323" t="s">
        <v>1170</v>
      </c>
      <c r="G607" s="324">
        <v>46755.2</v>
      </c>
    </row>
    <row r="608" spans="1:7" s="108" customFormat="1" ht="15">
      <c r="A608" s="320" t="s">
        <v>556</v>
      </c>
      <c r="B608" s="321">
        <v>18</v>
      </c>
      <c r="C608" s="322">
        <v>1</v>
      </c>
      <c r="D608" s="322">
        <v>13</v>
      </c>
      <c r="E608" s="327" t="s">
        <v>793</v>
      </c>
      <c r="F608" s="323" t="s">
        <v>1170</v>
      </c>
      <c r="G608" s="324">
        <v>2083.2</v>
      </c>
    </row>
    <row r="609" spans="1:7" s="108" customFormat="1" ht="15">
      <c r="A609" s="320" t="s">
        <v>366</v>
      </c>
      <c r="B609" s="321">
        <v>18</v>
      </c>
      <c r="C609" s="322">
        <v>1</v>
      </c>
      <c r="D609" s="322">
        <v>13</v>
      </c>
      <c r="E609" s="327" t="s">
        <v>954</v>
      </c>
      <c r="F609" s="323" t="s">
        <v>1170</v>
      </c>
      <c r="G609" s="324">
        <v>1815</v>
      </c>
    </row>
    <row r="610" spans="1:7" s="173" customFormat="1" ht="15">
      <c r="A610" s="320" t="s">
        <v>555</v>
      </c>
      <c r="B610" s="321">
        <v>18</v>
      </c>
      <c r="C610" s="322">
        <v>1</v>
      </c>
      <c r="D610" s="322">
        <v>13</v>
      </c>
      <c r="E610" s="327" t="s">
        <v>954</v>
      </c>
      <c r="F610" s="323" t="s">
        <v>181</v>
      </c>
      <c r="G610" s="324">
        <v>1815</v>
      </c>
    </row>
    <row r="611" spans="1:7" s="108" customFormat="1" ht="27.75" customHeight="1">
      <c r="A611" s="320" t="s">
        <v>199</v>
      </c>
      <c r="B611" s="321">
        <v>18</v>
      </c>
      <c r="C611" s="322">
        <v>1</v>
      </c>
      <c r="D611" s="322">
        <v>13</v>
      </c>
      <c r="E611" s="327" t="s">
        <v>954</v>
      </c>
      <c r="F611" s="323" t="s">
        <v>180</v>
      </c>
      <c r="G611" s="324">
        <v>1815</v>
      </c>
    </row>
    <row r="612" spans="1:7" s="108" customFormat="1" ht="15">
      <c r="A612" s="320" t="s">
        <v>320</v>
      </c>
      <c r="B612" s="321">
        <v>18</v>
      </c>
      <c r="C612" s="322">
        <v>1</v>
      </c>
      <c r="D612" s="322">
        <v>13</v>
      </c>
      <c r="E612" s="327" t="s">
        <v>955</v>
      </c>
      <c r="F612" s="323" t="s">
        <v>1170</v>
      </c>
      <c r="G612" s="324">
        <v>121.3</v>
      </c>
    </row>
    <row r="613" spans="1:7" s="173" customFormat="1" ht="15">
      <c r="A613" s="320" t="s">
        <v>193</v>
      </c>
      <c r="B613" s="321">
        <v>18</v>
      </c>
      <c r="C613" s="322">
        <v>1</v>
      </c>
      <c r="D613" s="322">
        <v>13</v>
      </c>
      <c r="E613" s="327" t="s">
        <v>955</v>
      </c>
      <c r="F613" s="323" t="s">
        <v>99</v>
      </c>
      <c r="G613" s="324">
        <v>121.3</v>
      </c>
    </row>
    <row r="614" spans="1:7" s="108" customFormat="1" ht="15">
      <c r="A614" s="320" t="s">
        <v>192</v>
      </c>
      <c r="B614" s="321">
        <v>18</v>
      </c>
      <c r="C614" s="322">
        <v>1</v>
      </c>
      <c r="D614" s="322">
        <v>13</v>
      </c>
      <c r="E614" s="327" t="s">
        <v>955</v>
      </c>
      <c r="F614" s="323" t="s">
        <v>191</v>
      </c>
      <c r="G614" s="324">
        <v>121.3</v>
      </c>
    </row>
    <row r="615" spans="1:7" s="108" customFormat="1" ht="15">
      <c r="A615" s="320" t="s">
        <v>523</v>
      </c>
      <c r="B615" s="321">
        <v>18</v>
      </c>
      <c r="C615" s="322">
        <v>1</v>
      </c>
      <c r="D615" s="322">
        <v>13</v>
      </c>
      <c r="E615" s="327" t="s">
        <v>956</v>
      </c>
      <c r="F615" s="323" t="s">
        <v>1170</v>
      </c>
      <c r="G615" s="324">
        <v>146.9</v>
      </c>
    </row>
    <row r="616" spans="1:7" s="108" customFormat="1" ht="15">
      <c r="A616" s="320" t="s">
        <v>555</v>
      </c>
      <c r="B616" s="321">
        <v>18</v>
      </c>
      <c r="C616" s="322">
        <v>1</v>
      </c>
      <c r="D616" s="322">
        <v>13</v>
      </c>
      <c r="E616" s="327" t="s">
        <v>956</v>
      </c>
      <c r="F616" s="323" t="s">
        <v>181</v>
      </c>
      <c r="G616" s="324">
        <v>80</v>
      </c>
    </row>
    <row r="617" spans="1:7" s="173" customFormat="1" ht="15">
      <c r="A617" s="320" t="s">
        <v>199</v>
      </c>
      <c r="B617" s="321">
        <v>18</v>
      </c>
      <c r="C617" s="322">
        <v>1</v>
      </c>
      <c r="D617" s="322">
        <v>13</v>
      </c>
      <c r="E617" s="327" t="s">
        <v>956</v>
      </c>
      <c r="F617" s="323" t="s">
        <v>180</v>
      </c>
      <c r="G617" s="324">
        <v>80</v>
      </c>
    </row>
    <row r="618" spans="1:7" s="108" customFormat="1" ht="15">
      <c r="A618" s="320" t="s">
        <v>193</v>
      </c>
      <c r="B618" s="321">
        <v>18</v>
      </c>
      <c r="C618" s="322">
        <v>1</v>
      </c>
      <c r="D618" s="322">
        <v>13</v>
      </c>
      <c r="E618" s="327" t="s">
        <v>956</v>
      </c>
      <c r="F618" s="323" t="s">
        <v>99</v>
      </c>
      <c r="G618" s="324">
        <v>66.9</v>
      </c>
    </row>
    <row r="619" spans="1:7" s="108" customFormat="1" ht="15">
      <c r="A619" s="320" t="s">
        <v>588</v>
      </c>
      <c r="B619" s="321">
        <v>18</v>
      </c>
      <c r="C619" s="322">
        <v>1</v>
      </c>
      <c r="D619" s="322">
        <v>13</v>
      </c>
      <c r="E619" s="327" t="s">
        <v>956</v>
      </c>
      <c r="F619" s="323" t="s">
        <v>589</v>
      </c>
      <c r="G619" s="324">
        <v>60</v>
      </c>
    </row>
    <row r="620" spans="1:7" s="173" customFormat="1" ht="15">
      <c r="A620" s="320" t="s">
        <v>192</v>
      </c>
      <c r="B620" s="321">
        <v>18</v>
      </c>
      <c r="C620" s="322">
        <v>1</v>
      </c>
      <c r="D620" s="322">
        <v>13</v>
      </c>
      <c r="E620" s="327" t="s">
        <v>956</v>
      </c>
      <c r="F620" s="323" t="s">
        <v>191</v>
      </c>
      <c r="G620" s="324">
        <v>6.9</v>
      </c>
    </row>
    <row r="621" spans="1:7" s="108" customFormat="1" ht="26.25">
      <c r="A621" s="320" t="s">
        <v>410</v>
      </c>
      <c r="B621" s="321">
        <v>18</v>
      </c>
      <c r="C621" s="322">
        <v>1</v>
      </c>
      <c r="D621" s="322">
        <v>13</v>
      </c>
      <c r="E621" s="327" t="s">
        <v>957</v>
      </c>
      <c r="F621" s="323" t="s">
        <v>1170</v>
      </c>
      <c r="G621" s="324">
        <v>44672</v>
      </c>
    </row>
    <row r="622" spans="1:7" s="108" customFormat="1" ht="15">
      <c r="A622" s="320" t="s">
        <v>497</v>
      </c>
      <c r="B622" s="321">
        <v>18</v>
      </c>
      <c r="C622" s="322">
        <v>1</v>
      </c>
      <c r="D622" s="322">
        <v>13</v>
      </c>
      <c r="E622" s="327" t="s">
        <v>958</v>
      </c>
      <c r="F622" s="323" t="s">
        <v>1170</v>
      </c>
      <c r="G622" s="324">
        <v>33965.1</v>
      </c>
    </row>
    <row r="623" spans="1:7" s="173" customFormat="1" ht="15">
      <c r="A623" s="320" t="s">
        <v>190</v>
      </c>
      <c r="B623" s="321">
        <v>18</v>
      </c>
      <c r="C623" s="322">
        <v>1</v>
      </c>
      <c r="D623" s="322">
        <v>13</v>
      </c>
      <c r="E623" s="327" t="s">
        <v>958</v>
      </c>
      <c r="F623" s="323" t="s">
        <v>101</v>
      </c>
      <c r="G623" s="324">
        <v>33965.1</v>
      </c>
    </row>
    <row r="624" spans="1:7" s="108" customFormat="1" ht="15">
      <c r="A624" s="320" t="s">
        <v>189</v>
      </c>
      <c r="B624" s="321">
        <v>18</v>
      </c>
      <c r="C624" s="322">
        <v>1</v>
      </c>
      <c r="D624" s="322">
        <v>13</v>
      </c>
      <c r="E624" s="327" t="s">
        <v>958</v>
      </c>
      <c r="F624" s="323" t="s">
        <v>102</v>
      </c>
      <c r="G624" s="324">
        <v>33965.1</v>
      </c>
    </row>
    <row r="625" spans="1:7" s="108" customFormat="1" ht="15">
      <c r="A625" s="320" t="s">
        <v>198</v>
      </c>
      <c r="B625" s="321">
        <v>18</v>
      </c>
      <c r="C625" s="322">
        <v>1</v>
      </c>
      <c r="D625" s="322">
        <v>13</v>
      </c>
      <c r="E625" s="327" t="s">
        <v>959</v>
      </c>
      <c r="F625" s="323" t="s">
        <v>1170</v>
      </c>
      <c r="G625" s="324">
        <v>8706.9</v>
      </c>
    </row>
    <row r="626" spans="1:7" s="108" customFormat="1" ht="39" customHeight="1">
      <c r="A626" s="320" t="s">
        <v>190</v>
      </c>
      <c r="B626" s="321">
        <v>18</v>
      </c>
      <c r="C626" s="322">
        <v>1</v>
      </c>
      <c r="D626" s="322">
        <v>13</v>
      </c>
      <c r="E626" s="327" t="s">
        <v>959</v>
      </c>
      <c r="F626" s="323" t="s">
        <v>101</v>
      </c>
      <c r="G626" s="324">
        <v>8706.9</v>
      </c>
    </row>
    <row r="627" spans="1:7" s="108" customFormat="1" ht="15">
      <c r="A627" s="320" t="s">
        <v>189</v>
      </c>
      <c r="B627" s="321">
        <v>18</v>
      </c>
      <c r="C627" s="322">
        <v>1</v>
      </c>
      <c r="D627" s="322">
        <v>13</v>
      </c>
      <c r="E627" s="327" t="s">
        <v>959</v>
      </c>
      <c r="F627" s="323" t="s">
        <v>102</v>
      </c>
      <c r="G627" s="324">
        <v>8706.9</v>
      </c>
    </row>
    <row r="628" spans="1:7" s="108" customFormat="1" ht="15">
      <c r="A628" s="320" t="s">
        <v>360</v>
      </c>
      <c r="B628" s="321">
        <v>18</v>
      </c>
      <c r="C628" s="322">
        <v>1</v>
      </c>
      <c r="D628" s="322">
        <v>13</v>
      </c>
      <c r="E628" s="327" t="s">
        <v>960</v>
      </c>
      <c r="F628" s="323" t="s">
        <v>1170</v>
      </c>
      <c r="G628" s="324">
        <v>2000</v>
      </c>
    </row>
    <row r="629" spans="1:7" s="108" customFormat="1" ht="15">
      <c r="A629" s="320" t="s">
        <v>190</v>
      </c>
      <c r="B629" s="321">
        <v>18</v>
      </c>
      <c r="C629" s="322">
        <v>1</v>
      </c>
      <c r="D629" s="322">
        <v>13</v>
      </c>
      <c r="E629" s="327" t="s">
        <v>960</v>
      </c>
      <c r="F629" s="323" t="s">
        <v>101</v>
      </c>
      <c r="G629" s="324">
        <v>2000</v>
      </c>
    </row>
    <row r="630" spans="1:7" s="173" customFormat="1" ht="15">
      <c r="A630" s="320" t="s">
        <v>189</v>
      </c>
      <c r="B630" s="321">
        <v>18</v>
      </c>
      <c r="C630" s="322">
        <v>1</v>
      </c>
      <c r="D630" s="322">
        <v>13</v>
      </c>
      <c r="E630" s="327" t="s">
        <v>960</v>
      </c>
      <c r="F630" s="323" t="s">
        <v>102</v>
      </c>
      <c r="G630" s="324">
        <v>2000</v>
      </c>
    </row>
    <row r="631" spans="1:7" s="108" customFormat="1" ht="15">
      <c r="A631" s="320" t="s">
        <v>356</v>
      </c>
      <c r="B631" s="321">
        <v>18</v>
      </c>
      <c r="C631" s="322">
        <v>1</v>
      </c>
      <c r="D631" s="322">
        <v>13</v>
      </c>
      <c r="E631" s="327" t="s">
        <v>961</v>
      </c>
      <c r="F631" s="323" t="s">
        <v>1170</v>
      </c>
      <c r="G631" s="324">
        <v>1975</v>
      </c>
    </row>
    <row r="632" spans="1:7" s="108" customFormat="1" ht="39">
      <c r="A632" s="320" t="s">
        <v>440</v>
      </c>
      <c r="B632" s="321">
        <v>18</v>
      </c>
      <c r="C632" s="322">
        <v>1</v>
      </c>
      <c r="D632" s="322">
        <v>13</v>
      </c>
      <c r="E632" s="327" t="s">
        <v>962</v>
      </c>
      <c r="F632" s="323" t="s">
        <v>1170</v>
      </c>
      <c r="G632" s="324">
        <v>1975</v>
      </c>
    </row>
    <row r="633" spans="1:7" s="173" customFormat="1" ht="15">
      <c r="A633" s="320" t="s">
        <v>286</v>
      </c>
      <c r="B633" s="321">
        <v>18</v>
      </c>
      <c r="C633" s="322">
        <v>1</v>
      </c>
      <c r="D633" s="322">
        <v>13</v>
      </c>
      <c r="E633" s="327" t="s">
        <v>963</v>
      </c>
      <c r="F633" s="323" t="s">
        <v>1170</v>
      </c>
      <c r="G633" s="324">
        <v>1975</v>
      </c>
    </row>
    <row r="634" spans="1:7" s="108" customFormat="1" ht="15">
      <c r="A634" s="320" t="s">
        <v>555</v>
      </c>
      <c r="B634" s="321">
        <v>18</v>
      </c>
      <c r="C634" s="322">
        <v>1</v>
      </c>
      <c r="D634" s="322">
        <v>13</v>
      </c>
      <c r="E634" s="327" t="s">
        <v>963</v>
      </c>
      <c r="F634" s="323" t="s">
        <v>181</v>
      </c>
      <c r="G634" s="324">
        <v>1975</v>
      </c>
    </row>
    <row r="635" spans="1:7" s="108" customFormat="1" ht="15">
      <c r="A635" s="320" t="s">
        <v>199</v>
      </c>
      <c r="B635" s="321">
        <v>18</v>
      </c>
      <c r="C635" s="322">
        <v>1</v>
      </c>
      <c r="D635" s="322">
        <v>13</v>
      </c>
      <c r="E635" s="327" t="s">
        <v>963</v>
      </c>
      <c r="F635" s="323" t="s">
        <v>180</v>
      </c>
      <c r="G635" s="324">
        <v>1975</v>
      </c>
    </row>
    <row r="636" spans="1:7" s="108" customFormat="1" ht="15">
      <c r="A636" s="320" t="s">
        <v>251</v>
      </c>
      <c r="B636" s="321">
        <v>18</v>
      </c>
      <c r="C636" s="322">
        <v>1</v>
      </c>
      <c r="D636" s="322">
        <v>13</v>
      </c>
      <c r="E636" s="327" t="s">
        <v>836</v>
      </c>
      <c r="F636" s="323" t="s">
        <v>1170</v>
      </c>
      <c r="G636" s="324">
        <v>677.4</v>
      </c>
    </row>
    <row r="637" spans="1:7" s="108" customFormat="1" ht="15">
      <c r="A637" s="320" t="s">
        <v>523</v>
      </c>
      <c r="B637" s="321">
        <v>18</v>
      </c>
      <c r="C637" s="322">
        <v>1</v>
      </c>
      <c r="D637" s="322">
        <v>13</v>
      </c>
      <c r="E637" s="327" t="s">
        <v>924</v>
      </c>
      <c r="F637" s="323" t="s">
        <v>1170</v>
      </c>
      <c r="G637" s="324">
        <v>677.4</v>
      </c>
    </row>
    <row r="638" spans="1:7" s="108" customFormat="1" ht="39">
      <c r="A638" s="320" t="s">
        <v>197</v>
      </c>
      <c r="B638" s="321">
        <v>18</v>
      </c>
      <c r="C638" s="322">
        <v>1</v>
      </c>
      <c r="D638" s="322">
        <v>13</v>
      </c>
      <c r="E638" s="327" t="s">
        <v>924</v>
      </c>
      <c r="F638" s="323" t="s">
        <v>196</v>
      </c>
      <c r="G638" s="324">
        <v>102</v>
      </c>
    </row>
    <row r="639" spans="1:7" s="108" customFormat="1" ht="15">
      <c r="A639" s="320" t="s">
        <v>195</v>
      </c>
      <c r="B639" s="321">
        <v>18</v>
      </c>
      <c r="C639" s="322">
        <v>1</v>
      </c>
      <c r="D639" s="322">
        <v>13</v>
      </c>
      <c r="E639" s="327" t="s">
        <v>924</v>
      </c>
      <c r="F639" s="323" t="s">
        <v>194</v>
      </c>
      <c r="G639" s="324">
        <v>102</v>
      </c>
    </row>
    <row r="640" spans="1:7" s="173" customFormat="1" ht="15">
      <c r="A640" s="320" t="s">
        <v>193</v>
      </c>
      <c r="B640" s="321">
        <v>18</v>
      </c>
      <c r="C640" s="322">
        <v>1</v>
      </c>
      <c r="D640" s="322">
        <v>13</v>
      </c>
      <c r="E640" s="327" t="s">
        <v>924</v>
      </c>
      <c r="F640" s="323" t="s">
        <v>99</v>
      </c>
      <c r="G640" s="324">
        <v>575.4</v>
      </c>
    </row>
    <row r="641" spans="1:7" s="108" customFormat="1" ht="15">
      <c r="A641" s="320" t="s">
        <v>588</v>
      </c>
      <c r="B641" s="321">
        <v>18</v>
      </c>
      <c r="C641" s="322">
        <v>1</v>
      </c>
      <c r="D641" s="322">
        <v>13</v>
      </c>
      <c r="E641" s="327" t="s">
        <v>924</v>
      </c>
      <c r="F641" s="323" t="s">
        <v>589</v>
      </c>
      <c r="G641" s="324">
        <v>40.4</v>
      </c>
    </row>
    <row r="642" spans="1:7" s="108" customFormat="1" ht="15">
      <c r="A642" s="320" t="s">
        <v>192</v>
      </c>
      <c r="B642" s="321">
        <v>18</v>
      </c>
      <c r="C642" s="322">
        <v>1</v>
      </c>
      <c r="D642" s="322">
        <v>13</v>
      </c>
      <c r="E642" s="327" t="s">
        <v>924</v>
      </c>
      <c r="F642" s="323" t="s">
        <v>191</v>
      </c>
      <c r="G642" s="324">
        <v>535</v>
      </c>
    </row>
    <row r="643" spans="1:7" s="108" customFormat="1" ht="15">
      <c r="A643" s="320" t="s">
        <v>321</v>
      </c>
      <c r="B643" s="321">
        <v>18</v>
      </c>
      <c r="C643" s="322">
        <v>2</v>
      </c>
      <c r="D643" s="322">
        <v>0</v>
      </c>
      <c r="E643" s="327" t="s">
        <v>1170</v>
      </c>
      <c r="F643" s="323" t="s">
        <v>1170</v>
      </c>
      <c r="G643" s="324">
        <v>1695.8</v>
      </c>
    </row>
    <row r="644" spans="1:7" s="173" customFormat="1" ht="15">
      <c r="A644" s="320" t="s">
        <v>322</v>
      </c>
      <c r="B644" s="321">
        <v>18</v>
      </c>
      <c r="C644" s="322">
        <v>2</v>
      </c>
      <c r="D644" s="322">
        <v>4</v>
      </c>
      <c r="E644" s="327" t="s">
        <v>1170</v>
      </c>
      <c r="F644" s="323" t="s">
        <v>1170</v>
      </c>
      <c r="G644" s="324">
        <v>1695.8</v>
      </c>
    </row>
    <row r="645" spans="1:7" s="108" customFormat="1" ht="15">
      <c r="A645" s="320" t="s">
        <v>221</v>
      </c>
      <c r="B645" s="321">
        <v>18</v>
      </c>
      <c r="C645" s="322">
        <v>2</v>
      </c>
      <c r="D645" s="322">
        <v>4</v>
      </c>
      <c r="E645" s="327" t="s">
        <v>795</v>
      </c>
      <c r="F645" s="323" t="s">
        <v>1170</v>
      </c>
      <c r="G645" s="324">
        <v>1695.8</v>
      </c>
    </row>
    <row r="646" spans="1:7" s="108" customFormat="1" ht="26.25">
      <c r="A646" s="320" t="s">
        <v>323</v>
      </c>
      <c r="B646" s="321">
        <v>18</v>
      </c>
      <c r="C646" s="322">
        <v>2</v>
      </c>
      <c r="D646" s="322">
        <v>4</v>
      </c>
      <c r="E646" s="327" t="s">
        <v>964</v>
      </c>
      <c r="F646" s="323" t="s">
        <v>1170</v>
      </c>
      <c r="G646" s="324">
        <v>1186.9</v>
      </c>
    </row>
    <row r="647" spans="1:7" s="108" customFormat="1" ht="26.25">
      <c r="A647" s="320" t="s">
        <v>411</v>
      </c>
      <c r="B647" s="321">
        <v>18</v>
      </c>
      <c r="C647" s="322">
        <v>2</v>
      </c>
      <c r="D647" s="322">
        <v>4</v>
      </c>
      <c r="E647" s="327" t="s">
        <v>965</v>
      </c>
      <c r="F647" s="323" t="s">
        <v>1170</v>
      </c>
      <c r="G647" s="324">
        <v>1186.9</v>
      </c>
    </row>
    <row r="648" spans="1:7" s="173" customFormat="1" ht="15">
      <c r="A648" s="320" t="s">
        <v>324</v>
      </c>
      <c r="B648" s="321">
        <v>18</v>
      </c>
      <c r="C648" s="322">
        <v>2</v>
      </c>
      <c r="D648" s="322">
        <v>4</v>
      </c>
      <c r="E648" s="327" t="s">
        <v>966</v>
      </c>
      <c r="F648" s="323" t="s">
        <v>1170</v>
      </c>
      <c r="G648" s="324">
        <v>1186.9</v>
      </c>
    </row>
    <row r="649" spans="1:7" s="108" customFormat="1" ht="15">
      <c r="A649" s="320" t="s">
        <v>555</v>
      </c>
      <c r="B649" s="321">
        <v>18</v>
      </c>
      <c r="C649" s="322">
        <v>2</v>
      </c>
      <c r="D649" s="322">
        <v>4</v>
      </c>
      <c r="E649" s="327" t="s">
        <v>966</v>
      </c>
      <c r="F649" s="323" t="s">
        <v>181</v>
      </c>
      <c r="G649" s="324">
        <v>1186.9</v>
      </c>
    </row>
    <row r="650" spans="1:7" s="108" customFormat="1" ht="15">
      <c r="A650" s="320" t="s">
        <v>199</v>
      </c>
      <c r="B650" s="321">
        <v>18</v>
      </c>
      <c r="C650" s="322">
        <v>2</v>
      </c>
      <c r="D650" s="322">
        <v>4</v>
      </c>
      <c r="E650" s="327" t="s">
        <v>966</v>
      </c>
      <c r="F650" s="323" t="s">
        <v>180</v>
      </c>
      <c r="G650" s="324">
        <v>1186.9</v>
      </c>
    </row>
    <row r="651" spans="1:7" s="108" customFormat="1" ht="15">
      <c r="A651" s="320" t="s">
        <v>325</v>
      </c>
      <c r="B651" s="321">
        <v>18</v>
      </c>
      <c r="C651" s="322">
        <v>2</v>
      </c>
      <c r="D651" s="322">
        <v>4</v>
      </c>
      <c r="E651" s="327" t="s">
        <v>967</v>
      </c>
      <c r="F651" s="323" t="s">
        <v>1170</v>
      </c>
      <c r="G651" s="324">
        <v>508.9</v>
      </c>
    </row>
    <row r="652" spans="1:7" s="173" customFormat="1" ht="26.25">
      <c r="A652" s="320" t="s">
        <v>412</v>
      </c>
      <c r="B652" s="321">
        <v>18</v>
      </c>
      <c r="C652" s="322">
        <v>2</v>
      </c>
      <c r="D652" s="322">
        <v>4</v>
      </c>
      <c r="E652" s="327" t="s">
        <v>968</v>
      </c>
      <c r="F652" s="323" t="s">
        <v>1170</v>
      </c>
      <c r="G652" s="324">
        <v>14.5</v>
      </c>
    </row>
    <row r="653" spans="1:7" s="108" customFormat="1" ht="26.25">
      <c r="A653" s="320" t="s">
        <v>413</v>
      </c>
      <c r="B653" s="321">
        <v>18</v>
      </c>
      <c r="C653" s="322">
        <v>2</v>
      </c>
      <c r="D653" s="322">
        <v>4</v>
      </c>
      <c r="E653" s="327" t="s">
        <v>969</v>
      </c>
      <c r="F653" s="323" t="s">
        <v>1170</v>
      </c>
      <c r="G653" s="324">
        <v>14.5</v>
      </c>
    </row>
    <row r="654" spans="1:7" s="108" customFormat="1" ht="15">
      <c r="A654" s="320" t="s">
        <v>555</v>
      </c>
      <c r="B654" s="321">
        <v>18</v>
      </c>
      <c r="C654" s="322">
        <v>2</v>
      </c>
      <c r="D654" s="322">
        <v>4</v>
      </c>
      <c r="E654" s="327" t="s">
        <v>969</v>
      </c>
      <c r="F654" s="323" t="s">
        <v>181</v>
      </c>
      <c r="G654" s="324">
        <v>14.5</v>
      </c>
    </row>
    <row r="655" spans="1:7" s="173" customFormat="1" ht="15">
      <c r="A655" s="320" t="s">
        <v>199</v>
      </c>
      <c r="B655" s="321">
        <v>18</v>
      </c>
      <c r="C655" s="322">
        <v>2</v>
      </c>
      <c r="D655" s="322">
        <v>4</v>
      </c>
      <c r="E655" s="327" t="s">
        <v>969</v>
      </c>
      <c r="F655" s="323" t="s">
        <v>180</v>
      </c>
      <c r="G655" s="324">
        <v>14.5</v>
      </c>
    </row>
    <row r="656" spans="1:7" s="108" customFormat="1" ht="26.25">
      <c r="A656" s="320" t="s">
        <v>414</v>
      </c>
      <c r="B656" s="321">
        <v>18</v>
      </c>
      <c r="C656" s="322">
        <v>2</v>
      </c>
      <c r="D656" s="322">
        <v>4</v>
      </c>
      <c r="E656" s="327" t="s">
        <v>970</v>
      </c>
      <c r="F656" s="323" t="s">
        <v>1170</v>
      </c>
      <c r="G656" s="324">
        <v>440</v>
      </c>
    </row>
    <row r="657" spans="1:7" s="108" customFormat="1" ht="26.25">
      <c r="A657" s="320" t="s">
        <v>590</v>
      </c>
      <c r="B657" s="321">
        <v>18</v>
      </c>
      <c r="C657" s="322">
        <v>2</v>
      </c>
      <c r="D657" s="322">
        <v>4</v>
      </c>
      <c r="E657" s="327" t="s">
        <v>971</v>
      </c>
      <c r="F657" s="323" t="s">
        <v>1170</v>
      </c>
      <c r="G657" s="324">
        <v>440</v>
      </c>
    </row>
    <row r="658" spans="1:7" s="108" customFormat="1" ht="15">
      <c r="A658" s="320" t="s">
        <v>555</v>
      </c>
      <c r="B658" s="321">
        <v>18</v>
      </c>
      <c r="C658" s="322">
        <v>2</v>
      </c>
      <c r="D658" s="322">
        <v>4</v>
      </c>
      <c r="E658" s="327" t="s">
        <v>971</v>
      </c>
      <c r="F658" s="323" t="s">
        <v>181</v>
      </c>
      <c r="G658" s="324">
        <v>440</v>
      </c>
    </row>
    <row r="659" spans="1:7" s="173" customFormat="1" ht="15">
      <c r="A659" s="320" t="s">
        <v>199</v>
      </c>
      <c r="B659" s="321">
        <v>18</v>
      </c>
      <c r="C659" s="322">
        <v>2</v>
      </c>
      <c r="D659" s="322">
        <v>4</v>
      </c>
      <c r="E659" s="327" t="s">
        <v>971</v>
      </c>
      <c r="F659" s="323" t="s">
        <v>180</v>
      </c>
      <c r="G659" s="324">
        <v>440</v>
      </c>
    </row>
    <row r="660" spans="1:7" s="108" customFormat="1" ht="26.25">
      <c r="A660" s="320" t="s">
        <v>415</v>
      </c>
      <c r="B660" s="321">
        <v>18</v>
      </c>
      <c r="C660" s="322">
        <v>2</v>
      </c>
      <c r="D660" s="322">
        <v>4</v>
      </c>
      <c r="E660" s="327" t="s">
        <v>972</v>
      </c>
      <c r="F660" s="323" t="s">
        <v>1170</v>
      </c>
      <c r="G660" s="324">
        <v>54.4</v>
      </c>
    </row>
    <row r="661" spans="1:7" s="108" customFormat="1" ht="26.25">
      <c r="A661" s="320" t="s">
        <v>416</v>
      </c>
      <c r="B661" s="321">
        <v>18</v>
      </c>
      <c r="C661" s="322">
        <v>2</v>
      </c>
      <c r="D661" s="322">
        <v>4</v>
      </c>
      <c r="E661" s="327" t="s">
        <v>973</v>
      </c>
      <c r="F661" s="323" t="s">
        <v>1170</v>
      </c>
      <c r="G661" s="324">
        <v>54.4</v>
      </c>
    </row>
    <row r="662" spans="1:7" s="108" customFormat="1" ht="15">
      <c r="A662" s="320" t="s">
        <v>555</v>
      </c>
      <c r="B662" s="321">
        <v>18</v>
      </c>
      <c r="C662" s="322">
        <v>2</v>
      </c>
      <c r="D662" s="322">
        <v>4</v>
      </c>
      <c r="E662" s="327" t="s">
        <v>973</v>
      </c>
      <c r="F662" s="323" t="s">
        <v>181</v>
      </c>
      <c r="G662" s="324">
        <v>54.4</v>
      </c>
    </row>
    <row r="663" spans="1:7" s="173" customFormat="1" ht="15">
      <c r="A663" s="320" t="s">
        <v>199</v>
      </c>
      <c r="B663" s="321">
        <v>18</v>
      </c>
      <c r="C663" s="322">
        <v>2</v>
      </c>
      <c r="D663" s="322">
        <v>4</v>
      </c>
      <c r="E663" s="327" t="s">
        <v>973</v>
      </c>
      <c r="F663" s="323" t="s">
        <v>180</v>
      </c>
      <c r="G663" s="324">
        <v>54.4</v>
      </c>
    </row>
    <row r="664" spans="1:7" s="108" customFormat="1" ht="15">
      <c r="A664" s="320" t="s">
        <v>326</v>
      </c>
      <c r="B664" s="321">
        <v>18</v>
      </c>
      <c r="C664" s="322">
        <v>3</v>
      </c>
      <c r="D664" s="322">
        <v>0</v>
      </c>
      <c r="E664" s="327" t="s">
        <v>1170</v>
      </c>
      <c r="F664" s="323" t="s">
        <v>1170</v>
      </c>
      <c r="G664" s="324">
        <v>10144.4</v>
      </c>
    </row>
    <row r="665" spans="1:7" s="108" customFormat="1" ht="26.25">
      <c r="A665" s="320" t="s">
        <v>327</v>
      </c>
      <c r="B665" s="321">
        <v>18</v>
      </c>
      <c r="C665" s="322">
        <v>3</v>
      </c>
      <c r="D665" s="322">
        <v>9</v>
      </c>
      <c r="E665" s="327" t="s">
        <v>1170</v>
      </c>
      <c r="F665" s="323" t="s">
        <v>1170</v>
      </c>
      <c r="G665" s="324">
        <v>7544.1</v>
      </c>
    </row>
    <row r="666" spans="1:7" s="108" customFormat="1" ht="15">
      <c r="A666" s="320" t="s">
        <v>221</v>
      </c>
      <c r="B666" s="321">
        <v>18</v>
      </c>
      <c r="C666" s="322">
        <v>3</v>
      </c>
      <c r="D666" s="322">
        <v>9</v>
      </c>
      <c r="E666" s="327" t="s">
        <v>795</v>
      </c>
      <c r="F666" s="323" t="s">
        <v>1170</v>
      </c>
      <c r="G666" s="324">
        <v>7544.1</v>
      </c>
    </row>
    <row r="667" spans="1:7" s="108" customFormat="1" ht="26.25">
      <c r="A667" s="320" t="s">
        <v>323</v>
      </c>
      <c r="B667" s="321">
        <v>18</v>
      </c>
      <c r="C667" s="322">
        <v>3</v>
      </c>
      <c r="D667" s="322">
        <v>9</v>
      </c>
      <c r="E667" s="327" t="s">
        <v>964</v>
      </c>
      <c r="F667" s="323" t="s">
        <v>1170</v>
      </c>
      <c r="G667" s="324">
        <v>7544.1</v>
      </c>
    </row>
    <row r="668" spans="1:7" s="108" customFormat="1" ht="26.25">
      <c r="A668" s="320" t="s">
        <v>491</v>
      </c>
      <c r="B668" s="321">
        <v>18</v>
      </c>
      <c r="C668" s="322">
        <v>3</v>
      </c>
      <c r="D668" s="322">
        <v>9</v>
      </c>
      <c r="E668" s="327" t="s">
        <v>974</v>
      </c>
      <c r="F668" s="323" t="s">
        <v>1170</v>
      </c>
      <c r="G668" s="324">
        <v>7544.1</v>
      </c>
    </row>
    <row r="669" spans="1:7" s="108" customFormat="1" ht="15">
      <c r="A669" s="320" t="s">
        <v>497</v>
      </c>
      <c r="B669" s="321">
        <v>18</v>
      </c>
      <c r="C669" s="322">
        <v>3</v>
      </c>
      <c r="D669" s="322">
        <v>9</v>
      </c>
      <c r="E669" s="327" t="s">
        <v>975</v>
      </c>
      <c r="F669" s="323" t="s">
        <v>1170</v>
      </c>
      <c r="G669" s="324">
        <v>7293.8</v>
      </c>
    </row>
    <row r="670" spans="1:7" s="173" customFormat="1" ht="39">
      <c r="A670" s="320" t="s">
        <v>197</v>
      </c>
      <c r="B670" s="321">
        <v>18</v>
      </c>
      <c r="C670" s="322">
        <v>3</v>
      </c>
      <c r="D670" s="322">
        <v>9</v>
      </c>
      <c r="E670" s="327" t="s">
        <v>975</v>
      </c>
      <c r="F670" s="323" t="s">
        <v>196</v>
      </c>
      <c r="G670" s="324">
        <v>7292.8</v>
      </c>
    </row>
    <row r="671" spans="1:7" s="108" customFormat="1" ht="15">
      <c r="A671" s="320" t="s">
        <v>195</v>
      </c>
      <c r="B671" s="321">
        <v>18</v>
      </c>
      <c r="C671" s="322">
        <v>3</v>
      </c>
      <c r="D671" s="322">
        <v>9</v>
      </c>
      <c r="E671" s="327" t="s">
        <v>975</v>
      </c>
      <c r="F671" s="323" t="s">
        <v>194</v>
      </c>
      <c r="G671" s="324">
        <v>7292.8</v>
      </c>
    </row>
    <row r="672" spans="1:7" s="108" customFormat="1" ht="15">
      <c r="A672" s="320" t="s">
        <v>193</v>
      </c>
      <c r="B672" s="321">
        <v>18</v>
      </c>
      <c r="C672" s="322">
        <v>3</v>
      </c>
      <c r="D672" s="322">
        <v>9</v>
      </c>
      <c r="E672" s="327" t="s">
        <v>975</v>
      </c>
      <c r="F672" s="323" t="s">
        <v>99</v>
      </c>
      <c r="G672" s="324">
        <v>1</v>
      </c>
    </row>
    <row r="673" spans="1:7" s="108" customFormat="1" ht="15">
      <c r="A673" s="320" t="s">
        <v>192</v>
      </c>
      <c r="B673" s="321">
        <v>18</v>
      </c>
      <c r="C673" s="322">
        <v>3</v>
      </c>
      <c r="D673" s="322">
        <v>9</v>
      </c>
      <c r="E673" s="327" t="s">
        <v>975</v>
      </c>
      <c r="F673" s="323" t="s">
        <v>191</v>
      </c>
      <c r="G673" s="324">
        <v>1</v>
      </c>
    </row>
    <row r="674" spans="1:7" s="173" customFormat="1" ht="15">
      <c r="A674" s="320" t="s">
        <v>198</v>
      </c>
      <c r="B674" s="321">
        <v>18</v>
      </c>
      <c r="C674" s="322">
        <v>3</v>
      </c>
      <c r="D674" s="322">
        <v>9</v>
      </c>
      <c r="E674" s="327" t="s">
        <v>976</v>
      </c>
      <c r="F674" s="323" t="s">
        <v>1170</v>
      </c>
      <c r="G674" s="324">
        <v>250.3</v>
      </c>
    </row>
    <row r="675" spans="1:7" s="108" customFormat="1" ht="39">
      <c r="A675" s="320" t="s">
        <v>197</v>
      </c>
      <c r="B675" s="321">
        <v>18</v>
      </c>
      <c r="C675" s="322">
        <v>3</v>
      </c>
      <c r="D675" s="322">
        <v>9</v>
      </c>
      <c r="E675" s="327" t="s">
        <v>976</v>
      </c>
      <c r="F675" s="323" t="s">
        <v>196</v>
      </c>
      <c r="G675" s="324">
        <v>10</v>
      </c>
    </row>
    <row r="676" spans="1:7" s="108" customFormat="1" ht="15">
      <c r="A676" s="320" t="s">
        <v>195</v>
      </c>
      <c r="B676" s="321">
        <v>18</v>
      </c>
      <c r="C676" s="322">
        <v>3</v>
      </c>
      <c r="D676" s="322">
        <v>9</v>
      </c>
      <c r="E676" s="327" t="s">
        <v>976</v>
      </c>
      <c r="F676" s="323" t="s">
        <v>194</v>
      </c>
      <c r="G676" s="324">
        <v>10</v>
      </c>
    </row>
    <row r="677" spans="1:7" s="173" customFormat="1" ht="15">
      <c r="A677" s="320" t="s">
        <v>555</v>
      </c>
      <c r="B677" s="321">
        <v>18</v>
      </c>
      <c r="C677" s="322">
        <v>3</v>
      </c>
      <c r="D677" s="322">
        <v>9</v>
      </c>
      <c r="E677" s="327" t="s">
        <v>976</v>
      </c>
      <c r="F677" s="323" t="s">
        <v>181</v>
      </c>
      <c r="G677" s="324">
        <v>239.2</v>
      </c>
    </row>
    <row r="678" spans="1:7" s="108" customFormat="1" ht="15">
      <c r="A678" s="320" t="s">
        <v>199</v>
      </c>
      <c r="B678" s="321">
        <v>18</v>
      </c>
      <c r="C678" s="322">
        <v>3</v>
      </c>
      <c r="D678" s="322">
        <v>9</v>
      </c>
      <c r="E678" s="327" t="s">
        <v>976</v>
      </c>
      <c r="F678" s="323" t="s">
        <v>180</v>
      </c>
      <c r="G678" s="324">
        <v>239.2</v>
      </c>
    </row>
    <row r="679" spans="1:7" s="108" customFormat="1" ht="15">
      <c r="A679" s="320" t="s">
        <v>193</v>
      </c>
      <c r="B679" s="321">
        <v>18</v>
      </c>
      <c r="C679" s="322">
        <v>3</v>
      </c>
      <c r="D679" s="322">
        <v>9</v>
      </c>
      <c r="E679" s="327" t="s">
        <v>976</v>
      </c>
      <c r="F679" s="323" t="s">
        <v>99</v>
      </c>
      <c r="G679" s="324">
        <v>1.1</v>
      </c>
    </row>
    <row r="680" spans="1:7" s="108" customFormat="1" ht="15">
      <c r="A680" s="320" t="s">
        <v>192</v>
      </c>
      <c r="B680" s="321">
        <v>18</v>
      </c>
      <c r="C680" s="322">
        <v>3</v>
      </c>
      <c r="D680" s="322">
        <v>9</v>
      </c>
      <c r="E680" s="327" t="s">
        <v>976</v>
      </c>
      <c r="F680" s="323" t="s">
        <v>191</v>
      </c>
      <c r="G680" s="324">
        <v>1.1</v>
      </c>
    </row>
    <row r="681" spans="1:7" s="173" customFormat="1" ht="15">
      <c r="A681" s="320" t="s">
        <v>519</v>
      </c>
      <c r="B681" s="321">
        <v>18</v>
      </c>
      <c r="C681" s="322">
        <v>3</v>
      </c>
      <c r="D681" s="322">
        <v>14</v>
      </c>
      <c r="E681" s="327" t="s">
        <v>1170</v>
      </c>
      <c r="F681" s="323" t="s">
        <v>1170</v>
      </c>
      <c r="G681" s="324">
        <v>2600.3</v>
      </c>
    </row>
    <row r="682" spans="1:7" s="108" customFormat="1" ht="15">
      <c r="A682" s="320" t="s">
        <v>221</v>
      </c>
      <c r="B682" s="321">
        <v>18</v>
      </c>
      <c r="C682" s="322">
        <v>3</v>
      </c>
      <c r="D682" s="322">
        <v>14</v>
      </c>
      <c r="E682" s="327" t="s">
        <v>795</v>
      </c>
      <c r="F682" s="323" t="s">
        <v>1170</v>
      </c>
      <c r="G682" s="324">
        <v>2600.3</v>
      </c>
    </row>
    <row r="683" spans="1:7" s="108" customFormat="1" ht="15">
      <c r="A683" s="320" t="s">
        <v>220</v>
      </c>
      <c r="B683" s="321">
        <v>18</v>
      </c>
      <c r="C683" s="322">
        <v>3</v>
      </c>
      <c r="D683" s="322">
        <v>14</v>
      </c>
      <c r="E683" s="327" t="s">
        <v>830</v>
      </c>
      <c r="F683" s="323" t="s">
        <v>1170</v>
      </c>
      <c r="G683" s="324">
        <v>2600.3</v>
      </c>
    </row>
    <row r="684" spans="1:7" s="108" customFormat="1" ht="39">
      <c r="A684" s="320" t="s">
        <v>424</v>
      </c>
      <c r="B684" s="321">
        <v>18</v>
      </c>
      <c r="C684" s="322">
        <v>3</v>
      </c>
      <c r="D684" s="322">
        <v>14</v>
      </c>
      <c r="E684" s="327" t="s">
        <v>977</v>
      </c>
      <c r="F684" s="323" t="s">
        <v>1170</v>
      </c>
      <c r="G684" s="324">
        <v>2600.3</v>
      </c>
    </row>
    <row r="685" spans="1:7" s="108" customFormat="1" ht="15">
      <c r="A685" s="320" t="s">
        <v>524</v>
      </c>
      <c r="B685" s="321">
        <v>18</v>
      </c>
      <c r="C685" s="322">
        <v>3</v>
      </c>
      <c r="D685" s="322">
        <v>14</v>
      </c>
      <c r="E685" s="327" t="s">
        <v>978</v>
      </c>
      <c r="F685" s="323" t="s">
        <v>1170</v>
      </c>
      <c r="G685" s="324">
        <v>2587</v>
      </c>
    </row>
    <row r="686" spans="1:7" s="108" customFormat="1" ht="15">
      <c r="A686" s="320" t="s">
        <v>555</v>
      </c>
      <c r="B686" s="321">
        <v>18</v>
      </c>
      <c r="C686" s="322">
        <v>3</v>
      </c>
      <c r="D686" s="322">
        <v>14</v>
      </c>
      <c r="E686" s="327" t="s">
        <v>978</v>
      </c>
      <c r="F686" s="323" t="s">
        <v>181</v>
      </c>
      <c r="G686" s="324">
        <v>2587</v>
      </c>
    </row>
    <row r="687" spans="1:7" s="108" customFormat="1" ht="15">
      <c r="A687" s="320" t="s">
        <v>199</v>
      </c>
      <c r="B687" s="321">
        <v>18</v>
      </c>
      <c r="C687" s="322">
        <v>3</v>
      </c>
      <c r="D687" s="322">
        <v>14</v>
      </c>
      <c r="E687" s="327" t="s">
        <v>978</v>
      </c>
      <c r="F687" s="323" t="s">
        <v>180</v>
      </c>
      <c r="G687" s="324">
        <v>2587</v>
      </c>
    </row>
    <row r="688" spans="1:7" s="108" customFormat="1" ht="15">
      <c r="A688" s="320" t="s">
        <v>525</v>
      </c>
      <c r="B688" s="321">
        <v>18</v>
      </c>
      <c r="C688" s="322">
        <v>3</v>
      </c>
      <c r="D688" s="322">
        <v>14</v>
      </c>
      <c r="E688" s="327" t="s">
        <v>979</v>
      </c>
      <c r="F688" s="323" t="s">
        <v>1170</v>
      </c>
      <c r="G688" s="324">
        <v>13.3</v>
      </c>
    </row>
    <row r="689" spans="1:7" s="173" customFormat="1" ht="15">
      <c r="A689" s="320" t="s">
        <v>555</v>
      </c>
      <c r="B689" s="321">
        <v>18</v>
      </c>
      <c r="C689" s="322">
        <v>3</v>
      </c>
      <c r="D689" s="322">
        <v>14</v>
      </c>
      <c r="E689" s="327" t="s">
        <v>979</v>
      </c>
      <c r="F689" s="323" t="s">
        <v>181</v>
      </c>
      <c r="G689" s="324">
        <v>13.3</v>
      </c>
    </row>
    <row r="690" spans="1:7" s="108" customFormat="1" ht="15">
      <c r="A690" s="320" t="s">
        <v>199</v>
      </c>
      <c r="B690" s="321">
        <v>18</v>
      </c>
      <c r="C690" s="322">
        <v>3</v>
      </c>
      <c r="D690" s="322">
        <v>14</v>
      </c>
      <c r="E690" s="327" t="s">
        <v>979</v>
      </c>
      <c r="F690" s="323" t="s">
        <v>180</v>
      </c>
      <c r="G690" s="324">
        <v>13.3</v>
      </c>
    </row>
    <row r="691" spans="1:7" s="108" customFormat="1" ht="15">
      <c r="A691" s="320" t="s">
        <v>238</v>
      </c>
      <c r="B691" s="321">
        <v>18</v>
      </c>
      <c r="C691" s="322">
        <v>4</v>
      </c>
      <c r="D691" s="322">
        <v>0</v>
      </c>
      <c r="E691" s="327" t="s">
        <v>1170</v>
      </c>
      <c r="F691" s="323" t="s">
        <v>1170</v>
      </c>
      <c r="G691" s="324">
        <v>163751.4</v>
      </c>
    </row>
    <row r="692" spans="1:7" s="108" customFormat="1" ht="15">
      <c r="A692" s="320" t="s">
        <v>273</v>
      </c>
      <c r="B692" s="321">
        <v>18</v>
      </c>
      <c r="C692" s="322">
        <v>4</v>
      </c>
      <c r="D692" s="322">
        <v>8</v>
      </c>
      <c r="E692" s="327" t="s">
        <v>1170</v>
      </c>
      <c r="F692" s="323" t="s">
        <v>1170</v>
      </c>
      <c r="G692" s="324">
        <v>30917.8</v>
      </c>
    </row>
    <row r="693" spans="1:7" s="173" customFormat="1" ht="26.25">
      <c r="A693" s="320" t="s">
        <v>231</v>
      </c>
      <c r="B693" s="321">
        <v>18</v>
      </c>
      <c r="C693" s="322">
        <v>4</v>
      </c>
      <c r="D693" s="322">
        <v>8</v>
      </c>
      <c r="E693" s="327" t="s">
        <v>811</v>
      </c>
      <c r="F693" s="323" t="s">
        <v>1170</v>
      </c>
      <c r="G693" s="324">
        <v>30740.7</v>
      </c>
    </row>
    <row r="694" spans="1:7" s="108" customFormat="1" ht="15">
      <c r="A694" s="320" t="s">
        <v>274</v>
      </c>
      <c r="B694" s="321">
        <v>18</v>
      </c>
      <c r="C694" s="322">
        <v>4</v>
      </c>
      <c r="D694" s="322">
        <v>8</v>
      </c>
      <c r="E694" s="327" t="s">
        <v>980</v>
      </c>
      <c r="F694" s="323" t="s">
        <v>1170</v>
      </c>
      <c r="G694" s="324">
        <v>30740.7</v>
      </c>
    </row>
    <row r="695" spans="1:7" s="108" customFormat="1" ht="39">
      <c r="A695" s="320" t="s">
        <v>778</v>
      </c>
      <c r="B695" s="321">
        <v>18</v>
      </c>
      <c r="C695" s="322">
        <v>4</v>
      </c>
      <c r="D695" s="322">
        <v>8</v>
      </c>
      <c r="E695" s="327" t="s">
        <v>981</v>
      </c>
      <c r="F695" s="323" t="s">
        <v>1170</v>
      </c>
      <c r="G695" s="324">
        <v>30740.7</v>
      </c>
    </row>
    <row r="696" spans="1:7" s="108" customFormat="1" ht="26.25">
      <c r="A696" s="320" t="s">
        <v>417</v>
      </c>
      <c r="B696" s="321">
        <v>18</v>
      </c>
      <c r="C696" s="322">
        <v>4</v>
      </c>
      <c r="D696" s="322">
        <v>8</v>
      </c>
      <c r="E696" s="327" t="s">
        <v>982</v>
      </c>
      <c r="F696" s="323" t="s">
        <v>1170</v>
      </c>
      <c r="G696" s="324">
        <v>30740.7</v>
      </c>
    </row>
    <row r="697" spans="1:7" s="108" customFormat="1" ht="15">
      <c r="A697" s="320" t="s">
        <v>555</v>
      </c>
      <c r="B697" s="321">
        <v>18</v>
      </c>
      <c r="C697" s="322">
        <v>4</v>
      </c>
      <c r="D697" s="322">
        <v>8</v>
      </c>
      <c r="E697" s="327" t="s">
        <v>982</v>
      </c>
      <c r="F697" s="323" t="s">
        <v>181</v>
      </c>
      <c r="G697" s="324">
        <v>30740.7</v>
      </c>
    </row>
    <row r="698" spans="1:7" s="173" customFormat="1" ht="15">
      <c r="A698" s="320" t="s">
        <v>199</v>
      </c>
      <c r="B698" s="321">
        <v>18</v>
      </c>
      <c r="C698" s="322">
        <v>4</v>
      </c>
      <c r="D698" s="322">
        <v>8</v>
      </c>
      <c r="E698" s="327" t="s">
        <v>982</v>
      </c>
      <c r="F698" s="323" t="s">
        <v>180</v>
      </c>
      <c r="G698" s="324">
        <v>30740.7</v>
      </c>
    </row>
    <row r="699" spans="1:7" s="108" customFormat="1" ht="13.5" customHeight="1">
      <c r="A699" s="320" t="s">
        <v>329</v>
      </c>
      <c r="B699" s="321">
        <v>18</v>
      </c>
      <c r="C699" s="322">
        <v>4</v>
      </c>
      <c r="D699" s="322">
        <v>8</v>
      </c>
      <c r="E699" s="327" t="s">
        <v>926</v>
      </c>
      <c r="F699" s="323" t="s">
        <v>1170</v>
      </c>
      <c r="G699" s="324">
        <v>177.1</v>
      </c>
    </row>
    <row r="700" spans="1:7" s="108" customFormat="1" ht="15">
      <c r="A700" s="320" t="s">
        <v>330</v>
      </c>
      <c r="B700" s="321">
        <v>18</v>
      </c>
      <c r="C700" s="322">
        <v>4</v>
      </c>
      <c r="D700" s="322">
        <v>8</v>
      </c>
      <c r="E700" s="327" t="s">
        <v>983</v>
      </c>
      <c r="F700" s="323" t="s">
        <v>1170</v>
      </c>
      <c r="G700" s="324">
        <v>177.1</v>
      </c>
    </row>
    <row r="701" spans="1:7" s="173" customFormat="1" ht="15">
      <c r="A701" s="320" t="s">
        <v>418</v>
      </c>
      <c r="B701" s="321">
        <v>18</v>
      </c>
      <c r="C701" s="322">
        <v>4</v>
      </c>
      <c r="D701" s="322">
        <v>8</v>
      </c>
      <c r="E701" s="327" t="s">
        <v>984</v>
      </c>
      <c r="F701" s="323" t="s">
        <v>1170</v>
      </c>
      <c r="G701" s="324">
        <v>177.1</v>
      </c>
    </row>
    <row r="702" spans="1:7" s="108" customFormat="1" ht="26.25">
      <c r="A702" s="320" t="s">
        <v>483</v>
      </c>
      <c r="B702" s="321">
        <v>18</v>
      </c>
      <c r="C702" s="322">
        <v>4</v>
      </c>
      <c r="D702" s="322">
        <v>8</v>
      </c>
      <c r="E702" s="327" t="s">
        <v>985</v>
      </c>
      <c r="F702" s="323" t="s">
        <v>1170</v>
      </c>
      <c r="G702" s="324">
        <v>177.1</v>
      </c>
    </row>
    <row r="703" spans="1:7" s="108" customFormat="1" ht="15">
      <c r="A703" s="320" t="s">
        <v>193</v>
      </c>
      <c r="B703" s="321">
        <v>18</v>
      </c>
      <c r="C703" s="322">
        <v>4</v>
      </c>
      <c r="D703" s="322">
        <v>8</v>
      </c>
      <c r="E703" s="327" t="s">
        <v>985</v>
      </c>
      <c r="F703" s="323" t="s">
        <v>99</v>
      </c>
      <c r="G703" s="324">
        <v>177.1</v>
      </c>
    </row>
    <row r="704" spans="1:7" s="108" customFormat="1" ht="26.25">
      <c r="A704" s="320" t="s">
        <v>591</v>
      </c>
      <c r="B704" s="321">
        <v>18</v>
      </c>
      <c r="C704" s="322">
        <v>4</v>
      </c>
      <c r="D704" s="322">
        <v>8</v>
      </c>
      <c r="E704" s="327" t="s">
        <v>985</v>
      </c>
      <c r="F704" s="323" t="s">
        <v>108</v>
      </c>
      <c r="G704" s="324">
        <v>177.1</v>
      </c>
    </row>
    <row r="705" spans="1:7" s="108" customFormat="1" ht="15">
      <c r="A705" s="320" t="s">
        <v>592</v>
      </c>
      <c r="B705" s="321">
        <v>18</v>
      </c>
      <c r="C705" s="322">
        <v>4</v>
      </c>
      <c r="D705" s="322">
        <v>9</v>
      </c>
      <c r="E705" s="327" t="s">
        <v>1170</v>
      </c>
      <c r="F705" s="323" t="s">
        <v>1170</v>
      </c>
      <c r="G705" s="324">
        <v>116697</v>
      </c>
    </row>
    <row r="706" spans="1:7" s="108" customFormat="1" ht="26.25">
      <c r="A706" s="320" t="s">
        <v>231</v>
      </c>
      <c r="B706" s="321">
        <v>18</v>
      </c>
      <c r="C706" s="322">
        <v>4</v>
      </c>
      <c r="D706" s="322">
        <v>9</v>
      </c>
      <c r="E706" s="327" t="s">
        <v>811</v>
      </c>
      <c r="F706" s="323" t="s">
        <v>1170</v>
      </c>
      <c r="G706" s="324">
        <v>116697</v>
      </c>
    </row>
    <row r="707" spans="1:7" s="108" customFormat="1" ht="15">
      <c r="A707" s="320" t="s">
        <v>276</v>
      </c>
      <c r="B707" s="321">
        <v>18</v>
      </c>
      <c r="C707" s="322">
        <v>4</v>
      </c>
      <c r="D707" s="322">
        <v>9</v>
      </c>
      <c r="E707" s="327" t="s">
        <v>986</v>
      </c>
      <c r="F707" s="323" t="s">
        <v>1170</v>
      </c>
      <c r="G707" s="324">
        <v>115830.4</v>
      </c>
    </row>
    <row r="708" spans="1:7" s="108" customFormat="1" ht="26.25">
      <c r="A708" s="320" t="s">
        <v>419</v>
      </c>
      <c r="B708" s="321">
        <v>18</v>
      </c>
      <c r="C708" s="322">
        <v>4</v>
      </c>
      <c r="D708" s="322">
        <v>9</v>
      </c>
      <c r="E708" s="327" t="s">
        <v>987</v>
      </c>
      <c r="F708" s="323" t="s">
        <v>1170</v>
      </c>
      <c r="G708" s="324">
        <v>57707.9</v>
      </c>
    </row>
    <row r="709" spans="1:7" s="108" customFormat="1" ht="15">
      <c r="A709" s="320" t="s">
        <v>526</v>
      </c>
      <c r="B709" s="321">
        <v>18</v>
      </c>
      <c r="C709" s="322">
        <v>4</v>
      </c>
      <c r="D709" s="322">
        <v>9</v>
      </c>
      <c r="E709" s="327" t="s">
        <v>988</v>
      </c>
      <c r="F709" s="323" t="s">
        <v>1170</v>
      </c>
      <c r="G709" s="324">
        <v>2586.4</v>
      </c>
    </row>
    <row r="710" spans="1:7" s="108" customFormat="1" ht="15">
      <c r="A710" s="320" t="s">
        <v>555</v>
      </c>
      <c r="B710" s="321">
        <v>18</v>
      </c>
      <c r="C710" s="322">
        <v>4</v>
      </c>
      <c r="D710" s="322">
        <v>9</v>
      </c>
      <c r="E710" s="327" t="s">
        <v>988</v>
      </c>
      <c r="F710" s="323" t="s">
        <v>181</v>
      </c>
      <c r="G710" s="324">
        <v>2586.4</v>
      </c>
    </row>
    <row r="711" spans="1:7" s="173" customFormat="1" ht="15">
      <c r="A711" s="320" t="s">
        <v>199</v>
      </c>
      <c r="B711" s="321">
        <v>18</v>
      </c>
      <c r="C711" s="322">
        <v>4</v>
      </c>
      <c r="D711" s="322">
        <v>9</v>
      </c>
      <c r="E711" s="327" t="s">
        <v>988</v>
      </c>
      <c r="F711" s="323" t="s">
        <v>180</v>
      </c>
      <c r="G711" s="324">
        <v>2586.4</v>
      </c>
    </row>
    <row r="712" spans="1:17" s="108" customFormat="1" ht="15">
      <c r="A712" s="320" t="s">
        <v>527</v>
      </c>
      <c r="B712" s="321">
        <v>18</v>
      </c>
      <c r="C712" s="322">
        <v>4</v>
      </c>
      <c r="D712" s="322">
        <v>9</v>
      </c>
      <c r="E712" s="327" t="s">
        <v>989</v>
      </c>
      <c r="F712" s="323" t="s">
        <v>1170</v>
      </c>
      <c r="G712" s="324">
        <v>11000</v>
      </c>
      <c r="J712" s="364"/>
      <c r="K712" s="364"/>
      <c r="L712" s="364"/>
      <c r="M712" s="364"/>
      <c r="N712" s="364"/>
      <c r="O712" s="364"/>
      <c r="P712" s="364"/>
      <c r="Q712" s="364"/>
    </row>
    <row r="713" spans="1:7" s="108" customFormat="1" ht="15">
      <c r="A713" s="320" t="s">
        <v>555</v>
      </c>
      <c r="B713" s="321">
        <v>18</v>
      </c>
      <c r="C713" s="322">
        <v>4</v>
      </c>
      <c r="D713" s="322">
        <v>9</v>
      </c>
      <c r="E713" s="327" t="s">
        <v>989</v>
      </c>
      <c r="F713" s="323" t="s">
        <v>181</v>
      </c>
      <c r="G713" s="324">
        <v>11000</v>
      </c>
    </row>
    <row r="714" spans="1:7" s="108" customFormat="1" ht="15">
      <c r="A714" s="320" t="s">
        <v>199</v>
      </c>
      <c r="B714" s="321">
        <v>18</v>
      </c>
      <c r="C714" s="322">
        <v>4</v>
      </c>
      <c r="D714" s="322">
        <v>9</v>
      </c>
      <c r="E714" s="327" t="s">
        <v>989</v>
      </c>
      <c r="F714" s="323" t="s">
        <v>180</v>
      </c>
      <c r="G714" s="324">
        <v>11000</v>
      </c>
    </row>
    <row r="715" spans="1:7" s="108" customFormat="1" ht="15">
      <c r="A715" s="320" t="s">
        <v>420</v>
      </c>
      <c r="B715" s="321">
        <v>18</v>
      </c>
      <c r="C715" s="322">
        <v>4</v>
      </c>
      <c r="D715" s="322">
        <v>9</v>
      </c>
      <c r="E715" s="327" t="s">
        <v>990</v>
      </c>
      <c r="F715" s="323" t="s">
        <v>1170</v>
      </c>
      <c r="G715" s="324">
        <v>5084.8</v>
      </c>
    </row>
    <row r="716" spans="1:7" s="108" customFormat="1" ht="13.5" customHeight="1">
      <c r="A716" s="320" t="s">
        <v>555</v>
      </c>
      <c r="B716" s="321">
        <v>18</v>
      </c>
      <c r="C716" s="322">
        <v>4</v>
      </c>
      <c r="D716" s="322">
        <v>9</v>
      </c>
      <c r="E716" s="327" t="s">
        <v>990</v>
      </c>
      <c r="F716" s="323" t="s">
        <v>181</v>
      </c>
      <c r="G716" s="324">
        <v>5084.8</v>
      </c>
    </row>
    <row r="717" spans="1:7" s="173" customFormat="1" ht="15">
      <c r="A717" s="320" t="s">
        <v>199</v>
      </c>
      <c r="B717" s="321">
        <v>18</v>
      </c>
      <c r="C717" s="322">
        <v>4</v>
      </c>
      <c r="D717" s="322">
        <v>9</v>
      </c>
      <c r="E717" s="327" t="s">
        <v>990</v>
      </c>
      <c r="F717" s="323" t="s">
        <v>180</v>
      </c>
      <c r="G717" s="324">
        <v>5084.8</v>
      </c>
    </row>
    <row r="718" spans="1:7" s="108" customFormat="1" ht="39">
      <c r="A718" s="320" t="s">
        <v>615</v>
      </c>
      <c r="B718" s="321">
        <v>18</v>
      </c>
      <c r="C718" s="322">
        <v>4</v>
      </c>
      <c r="D718" s="322">
        <v>9</v>
      </c>
      <c r="E718" s="327" t="s">
        <v>991</v>
      </c>
      <c r="F718" s="323" t="s">
        <v>1170</v>
      </c>
      <c r="G718" s="324">
        <v>22372</v>
      </c>
    </row>
    <row r="719" spans="1:7" s="108" customFormat="1" ht="15">
      <c r="A719" s="320" t="s">
        <v>555</v>
      </c>
      <c r="B719" s="321">
        <v>18</v>
      </c>
      <c r="C719" s="322">
        <v>4</v>
      </c>
      <c r="D719" s="322">
        <v>9</v>
      </c>
      <c r="E719" s="327" t="s">
        <v>991</v>
      </c>
      <c r="F719" s="323" t="s">
        <v>181</v>
      </c>
      <c r="G719" s="324">
        <v>22372</v>
      </c>
    </row>
    <row r="720" spans="1:7" s="173" customFormat="1" ht="15">
      <c r="A720" s="320" t="s">
        <v>199</v>
      </c>
      <c r="B720" s="321">
        <v>18</v>
      </c>
      <c r="C720" s="322">
        <v>4</v>
      </c>
      <c r="D720" s="322">
        <v>9</v>
      </c>
      <c r="E720" s="327" t="s">
        <v>991</v>
      </c>
      <c r="F720" s="323" t="s">
        <v>180</v>
      </c>
      <c r="G720" s="324">
        <v>22372</v>
      </c>
    </row>
    <row r="721" spans="1:8" s="108" customFormat="1" ht="39">
      <c r="A721" s="320" t="s">
        <v>702</v>
      </c>
      <c r="B721" s="321">
        <v>18</v>
      </c>
      <c r="C721" s="322">
        <v>4</v>
      </c>
      <c r="D721" s="322">
        <v>9</v>
      </c>
      <c r="E721" s="327" t="s">
        <v>992</v>
      </c>
      <c r="F721" s="323" t="s">
        <v>1170</v>
      </c>
      <c r="G721" s="324">
        <v>16664.7</v>
      </c>
      <c r="H721" s="366"/>
    </row>
    <row r="722" spans="1:8" s="108" customFormat="1" ht="15">
      <c r="A722" s="320" t="s">
        <v>555</v>
      </c>
      <c r="B722" s="321">
        <v>18</v>
      </c>
      <c r="C722" s="322">
        <v>4</v>
      </c>
      <c r="D722" s="322">
        <v>9</v>
      </c>
      <c r="E722" s="327" t="s">
        <v>992</v>
      </c>
      <c r="F722" s="323" t="s">
        <v>181</v>
      </c>
      <c r="G722" s="324">
        <v>16664.7</v>
      </c>
      <c r="H722" s="366"/>
    </row>
    <row r="723" spans="1:7" s="173" customFormat="1" ht="15">
      <c r="A723" s="320" t="s">
        <v>199</v>
      </c>
      <c r="B723" s="321">
        <v>18</v>
      </c>
      <c r="C723" s="322">
        <v>4</v>
      </c>
      <c r="D723" s="322">
        <v>9</v>
      </c>
      <c r="E723" s="327" t="s">
        <v>992</v>
      </c>
      <c r="F723" s="323" t="s">
        <v>180</v>
      </c>
      <c r="G723" s="324">
        <v>16664.7</v>
      </c>
    </row>
    <row r="724" spans="1:7" s="108" customFormat="1" ht="41.25" customHeight="1">
      <c r="A724" s="320" t="s">
        <v>421</v>
      </c>
      <c r="B724" s="321">
        <v>18</v>
      </c>
      <c r="C724" s="322">
        <v>4</v>
      </c>
      <c r="D724" s="322">
        <v>9</v>
      </c>
      <c r="E724" s="327" t="s">
        <v>993</v>
      </c>
      <c r="F724" s="323" t="s">
        <v>1170</v>
      </c>
      <c r="G724" s="324">
        <v>58122.5</v>
      </c>
    </row>
    <row r="725" spans="1:7" s="108" customFormat="1" ht="15">
      <c r="A725" s="320" t="s">
        <v>528</v>
      </c>
      <c r="B725" s="321">
        <v>18</v>
      </c>
      <c r="C725" s="322">
        <v>4</v>
      </c>
      <c r="D725" s="322">
        <v>9</v>
      </c>
      <c r="E725" s="327" t="s">
        <v>994</v>
      </c>
      <c r="F725" s="323" t="s">
        <v>1170</v>
      </c>
      <c r="G725" s="324">
        <v>7813.6</v>
      </c>
    </row>
    <row r="726" spans="1:7" s="108" customFormat="1" ht="15">
      <c r="A726" s="320" t="s">
        <v>555</v>
      </c>
      <c r="B726" s="321">
        <v>18</v>
      </c>
      <c r="C726" s="322">
        <v>4</v>
      </c>
      <c r="D726" s="322">
        <v>9</v>
      </c>
      <c r="E726" s="327" t="s">
        <v>994</v>
      </c>
      <c r="F726" s="323" t="s">
        <v>181</v>
      </c>
      <c r="G726" s="324">
        <v>7813.6</v>
      </c>
    </row>
    <row r="727" spans="1:7" s="108" customFormat="1" ht="15">
      <c r="A727" s="320" t="s">
        <v>199</v>
      </c>
      <c r="B727" s="321">
        <v>18</v>
      </c>
      <c r="C727" s="322">
        <v>4</v>
      </c>
      <c r="D727" s="322">
        <v>9</v>
      </c>
      <c r="E727" s="327" t="s">
        <v>994</v>
      </c>
      <c r="F727" s="323" t="s">
        <v>180</v>
      </c>
      <c r="G727" s="324">
        <v>7813.6</v>
      </c>
    </row>
    <row r="728" spans="1:7" s="108" customFormat="1" ht="15">
      <c r="A728" s="320" t="s">
        <v>529</v>
      </c>
      <c r="B728" s="321">
        <v>18</v>
      </c>
      <c r="C728" s="322">
        <v>4</v>
      </c>
      <c r="D728" s="322">
        <v>9</v>
      </c>
      <c r="E728" s="327" t="s">
        <v>995</v>
      </c>
      <c r="F728" s="323" t="s">
        <v>1170</v>
      </c>
      <c r="G728" s="324">
        <v>13045.1</v>
      </c>
    </row>
    <row r="729" spans="1:7" s="108" customFormat="1" ht="15">
      <c r="A729" s="320" t="s">
        <v>555</v>
      </c>
      <c r="B729" s="321">
        <v>18</v>
      </c>
      <c r="C729" s="322">
        <v>4</v>
      </c>
      <c r="D729" s="322">
        <v>9</v>
      </c>
      <c r="E729" s="327" t="s">
        <v>995</v>
      </c>
      <c r="F729" s="323" t="s">
        <v>181</v>
      </c>
      <c r="G729" s="324">
        <v>13045.1</v>
      </c>
    </row>
    <row r="730" spans="1:7" s="108" customFormat="1" ht="15">
      <c r="A730" s="320" t="s">
        <v>199</v>
      </c>
      <c r="B730" s="321">
        <v>18</v>
      </c>
      <c r="C730" s="322">
        <v>4</v>
      </c>
      <c r="D730" s="322">
        <v>9</v>
      </c>
      <c r="E730" s="327" t="s">
        <v>995</v>
      </c>
      <c r="F730" s="323" t="s">
        <v>180</v>
      </c>
      <c r="G730" s="324">
        <v>13045.1</v>
      </c>
    </row>
    <row r="731" spans="1:7" s="108" customFormat="1" ht="15">
      <c r="A731" s="320" t="s">
        <v>277</v>
      </c>
      <c r="B731" s="321">
        <v>18</v>
      </c>
      <c r="C731" s="322">
        <v>4</v>
      </c>
      <c r="D731" s="322">
        <v>9</v>
      </c>
      <c r="E731" s="327" t="s">
        <v>996</v>
      </c>
      <c r="F731" s="323" t="s">
        <v>1170</v>
      </c>
      <c r="G731" s="324">
        <v>32775.1</v>
      </c>
    </row>
    <row r="732" spans="1:7" s="173" customFormat="1" ht="27" customHeight="1">
      <c r="A732" s="320" t="s">
        <v>555</v>
      </c>
      <c r="B732" s="321">
        <v>18</v>
      </c>
      <c r="C732" s="322">
        <v>4</v>
      </c>
      <c r="D732" s="322">
        <v>9</v>
      </c>
      <c r="E732" s="327" t="s">
        <v>996</v>
      </c>
      <c r="F732" s="323" t="s">
        <v>181</v>
      </c>
      <c r="G732" s="324">
        <v>32715.1</v>
      </c>
    </row>
    <row r="733" spans="1:7" s="108" customFormat="1" ht="15">
      <c r="A733" s="320" t="s">
        <v>199</v>
      </c>
      <c r="B733" s="321">
        <v>18</v>
      </c>
      <c r="C733" s="322">
        <v>4</v>
      </c>
      <c r="D733" s="322">
        <v>9</v>
      </c>
      <c r="E733" s="327" t="s">
        <v>996</v>
      </c>
      <c r="F733" s="323" t="s">
        <v>180</v>
      </c>
      <c r="G733" s="324">
        <v>32715.1</v>
      </c>
    </row>
    <row r="734" spans="1:7" s="108" customFormat="1" ht="15">
      <c r="A734" s="320" t="s">
        <v>193</v>
      </c>
      <c r="B734" s="321">
        <v>18</v>
      </c>
      <c r="C734" s="322">
        <v>4</v>
      </c>
      <c r="D734" s="322">
        <v>9</v>
      </c>
      <c r="E734" s="327" t="s">
        <v>996</v>
      </c>
      <c r="F734" s="323" t="s">
        <v>99</v>
      </c>
      <c r="G734" s="324">
        <v>60</v>
      </c>
    </row>
    <row r="735" spans="1:7" s="173" customFormat="1" ht="15">
      <c r="A735" s="320" t="s">
        <v>192</v>
      </c>
      <c r="B735" s="321">
        <v>18</v>
      </c>
      <c r="C735" s="322">
        <v>4</v>
      </c>
      <c r="D735" s="322">
        <v>9</v>
      </c>
      <c r="E735" s="327" t="s">
        <v>996</v>
      </c>
      <c r="F735" s="323" t="s">
        <v>191</v>
      </c>
      <c r="G735" s="324">
        <v>60</v>
      </c>
    </row>
    <row r="736" spans="1:7" s="108" customFormat="1" ht="26.25">
      <c r="A736" s="320" t="s">
        <v>593</v>
      </c>
      <c r="B736" s="321">
        <v>18</v>
      </c>
      <c r="C736" s="322">
        <v>4</v>
      </c>
      <c r="D736" s="322">
        <v>9</v>
      </c>
      <c r="E736" s="327" t="s">
        <v>997</v>
      </c>
      <c r="F736" s="323" t="s">
        <v>1170</v>
      </c>
      <c r="G736" s="324">
        <v>4488.7</v>
      </c>
    </row>
    <row r="737" spans="1:7" s="108" customFormat="1" ht="15">
      <c r="A737" s="320" t="s">
        <v>555</v>
      </c>
      <c r="B737" s="321">
        <v>18</v>
      </c>
      <c r="C737" s="322">
        <v>4</v>
      </c>
      <c r="D737" s="322">
        <v>9</v>
      </c>
      <c r="E737" s="327" t="s">
        <v>997</v>
      </c>
      <c r="F737" s="323" t="s">
        <v>181</v>
      </c>
      <c r="G737" s="324">
        <v>4488.7</v>
      </c>
    </row>
    <row r="738" spans="1:7" s="173" customFormat="1" ht="15">
      <c r="A738" s="320" t="s">
        <v>199</v>
      </c>
      <c r="B738" s="321">
        <v>18</v>
      </c>
      <c r="C738" s="322">
        <v>4</v>
      </c>
      <c r="D738" s="322">
        <v>9</v>
      </c>
      <c r="E738" s="327" t="s">
        <v>997</v>
      </c>
      <c r="F738" s="323" t="s">
        <v>180</v>
      </c>
      <c r="G738" s="324">
        <v>4488.7</v>
      </c>
    </row>
    <row r="739" spans="1:7" s="108" customFormat="1" ht="15">
      <c r="A739" s="320" t="s">
        <v>278</v>
      </c>
      <c r="B739" s="321">
        <v>18</v>
      </c>
      <c r="C739" s="322">
        <v>4</v>
      </c>
      <c r="D739" s="322">
        <v>9</v>
      </c>
      <c r="E739" s="327" t="s">
        <v>998</v>
      </c>
      <c r="F739" s="323" t="s">
        <v>1170</v>
      </c>
      <c r="G739" s="324">
        <v>866.6</v>
      </c>
    </row>
    <row r="740" spans="1:7" s="108" customFormat="1" ht="15">
      <c r="A740" s="320" t="s">
        <v>422</v>
      </c>
      <c r="B740" s="321">
        <v>18</v>
      </c>
      <c r="C740" s="322">
        <v>4</v>
      </c>
      <c r="D740" s="322">
        <v>9</v>
      </c>
      <c r="E740" s="327" t="s">
        <v>999</v>
      </c>
      <c r="F740" s="323" t="s">
        <v>1170</v>
      </c>
      <c r="G740" s="324">
        <v>866.6</v>
      </c>
    </row>
    <row r="741" spans="1:7" s="108" customFormat="1" ht="15">
      <c r="A741" s="320" t="s">
        <v>423</v>
      </c>
      <c r="B741" s="321">
        <v>18</v>
      </c>
      <c r="C741" s="322">
        <v>4</v>
      </c>
      <c r="D741" s="322">
        <v>9</v>
      </c>
      <c r="E741" s="327" t="s">
        <v>1000</v>
      </c>
      <c r="F741" s="323" t="s">
        <v>1170</v>
      </c>
      <c r="G741" s="324">
        <v>366.7</v>
      </c>
    </row>
    <row r="742" spans="1:7" s="108" customFormat="1" ht="15">
      <c r="A742" s="320" t="s">
        <v>555</v>
      </c>
      <c r="B742" s="321">
        <v>18</v>
      </c>
      <c r="C742" s="322">
        <v>4</v>
      </c>
      <c r="D742" s="322">
        <v>9</v>
      </c>
      <c r="E742" s="327" t="s">
        <v>1000</v>
      </c>
      <c r="F742" s="323" t="s">
        <v>181</v>
      </c>
      <c r="G742" s="324">
        <v>366.7</v>
      </c>
    </row>
    <row r="743" spans="1:7" s="173" customFormat="1" ht="15">
      <c r="A743" s="320" t="s">
        <v>199</v>
      </c>
      <c r="B743" s="321">
        <v>18</v>
      </c>
      <c r="C743" s="322">
        <v>4</v>
      </c>
      <c r="D743" s="322">
        <v>9</v>
      </c>
      <c r="E743" s="327" t="s">
        <v>1000</v>
      </c>
      <c r="F743" s="323" t="s">
        <v>180</v>
      </c>
      <c r="G743" s="324">
        <v>366.7</v>
      </c>
    </row>
    <row r="744" spans="1:7" s="108" customFormat="1" ht="41.25" customHeight="1">
      <c r="A744" s="320" t="s">
        <v>530</v>
      </c>
      <c r="B744" s="321">
        <v>18</v>
      </c>
      <c r="C744" s="322">
        <v>4</v>
      </c>
      <c r="D744" s="322">
        <v>9</v>
      </c>
      <c r="E744" s="327" t="s">
        <v>1001</v>
      </c>
      <c r="F744" s="323" t="s">
        <v>1170</v>
      </c>
      <c r="G744" s="324">
        <v>499.9</v>
      </c>
    </row>
    <row r="745" spans="1:7" s="108" customFormat="1" ht="15">
      <c r="A745" s="320" t="s">
        <v>555</v>
      </c>
      <c r="B745" s="321">
        <v>18</v>
      </c>
      <c r="C745" s="322">
        <v>4</v>
      </c>
      <c r="D745" s="322">
        <v>9</v>
      </c>
      <c r="E745" s="327" t="s">
        <v>1001</v>
      </c>
      <c r="F745" s="323" t="s">
        <v>181</v>
      </c>
      <c r="G745" s="324">
        <v>499.9</v>
      </c>
    </row>
    <row r="746" spans="1:7" s="108" customFormat="1" ht="15">
      <c r="A746" s="320" t="s">
        <v>199</v>
      </c>
      <c r="B746" s="321">
        <v>18</v>
      </c>
      <c r="C746" s="322">
        <v>4</v>
      </c>
      <c r="D746" s="322">
        <v>9</v>
      </c>
      <c r="E746" s="327" t="s">
        <v>1001</v>
      </c>
      <c r="F746" s="323" t="s">
        <v>180</v>
      </c>
      <c r="G746" s="324">
        <v>499.9</v>
      </c>
    </row>
    <row r="747" spans="1:7" s="108" customFormat="1" ht="41.25" customHeight="1">
      <c r="A747" s="320" t="s">
        <v>237</v>
      </c>
      <c r="B747" s="321">
        <v>18</v>
      </c>
      <c r="C747" s="322">
        <v>4</v>
      </c>
      <c r="D747" s="322">
        <v>10</v>
      </c>
      <c r="E747" s="327" t="s">
        <v>1170</v>
      </c>
      <c r="F747" s="323" t="s">
        <v>1170</v>
      </c>
      <c r="G747" s="324">
        <v>5054.7</v>
      </c>
    </row>
    <row r="748" spans="1:7" s="108" customFormat="1" ht="15">
      <c r="A748" s="320" t="s">
        <v>210</v>
      </c>
      <c r="B748" s="321">
        <v>18</v>
      </c>
      <c r="C748" s="322">
        <v>4</v>
      </c>
      <c r="D748" s="322">
        <v>10</v>
      </c>
      <c r="E748" s="327" t="s">
        <v>788</v>
      </c>
      <c r="F748" s="323" t="s">
        <v>1170</v>
      </c>
      <c r="G748" s="324">
        <v>5054.7</v>
      </c>
    </row>
    <row r="749" spans="1:7" s="108" customFormat="1" ht="27" customHeight="1">
      <c r="A749" s="320" t="s">
        <v>585</v>
      </c>
      <c r="B749" s="321">
        <v>18</v>
      </c>
      <c r="C749" s="322">
        <v>4</v>
      </c>
      <c r="D749" s="322">
        <v>10</v>
      </c>
      <c r="E749" s="327" t="s">
        <v>939</v>
      </c>
      <c r="F749" s="323" t="s">
        <v>1170</v>
      </c>
      <c r="G749" s="324">
        <v>1056</v>
      </c>
    </row>
    <row r="750" spans="1:7" s="173" customFormat="1" ht="39">
      <c r="A750" s="320" t="s">
        <v>408</v>
      </c>
      <c r="B750" s="321">
        <v>18</v>
      </c>
      <c r="C750" s="322">
        <v>4</v>
      </c>
      <c r="D750" s="322">
        <v>10</v>
      </c>
      <c r="E750" s="327" t="s">
        <v>940</v>
      </c>
      <c r="F750" s="323" t="s">
        <v>1170</v>
      </c>
      <c r="G750" s="324">
        <v>1056</v>
      </c>
    </row>
    <row r="751" spans="1:7" s="108" customFormat="1" ht="26.25">
      <c r="A751" s="320" t="s">
        <v>594</v>
      </c>
      <c r="B751" s="321">
        <v>18</v>
      </c>
      <c r="C751" s="322">
        <v>4</v>
      </c>
      <c r="D751" s="322">
        <v>10</v>
      </c>
      <c r="E751" s="327" t="s">
        <v>1002</v>
      </c>
      <c r="F751" s="323" t="s">
        <v>1170</v>
      </c>
      <c r="G751" s="324">
        <v>659</v>
      </c>
    </row>
    <row r="752" spans="1:7" s="108" customFormat="1" ht="27" customHeight="1">
      <c r="A752" s="320" t="s">
        <v>555</v>
      </c>
      <c r="B752" s="321">
        <v>18</v>
      </c>
      <c r="C752" s="322">
        <v>4</v>
      </c>
      <c r="D752" s="322">
        <v>10</v>
      </c>
      <c r="E752" s="327" t="s">
        <v>1002</v>
      </c>
      <c r="F752" s="323" t="s">
        <v>181</v>
      </c>
      <c r="G752" s="324">
        <v>659</v>
      </c>
    </row>
    <row r="753" spans="1:7" s="108" customFormat="1" ht="15">
      <c r="A753" s="320" t="s">
        <v>199</v>
      </c>
      <c r="B753" s="321">
        <v>18</v>
      </c>
      <c r="C753" s="322">
        <v>4</v>
      </c>
      <c r="D753" s="322">
        <v>10</v>
      </c>
      <c r="E753" s="327" t="s">
        <v>1002</v>
      </c>
      <c r="F753" s="323" t="s">
        <v>180</v>
      </c>
      <c r="G753" s="324">
        <v>659</v>
      </c>
    </row>
    <row r="754" spans="1:7" s="173" customFormat="1" ht="26.25">
      <c r="A754" s="320" t="s">
        <v>595</v>
      </c>
      <c r="B754" s="321">
        <v>18</v>
      </c>
      <c r="C754" s="322">
        <v>4</v>
      </c>
      <c r="D754" s="322">
        <v>10</v>
      </c>
      <c r="E754" s="327" t="s">
        <v>1003</v>
      </c>
      <c r="F754" s="323" t="s">
        <v>1170</v>
      </c>
      <c r="G754" s="324">
        <v>284</v>
      </c>
    </row>
    <row r="755" spans="1:7" s="108" customFormat="1" ht="15">
      <c r="A755" s="320" t="s">
        <v>555</v>
      </c>
      <c r="B755" s="321">
        <v>18</v>
      </c>
      <c r="C755" s="322">
        <v>4</v>
      </c>
      <c r="D755" s="322">
        <v>10</v>
      </c>
      <c r="E755" s="327" t="s">
        <v>1003</v>
      </c>
      <c r="F755" s="323" t="s">
        <v>181</v>
      </c>
      <c r="G755" s="324">
        <v>284</v>
      </c>
    </row>
    <row r="756" spans="1:7" s="108" customFormat="1" ht="15">
      <c r="A756" s="320" t="s">
        <v>199</v>
      </c>
      <c r="B756" s="321">
        <v>18</v>
      </c>
      <c r="C756" s="322">
        <v>4</v>
      </c>
      <c r="D756" s="322">
        <v>10</v>
      </c>
      <c r="E756" s="327" t="s">
        <v>1003</v>
      </c>
      <c r="F756" s="323" t="s">
        <v>180</v>
      </c>
      <c r="G756" s="324">
        <v>284</v>
      </c>
    </row>
    <row r="757" spans="1:7" s="108" customFormat="1" ht="39">
      <c r="A757" s="320" t="s">
        <v>713</v>
      </c>
      <c r="B757" s="321">
        <v>18</v>
      </c>
      <c r="C757" s="322">
        <v>4</v>
      </c>
      <c r="D757" s="322">
        <v>10</v>
      </c>
      <c r="E757" s="327" t="s">
        <v>947</v>
      </c>
      <c r="F757" s="323" t="s">
        <v>1170</v>
      </c>
      <c r="G757" s="324">
        <v>79</v>
      </c>
    </row>
    <row r="758" spans="1:7" s="108" customFormat="1" ht="15">
      <c r="A758" s="320" t="s">
        <v>555</v>
      </c>
      <c r="B758" s="321">
        <v>18</v>
      </c>
      <c r="C758" s="322">
        <v>4</v>
      </c>
      <c r="D758" s="322">
        <v>10</v>
      </c>
      <c r="E758" s="327" t="s">
        <v>947</v>
      </c>
      <c r="F758" s="323" t="s">
        <v>181</v>
      </c>
      <c r="G758" s="324">
        <v>79</v>
      </c>
    </row>
    <row r="759" spans="1:7" s="108" customFormat="1" ht="15">
      <c r="A759" s="320" t="s">
        <v>199</v>
      </c>
      <c r="B759" s="321">
        <v>18</v>
      </c>
      <c r="C759" s="322">
        <v>4</v>
      </c>
      <c r="D759" s="322">
        <v>10</v>
      </c>
      <c r="E759" s="327" t="s">
        <v>947</v>
      </c>
      <c r="F759" s="323" t="s">
        <v>180</v>
      </c>
      <c r="G759" s="324">
        <v>79</v>
      </c>
    </row>
    <row r="760" spans="1:7" s="173" customFormat="1" ht="12" customHeight="1">
      <c r="A760" s="320" t="s">
        <v>700</v>
      </c>
      <c r="B760" s="321">
        <v>18</v>
      </c>
      <c r="C760" s="322">
        <v>4</v>
      </c>
      <c r="D760" s="322">
        <v>10</v>
      </c>
      <c r="E760" s="327" t="s">
        <v>948</v>
      </c>
      <c r="F760" s="323" t="s">
        <v>1170</v>
      </c>
      <c r="G760" s="324">
        <v>34</v>
      </c>
    </row>
    <row r="761" spans="1:7" s="108" customFormat="1" ht="27" customHeight="1">
      <c r="A761" s="320" t="s">
        <v>555</v>
      </c>
      <c r="B761" s="321">
        <v>18</v>
      </c>
      <c r="C761" s="322">
        <v>4</v>
      </c>
      <c r="D761" s="322">
        <v>10</v>
      </c>
      <c r="E761" s="327" t="s">
        <v>948</v>
      </c>
      <c r="F761" s="323" t="s">
        <v>181</v>
      </c>
      <c r="G761" s="324">
        <v>34</v>
      </c>
    </row>
    <row r="762" spans="1:7" s="108" customFormat="1" ht="15">
      <c r="A762" s="320" t="s">
        <v>199</v>
      </c>
      <c r="B762" s="321">
        <v>18</v>
      </c>
      <c r="C762" s="322">
        <v>4</v>
      </c>
      <c r="D762" s="322">
        <v>10</v>
      </c>
      <c r="E762" s="327" t="s">
        <v>948</v>
      </c>
      <c r="F762" s="323" t="s">
        <v>180</v>
      </c>
      <c r="G762" s="324">
        <v>34</v>
      </c>
    </row>
    <row r="763" spans="1:7" s="108" customFormat="1" ht="26.25">
      <c r="A763" s="320" t="s">
        <v>236</v>
      </c>
      <c r="B763" s="321">
        <v>18</v>
      </c>
      <c r="C763" s="322">
        <v>4</v>
      </c>
      <c r="D763" s="322">
        <v>10</v>
      </c>
      <c r="E763" s="327" t="s">
        <v>799</v>
      </c>
      <c r="F763" s="323" t="s">
        <v>1170</v>
      </c>
      <c r="G763" s="324">
        <v>3998.7</v>
      </c>
    </row>
    <row r="764" spans="1:7" s="108" customFormat="1" ht="26.25">
      <c r="A764" s="320" t="s">
        <v>425</v>
      </c>
      <c r="B764" s="321">
        <v>18</v>
      </c>
      <c r="C764" s="322">
        <v>4</v>
      </c>
      <c r="D764" s="322">
        <v>10</v>
      </c>
      <c r="E764" s="327" t="s">
        <v>800</v>
      </c>
      <c r="F764" s="323" t="s">
        <v>1170</v>
      </c>
      <c r="G764" s="324">
        <v>3607.2</v>
      </c>
    </row>
    <row r="765" spans="1:7" s="108" customFormat="1" ht="26.25">
      <c r="A765" s="320" t="s">
        <v>258</v>
      </c>
      <c r="B765" s="321">
        <v>18</v>
      </c>
      <c r="C765" s="322">
        <v>4</v>
      </c>
      <c r="D765" s="322">
        <v>10</v>
      </c>
      <c r="E765" s="327" t="s">
        <v>801</v>
      </c>
      <c r="F765" s="323" t="s">
        <v>1170</v>
      </c>
      <c r="G765" s="324">
        <v>3607.2</v>
      </c>
    </row>
    <row r="766" spans="1:7" s="108" customFormat="1" ht="15">
      <c r="A766" s="320" t="s">
        <v>555</v>
      </c>
      <c r="B766" s="321">
        <v>18</v>
      </c>
      <c r="C766" s="322">
        <v>4</v>
      </c>
      <c r="D766" s="322">
        <v>10</v>
      </c>
      <c r="E766" s="327" t="s">
        <v>801</v>
      </c>
      <c r="F766" s="323" t="s">
        <v>181</v>
      </c>
      <c r="G766" s="324">
        <v>3607.2</v>
      </c>
    </row>
    <row r="767" spans="1:7" s="173" customFormat="1" ht="15">
      <c r="A767" s="320" t="s">
        <v>199</v>
      </c>
      <c r="B767" s="321">
        <v>18</v>
      </c>
      <c r="C767" s="322">
        <v>4</v>
      </c>
      <c r="D767" s="322">
        <v>10</v>
      </c>
      <c r="E767" s="327" t="s">
        <v>801</v>
      </c>
      <c r="F767" s="323" t="s">
        <v>180</v>
      </c>
      <c r="G767" s="324">
        <v>3607.2</v>
      </c>
    </row>
    <row r="768" spans="1:7" s="108" customFormat="1" ht="26.25">
      <c r="A768" s="320" t="s">
        <v>426</v>
      </c>
      <c r="B768" s="321">
        <v>18</v>
      </c>
      <c r="C768" s="322">
        <v>4</v>
      </c>
      <c r="D768" s="322">
        <v>10</v>
      </c>
      <c r="E768" s="327" t="s">
        <v>802</v>
      </c>
      <c r="F768" s="323" t="s">
        <v>1170</v>
      </c>
      <c r="G768" s="324">
        <v>198</v>
      </c>
    </row>
    <row r="769" spans="1:8" s="108" customFormat="1" ht="26.25">
      <c r="A769" s="320" t="s">
        <v>303</v>
      </c>
      <c r="B769" s="321">
        <v>18</v>
      </c>
      <c r="C769" s="322">
        <v>4</v>
      </c>
      <c r="D769" s="322">
        <v>10</v>
      </c>
      <c r="E769" s="327" t="s">
        <v>803</v>
      </c>
      <c r="F769" s="323" t="s">
        <v>1170</v>
      </c>
      <c r="G769" s="324">
        <v>198</v>
      </c>
      <c r="H769" s="252"/>
    </row>
    <row r="770" spans="1:8" s="173" customFormat="1" ht="15">
      <c r="A770" s="320" t="s">
        <v>555</v>
      </c>
      <c r="B770" s="321">
        <v>18</v>
      </c>
      <c r="C770" s="322">
        <v>4</v>
      </c>
      <c r="D770" s="322">
        <v>10</v>
      </c>
      <c r="E770" s="327" t="s">
        <v>803</v>
      </c>
      <c r="F770" s="323" t="s">
        <v>181</v>
      </c>
      <c r="G770" s="324">
        <v>198</v>
      </c>
      <c r="H770" s="253"/>
    </row>
    <row r="771" spans="1:8" s="108" customFormat="1" ht="15">
      <c r="A771" s="320" t="s">
        <v>199</v>
      </c>
      <c r="B771" s="321">
        <v>18</v>
      </c>
      <c r="C771" s="322">
        <v>4</v>
      </c>
      <c r="D771" s="322">
        <v>10</v>
      </c>
      <c r="E771" s="327" t="s">
        <v>803</v>
      </c>
      <c r="F771" s="323" t="s">
        <v>180</v>
      </c>
      <c r="G771" s="324">
        <v>198</v>
      </c>
      <c r="H771" s="252"/>
    </row>
    <row r="772" spans="1:8" s="108" customFormat="1" ht="39">
      <c r="A772" s="320" t="s">
        <v>558</v>
      </c>
      <c r="B772" s="321">
        <v>18</v>
      </c>
      <c r="C772" s="322">
        <v>4</v>
      </c>
      <c r="D772" s="322">
        <v>10</v>
      </c>
      <c r="E772" s="327" t="s">
        <v>804</v>
      </c>
      <c r="F772" s="323" t="s">
        <v>1170</v>
      </c>
      <c r="G772" s="324">
        <v>148.5</v>
      </c>
      <c r="H772" s="252"/>
    </row>
    <row r="773" spans="1:7" s="108" customFormat="1" ht="26.25">
      <c r="A773" s="320" t="s">
        <v>303</v>
      </c>
      <c r="B773" s="321">
        <v>18</v>
      </c>
      <c r="C773" s="322">
        <v>4</v>
      </c>
      <c r="D773" s="322">
        <v>10</v>
      </c>
      <c r="E773" s="327" t="s">
        <v>805</v>
      </c>
      <c r="F773" s="323" t="s">
        <v>1170</v>
      </c>
      <c r="G773" s="324">
        <v>148.5</v>
      </c>
    </row>
    <row r="774" spans="1:7" s="108" customFormat="1" ht="15">
      <c r="A774" s="320" t="s">
        <v>555</v>
      </c>
      <c r="B774" s="321">
        <v>18</v>
      </c>
      <c r="C774" s="322">
        <v>4</v>
      </c>
      <c r="D774" s="322">
        <v>10</v>
      </c>
      <c r="E774" s="327" t="s">
        <v>805</v>
      </c>
      <c r="F774" s="323" t="s">
        <v>181</v>
      </c>
      <c r="G774" s="324">
        <v>148.5</v>
      </c>
    </row>
    <row r="775" spans="1:7" s="108" customFormat="1" ht="15">
      <c r="A775" s="320" t="s">
        <v>199</v>
      </c>
      <c r="B775" s="321">
        <v>18</v>
      </c>
      <c r="C775" s="322">
        <v>4</v>
      </c>
      <c r="D775" s="322">
        <v>10</v>
      </c>
      <c r="E775" s="327" t="s">
        <v>805</v>
      </c>
      <c r="F775" s="323" t="s">
        <v>180</v>
      </c>
      <c r="G775" s="324">
        <v>148.5</v>
      </c>
    </row>
    <row r="776" spans="1:7" s="173" customFormat="1" ht="26.25">
      <c r="A776" s="320" t="s">
        <v>427</v>
      </c>
      <c r="B776" s="321">
        <v>18</v>
      </c>
      <c r="C776" s="322">
        <v>4</v>
      </c>
      <c r="D776" s="322">
        <v>10</v>
      </c>
      <c r="E776" s="327" t="s">
        <v>1004</v>
      </c>
      <c r="F776" s="323" t="s">
        <v>1170</v>
      </c>
      <c r="G776" s="324">
        <v>45</v>
      </c>
    </row>
    <row r="777" spans="1:7" s="108" customFormat="1" ht="26.25">
      <c r="A777" s="320" t="s">
        <v>303</v>
      </c>
      <c r="B777" s="321">
        <v>18</v>
      </c>
      <c r="C777" s="322">
        <v>4</v>
      </c>
      <c r="D777" s="322">
        <v>10</v>
      </c>
      <c r="E777" s="327" t="s">
        <v>1005</v>
      </c>
      <c r="F777" s="323" t="s">
        <v>1170</v>
      </c>
      <c r="G777" s="324">
        <v>45</v>
      </c>
    </row>
    <row r="778" spans="1:7" s="108" customFormat="1" ht="15">
      <c r="A778" s="320" t="s">
        <v>555</v>
      </c>
      <c r="B778" s="321">
        <v>18</v>
      </c>
      <c r="C778" s="322">
        <v>4</v>
      </c>
      <c r="D778" s="322">
        <v>10</v>
      </c>
      <c r="E778" s="327" t="s">
        <v>1005</v>
      </c>
      <c r="F778" s="323" t="s">
        <v>181</v>
      </c>
      <c r="G778" s="324">
        <v>45</v>
      </c>
    </row>
    <row r="779" spans="1:7" s="108" customFormat="1" ht="15">
      <c r="A779" s="320" t="s">
        <v>199</v>
      </c>
      <c r="B779" s="321">
        <v>18</v>
      </c>
      <c r="C779" s="322">
        <v>4</v>
      </c>
      <c r="D779" s="322">
        <v>10</v>
      </c>
      <c r="E779" s="327" t="s">
        <v>1005</v>
      </c>
      <c r="F779" s="323" t="s">
        <v>180</v>
      </c>
      <c r="G779" s="324">
        <v>45</v>
      </c>
    </row>
    <row r="780" spans="1:7" s="108" customFormat="1" ht="15">
      <c r="A780" s="320" t="s">
        <v>260</v>
      </c>
      <c r="B780" s="321">
        <v>18</v>
      </c>
      <c r="C780" s="322">
        <v>4</v>
      </c>
      <c r="D780" s="322">
        <v>12</v>
      </c>
      <c r="E780" s="327" t="s">
        <v>1170</v>
      </c>
      <c r="F780" s="323" t="s">
        <v>1170</v>
      </c>
      <c r="G780" s="324">
        <v>11081.9</v>
      </c>
    </row>
    <row r="781" spans="1:7" s="108" customFormat="1" ht="15">
      <c r="A781" s="320" t="s">
        <v>259</v>
      </c>
      <c r="B781" s="321">
        <v>18</v>
      </c>
      <c r="C781" s="322">
        <v>4</v>
      </c>
      <c r="D781" s="322">
        <v>12</v>
      </c>
      <c r="E781" s="327" t="s">
        <v>1006</v>
      </c>
      <c r="F781" s="323" t="s">
        <v>1170</v>
      </c>
      <c r="G781" s="324">
        <v>1920.7</v>
      </c>
    </row>
    <row r="782" spans="1:7" s="173" customFormat="1" ht="15">
      <c r="A782" s="320" t="s">
        <v>596</v>
      </c>
      <c r="B782" s="321">
        <v>18</v>
      </c>
      <c r="C782" s="322">
        <v>4</v>
      </c>
      <c r="D782" s="322">
        <v>12</v>
      </c>
      <c r="E782" s="327" t="s">
        <v>1007</v>
      </c>
      <c r="F782" s="323" t="s">
        <v>1170</v>
      </c>
      <c r="G782" s="324">
        <v>1920.7</v>
      </c>
    </row>
    <row r="783" spans="1:7" s="108" customFormat="1" ht="26.25">
      <c r="A783" s="320" t="s">
        <v>657</v>
      </c>
      <c r="B783" s="321">
        <v>18</v>
      </c>
      <c r="C783" s="322">
        <v>4</v>
      </c>
      <c r="D783" s="322">
        <v>12</v>
      </c>
      <c r="E783" s="327" t="s">
        <v>1008</v>
      </c>
      <c r="F783" s="323" t="s">
        <v>1170</v>
      </c>
      <c r="G783" s="324">
        <v>1920.7</v>
      </c>
    </row>
    <row r="784" spans="1:7" s="108" customFormat="1" ht="15">
      <c r="A784" s="320" t="s">
        <v>497</v>
      </c>
      <c r="B784" s="321">
        <v>18</v>
      </c>
      <c r="C784" s="322">
        <v>4</v>
      </c>
      <c r="D784" s="322">
        <v>12</v>
      </c>
      <c r="E784" s="327" t="s">
        <v>1009</v>
      </c>
      <c r="F784" s="323" t="s">
        <v>1170</v>
      </c>
      <c r="G784" s="324">
        <v>1260.7</v>
      </c>
    </row>
    <row r="785" spans="1:7" s="173" customFormat="1" ht="15">
      <c r="A785" s="320" t="s">
        <v>190</v>
      </c>
      <c r="B785" s="321">
        <v>18</v>
      </c>
      <c r="C785" s="322">
        <v>4</v>
      </c>
      <c r="D785" s="322">
        <v>12</v>
      </c>
      <c r="E785" s="327" t="s">
        <v>1009</v>
      </c>
      <c r="F785" s="323" t="s">
        <v>101</v>
      </c>
      <c r="G785" s="324">
        <v>1260.7</v>
      </c>
    </row>
    <row r="786" spans="1:7" s="108" customFormat="1" ht="15">
      <c r="A786" s="320" t="s">
        <v>204</v>
      </c>
      <c r="B786" s="321">
        <v>18</v>
      </c>
      <c r="C786" s="322">
        <v>4</v>
      </c>
      <c r="D786" s="322">
        <v>12</v>
      </c>
      <c r="E786" s="327" t="s">
        <v>1009</v>
      </c>
      <c r="F786" s="323" t="s">
        <v>203</v>
      </c>
      <c r="G786" s="324">
        <v>1260.7</v>
      </c>
    </row>
    <row r="787" spans="1:7" s="108" customFormat="1" ht="15">
      <c r="A787" s="320" t="s">
        <v>198</v>
      </c>
      <c r="B787" s="321">
        <v>18</v>
      </c>
      <c r="C787" s="322">
        <v>4</v>
      </c>
      <c r="D787" s="322">
        <v>12</v>
      </c>
      <c r="E787" s="327" t="s">
        <v>1010</v>
      </c>
      <c r="F787" s="323" t="s">
        <v>1170</v>
      </c>
      <c r="G787" s="324">
        <v>660</v>
      </c>
    </row>
    <row r="788" spans="1:7" s="108" customFormat="1" ht="15">
      <c r="A788" s="320" t="s">
        <v>190</v>
      </c>
      <c r="B788" s="321">
        <v>18</v>
      </c>
      <c r="C788" s="322">
        <v>4</v>
      </c>
      <c r="D788" s="322">
        <v>12</v>
      </c>
      <c r="E788" s="327" t="s">
        <v>1010</v>
      </c>
      <c r="F788" s="323" t="s">
        <v>101</v>
      </c>
      <c r="G788" s="324">
        <v>660</v>
      </c>
    </row>
    <row r="789" spans="1:7" s="108" customFormat="1" ht="15">
      <c r="A789" s="320" t="s">
        <v>204</v>
      </c>
      <c r="B789" s="321">
        <v>18</v>
      </c>
      <c r="C789" s="322">
        <v>4</v>
      </c>
      <c r="D789" s="322">
        <v>12</v>
      </c>
      <c r="E789" s="327" t="s">
        <v>1010</v>
      </c>
      <c r="F789" s="323" t="s">
        <v>203</v>
      </c>
      <c r="G789" s="324">
        <v>660</v>
      </c>
    </row>
    <row r="790" spans="1:7" s="108" customFormat="1" ht="15">
      <c r="A790" s="320" t="s">
        <v>329</v>
      </c>
      <c r="B790" s="321">
        <v>18</v>
      </c>
      <c r="C790" s="322">
        <v>4</v>
      </c>
      <c r="D790" s="322">
        <v>12</v>
      </c>
      <c r="E790" s="327" t="s">
        <v>926</v>
      </c>
      <c r="F790" s="323" t="s">
        <v>1170</v>
      </c>
      <c r="G790" s="324">
        <v>4815.1</v>
      </c>
    </row>
    <row r="791" spans="1:7" s="108" customFormat="1" ht="15">
      <c r="A791" s="320" t="s">
        <v>331</v>
      </c>
      <c r="B791" s="321">
        <v>18</v>
      </c>
      <c r="C791" s="322">
        <v>4</v>
      </c>
      <c r="D791" s="322">
        <v>12</v>
      </c>
      <c r="E791" s="327" t="s">
        <v>1011</v>
      </c>
      <c r="F791" s="323" t="s">
        <v>1170</v>
      </c>
      <c r="G791" s="324">
        <v>4815.1</v>
      </c>
    </row>
    <row r="792" spans="1:7" s="108" customFormat="1" ht="15">
      <c r="A792" s="320" t="s">
        <v>429</v>
      </c>
      <c r="B792" s="321">
        <v>18</v>
      </c>
      <c r="C792" s="322">
        <v>4</v>
      </c>
      <c r="D792" s="322">
        <v>12</v>
      </c>
      <c r="E792" s="327" t="s">
        <v>1012</v>
      </c>
      <c r="F792" s="323" t="s">
        <v>1170</v>
      </c>
      <c r="G792" s="324">
        <v>380</v>
      </c>
    </row>
    <row r="793" spans="1:7" s="108" customFormat="1" ht="15">
      <c r="A793" s="320" t="s">
        <v>430</v>
      </c>
      <c r="B793" s="321">
        <v>18</v>
      </c>
      <c r="C793" s="322">
        <v>4</v>
      </c>
      <c r="D793" s="322">
        <v>12</v>
      </c>
      <c r="E793" s="327" t="s">
        <v>1013</v>
      </c>
      <c r="F793" s="323" t="s">
        <v>1170</v>
      </c>
      <c r="G793" s="324">
        <v>380</v>
      </c>
    </row>
    <row r="794" spans="1:7" s="173" customFormat="1" ht="15">
      <c r="A794" s="320" t="s">
        <v>555</v>
      </c>
      <c r="B794" s="321">
        <v>18</v>
      </c>
      <c r="C794" s="322">
        <v>4</v>
      </c>
      <c r="D794" s="322">
        <v>12</v>
      </c>
      <c r="E794" s="327" t="s">
        <v>1013</v>
      </c>
      <c r="F794" s="323" t="s">
        <v>181</v>
      </c>
      <c r="G794" s="324">
        <v>380</v>
      </c>
    </row>
    <row r="795" spans="1:7" s="108" customFormat="1" ht="15">
      <c r="A795" s="320" t="s">
        <v>199</v>
      </c>
      <c r="B795" s="321">
        <v>18</v>
      </c>
      <c r="C795" s="322">
        <v>4</v>
      </c>
      <c r="D795" s="322">
        <v>12</v>
      </c>
      <c r="E795" s="327" t="s">
        <v>1013</v>
      </c>
      <c r="F795" s="323" t="s">
        <v>180</v>
      </c>
      <c r="G795" s="324">
        <v>380</v>
      </c>
    </row>
    <row r="796" spans="1:7" s="108" customFormat="1" ht="26.25">
      <c r="A796" s="320" t="s">
        <v>431</v>
      </c>
      <c r="B796" s="321">
        <v>18</v>
      </c>
      <c r="C796" s="322">
        <v>4</v>
      </c>
      <c r="D796" s="322">
        <v>12</v>
      </c>
      <c r="E796" s="327" t="s">
        <v>1014</v>
      </c>
      <c r="F796" s="323" t="s">
        <v>1170</v>
      </c>
      <c r="G796" s="324">
        <v>3088.7</v>
      </c>
    </row>
    <row r="797" spans="1:7" s="173" customFormat="1" ht="15">
      <c r="A797" s="320" t="s">
        <v>496</v>
      </c>
      <c r="B797" s="321">
        <v>18</v>
      </c>
      <c r="C797" s="322">
        <v>4</v>
      </c>
      <c r="D797" s="322">
        <v>12</v>
      </c>
      <c r="E797" s="327" t="s">
        <v>1015</v>
      </c>
      <c r="F797" s="323" t="s">
        <v>1170</v>
      </c>
      <c r="G797" s="324">
        <v>2195</v>
      </c>
    </row>
    <row r="798" spans="1:7" s="108" customFormat="1" ht="15">
      <c r="A798" s="320" t="s">
        <v>190</v>
      </c>
      <c r="B798" s="321">
        <v>18</v>
      </c>
      <c r="C798" s="322">
        <v>4</v>
      </c>
      <c r="D798" s="322">
        <v>12</v>
      </c>
      <c r="E798" s="327" t="s">
        <v>1015</v>
      </c>
      <c r="F798" s="323" t="s">
        <v>101</v>
      </c>
      <c r="G798" s="324">
        <v>2195</v>
      </c>
    </row>
    <row r="799" spans="1:7" s="108" customFormat="1" ht="15">
      <c r="A799" s="320" t="s">
        <v>204</v>
      </c>
      <c r="B799" s="321">
        <v>18</v>
      </c>
      <c r="C799" s="322">
        <v>4</v>
      </c>
      <c r="D799" s="322">
        <v>12</v>
      </c>
      <c r="E799" s="327" t="s">
        <v>1015</v>
      </c>
      <c r="F799" s="323" t="s">
        <v>203</v>
      </c>
      <c r="G799" s="324">
        <v>2195</v>
      </c>
    </row>
    <row r="800" spans="1:7" s="173" customFormat="1" ht="15">
      <c r="A800" s="320" t="s">
        <v>198</v>
      </c>
      <c r="B800" s="321">
        <v>18</v>
      </c>
      <c r="C800" s="322">
        <v>4</v>
      </c>
      <c r="D800" s="322">
        <v>12</v>
      </c>
      <c r="E800" s="327" t="s">
        <v>1016</v>
      </c>
      <c r="F800" s="323" t="s">
        <v>1170</v>
      </c>
      <c r="G800" s="324">
        <v>893.7</v>
      </c>
    </row>
    <row r="801" spans="1:7" s="108" customFormat="1" ht="15">
      <c r="A801" s="320" t="s">
        <v>190</v>
      </c>
      <c r="B801" s="321">
        <v>18</v>
      </c>
      <c r="C801" s="322">
        <v>4</v>
      </c>
      <c r="D801" s="322">
        <v>12</v>
      </c>
      <c r="E801" s="327" t="s">
        <v>1016</v>
      </c>
      <c r="F801" s="323" t="s">
        <v>101</v>
      </c>
      <c r="G801" s="324">
        <v>893.7</v>
      </c>
    </row>
    <row r="802" spans="1:7" s="108" customFormat="1" ht="15">
      <c r="A802" s="320" t="s">
        <v>204</v>
      </c>
      <c r="B802" s="321">
        <v>18</v>
      </c>
      <c r="C802" s="322">
        <v>4</v>
      </c>
      <c r="D802" s="322">
        <v>12</v>
      </c>
      <c r="E802" s="327" t="s">
        <v>1016</v>
      </c>
      <c r="F802" s="323" t="s">
        <v>203</v>
      </c>
      <c r="G802" s="324">
        <v>893.7</v>
      </c>
    </row>
    <row r="803" spans="1:7" s="108" customFormat="1" ht="26.25">
      <c r="A803" s="320" t="s">
        <v>432</v>
      </c>
      <c r="B803" s="321">
        <v>18</v>
      </c>
      <c r="C803" s="322">
        <v>4</v>
      </c>
      <c r="D803" s="322">
        <v>12</v>
      </c>
      <c r="E803" s="327" t="s">
        <v>1017</v>
      </c>
      <c r="F803" s="323" t="s">
        <v>1170</v>
      </c>
      <c r="G803" s="324">
        <v>1346.4</v>
      </c>
    </row>
    <row r="804" spans="1:7" s="108" customFormat="1" ht="26.25">
      <c r="A804" s="320" t="s">
        <v>433</v>
      </c>
      <c r="B804" s="321">
        <v>18</v>
      </c>
      <c r="C804" s="322">
        <v>4</v>
      </c>
      <c r="D804" s="322">
        <v>12</v>
      </c>
      <c r="E804" s="327" t="s">
        <v>1018</v>
      </c>
      <c r="F804" s="323" t="s">
        <v>1170</v>
      </c>
      <c r="G804" s="324">
        <v>1296.4</v>
      </c>
    </row>
    <row r="805" spans="1:7" s="108" customFormat="1" ht="15">
      <c r="A805" s="320" t="s">
        <v>193</v>
      </c>
      <c r="B805" s="321">
        <v>18</v>
      </c>
      <c r="C805" s="322">
        <v>4</v>
      </c>
      <c r="D805" s="322">
        <v>12</v>
      </c>
      <c r="E805" s="327" t="s">
        <v>1018</v>
      </c>
      <c r="F805" s="323" t="s">
        <v>99</v>
      </c>
      <c r="G805" s="324">
        <v>1296.4</v>
      </c>
    </row>
    <row r="806" spans="1:7" s="108" customFormat="1" ht="26.25">
      <c r="A806" s="320" t="s">
        <v>591</v>
      </c>
      <c r="B806" s="321">
        <v>18</v>
      </c>
      <c r="C806" s="322">
        <v>4</v>
      </c>
      <c r="D806" s="322">
        <v>12</v>
      </c>
      <c r="E806" s="327" t="s">
        <v>1018</v>
      </c>
      <c r="F806" s="323" t="s">
        <v>108</v>
      </c>
      <c r="G806" s="324">
        <v>1296.4</v>
      </c>
    </row>
    <row r="807" spans="1:7" s="108" customFormat="1" ht="39">
      <c r="A807" s="320" t="s">
        <v>597</v>
      </c>
      <c r="B807" s="321">
        <v>18</v>
      </c>
      <c r="C807" s="322">
        <v>4</v>
      </c>
      <c r="D807" s="322">
        <v>12</v>
      </c>
      <c r="E807" s="327" t="s">
        <v>1019</v>
      </c>
      <c r="F807" s="323" t="s">
        <v>1170</v>
      </c>
      <c r="G807" s="324">
        <v>50</v>
      </c>
    </row>
    <row r="808" spans="1:7" s="108" customFormat="1" ht="15">
      <c r="A808" s="320" t="s">
        <v>193</v>
      </c>
      <c r="B808" s="321">
        <v>18</v>
      </c>
      <c r="C808" s="322">
        <v>4</v>
      </c>
      <c r="D808" s="322">
        <v>12</v>
      </c>
      <c r="E808" s="327" t="s">
        <v>1019</v>
      </c>
      <c r="F808" s="323" t="s">
        <v>99</v>
      </c>
      <c r="G808" s="324">
        <v>50</v>
      </c>
    </row>
    <row r="809" spans="1:7" s="108" customFormat="1" ht="26.25">
      <c r="A809" s="320" t="s">
        <v>591</v>
      </c>
      <c r="B809" s="321">
        <v>18</v>
      </c>
      <c r="C809" s="322">
        <v>4</v>
      </c>
      <c r="D809" s="322">
        <v>12</v>
      </c>
      <c r="E809" s="327" t="s">
        <v>1019</v>
      </c>
      <c r="F809" s="323" t="s">
        <v>108</v>
      </c>
      <c r="G809" s="324">
        <v>50</v>
      </c>
    </row>
    <row r="810" spans="1:7" s="108" customFormat="1" ht="13.5" customHeight="1">
      <c r="A810" s="320" t="s">
        <v>210</v>
      </c>
      <c r="B810" s="321">
        <v>18</v>
      </c>
      <c r="C810" s="322">
        <v>4</v>
      </c>
      <c r="D810" s="322">
        <v>12</v>
      </c>
      <c r="E810" s="327" t="s">
        <v>788</v>
      </c>
      <c r="F810" s="323" t="s">
        <v>1170</v>
      </c>
      <c r="G810" s="324">
        <v>4346.1</v>
      </c>
    </row>
    <row r="811" spans="1:7" s="108" customFormat="1" ht="26.25">
      <c r="A811" s="320" t="s">
        <v>309</v>
      </c>
      <c r="B811" s="321">
        <v>18</v>
      </c>
      <c r="C811" s="322">
        <v>4</v>
      </c>
      <c r="D811" s="322">
        <v>12</v>
      </c>
      <c r="E811" s="327" t="s">
        <v>914</v>
      </c>
      <c r="F811" s="323" t="s">
        <v>1170</v>
      </c>
      <c r="G811" s="324">
        <v>1045.1</v>
      </c>
    </row>
    <row r="812" spans="1:7" s="108" customFormat="1" ht="15">
      <c r="A812" s="320" t="s">
        <v>658</v>
      </c>
      <c r="B812" s="321">
        <v>18</v>
      </c>
      <c r="C812" s="322">
        <v>4</v>
      </c>
      <c r="D812" s="322">
        <v>12</v>
      </c>
      <c r="E812" s="327" t="s">
        <v>1020</v>
      </c>
      <c r="F812" s="323" t="s">
        <v>1170</v>
      </c>
      <c r="G812" s="324">
        <v>291.1</v>
      </c>
    </row>
    <row r="813" spans="1:7" s="173" customFormat="1" ht="15">
      <c r="A813" s="320" t="s">
        <v>434</v>
      </c>
      <c r="B813" s="321">
        <v>18</v>
      </c>
      <c r="C813" s="322">
        <v>4</v>
      </c>
      <c r="D813" s="322">
        <v>12</v>
      </c>
      <c r="E813" s="327" t="s">
        <v>1021</v>
      </c>
      <c r="F813" s="323" t="s">
        <v>1170</v>
      </c>
      <c r="G813" s="324">
        <v>291.1</v>
      </c>
    </row>
    <row r="814" spans="1:7" s="108" customFormat="1" ht="15">
      <c r="A814" s="320" t="s">
        <v>555</v>
      </c>
      <c r="B814" s="321">
        <v>18</v>
      </c>
      <c r="C814" s="322">
        <v>4</v>
      </c>
      <c r="D814" s="322">
        <v>12</v>
      </c>
      <c r="E814" s="327" t="s">
        <v>1021</v>
      </c>
      <c r="F814" s="323" t="s">
        <v>181</v>
      </c>
      <c r="G814" s="324">
        <v>291.1</v>
      </c>
    </row>
    <row r="815" spans="1:7" s="108" customFormat="1" ht="15">
      <c r="A815" s="320" t="s">
        <v>199</v>
      </c>
      <c r="B815" s="321">
        <v>18</v>
      </c>
      <c r="C815" s="322">
        <v>4</v>
      </c>
      <c r="D815" s="322">
        <v>12</v>
      </c>
      <c r="E815" s="327" t="s">
        <v>1021</v>
      </c>
      <c r="F815" s="323" t="s">
        <v>180</v>
      </c>
      <c r="G815" s="324">
        <v>291.1</v>
      </c>
    </row>
    <row r="816" spans="1:7" s="108" customFormat="1" ht="26.25">
      <c r="A816" s="320" t="s">
        <v>409</v>
      </c>
      <c r="B816" s="321">
        <v>18</v>
      </c>
      <c r="C816" s="322">
        <v>4</v>
      </c>
      <c r="D816" s="322">
        <v>12</v>
      </c>
      <c r="E816" s="327" t="s">
        <v>1022</v>
      </c>
      <c r="F816" s="323" t="s">
        <v>1170</v>
      </c>
      <c r="G816" s="324">
        <v>754</v>
      </c>
    </row>
    <row r="817" spans="1:7" s="108" customFormat="1" ht="26.25">
      <c r="A817" s="320" t="s">
        <v>332</v>
      </c>
      <c r="B817" s="321">
        <v>18</v>
      </c>
      <c r="C817" s="322">
        <v>4</v>
      </c>
      <c r="D817" s="322">
        <v>12</v>
      </c>
      <c r="E817" s="327" t="s">
        <v>1023</v>
      </c>
      <c r="F817" s="323" t="s">
        <v>1170</v>
      </c>
      <c r="G817" s="324">
        <v>754</v>
      </c>
    </row>
    <row r="818" spans="1:7" s="108" customFormat="1" ht="15">
      <c r="A818" s="320" t="s">
        <v>555</v>
      </c>
      <c r="B818" s="321">
        <v>18</v>
      </c>
      <c r="C818" s="322">
        <v>4</v>
      </c>
      <c r="D818" s="322">
        <v>12</v>
      </c>
      <c r="E818" s="327" t="s">
        <v>1023</v>
      </c>
      <c r="F818" s="323" t="s">
        <v>181</v>
      </c>
      <c r="G818" s="324">
        <v>754</v>
      </c>
    </row>
    <row r="819" spans="1:7" s="173" customFormat="1" ht="15">
      <c r="A819" s="320" t="s">
        <v>199</v>
      </c>
      <c r="B819" s="321">
        <v>18</v>
      </c>
      <c r="C819" s="322">
        <v>4</v>
      </c>
      <c r="D819" s="322">
        <v>12</v>
      </c>
      <c r="E819" s="327" t="s">
        <v>1023</v>
      </c>
      <c r="F819" s="323" t="s">
        <v>180</v>
      </c>
      <c r="G819" s="324">
        <v>754</v>
      </c>
    </row>
    <row r="820" spans="1:7" s="108" customFormat="1" ht="15">
      <c r="A820" s="320" t="s">
        <v>212</v>
      </c>
      <c r="B820" s="321">
        <v>18</v>
      </c>
      <c r="C820" s="322">
        <v>4</v>
      </c>
      <c r="D820" s="322">
        <v>12</v>
      </c>
      <c r="E820" s="327" t="s">
        <v>789</v>
      </c>
      <c r="F820" s="323" t="s">
        <v>1170</v>
      </c>
      <c r="G820" s="324">
        <v>3301</v>
      </c>
    </row>
    <row r="821" spans="1:7" s="108" customFormat="1" ht="15">
      <c r="A821" s="320" t="s">
        <v>435</v>
      </c>
      <c r="B821" s="321">
        <v>18</v>
      </c>
      <c r="C821" s="322">
        <v>4</v>
      </c>
      <c r="D821" s="322">
        <v>12</v>
      </c>
      <c r="E821" s="327" t="s">
        <v>1024</v>
      </c>
      <c r="F821" s="323" t="s">
        <v>1170</v>
      </c>
      <c r="G821" s="324">
        <v>3301</v>
      </c>
    </row>
    <row r="822" spans="1:7" s="173" customFormat="1" ht="15">
      <c r="A822" s="320" t="s">
        <v>497</v>
      </c>
      <c r="B822" s="321">
        <v>18</v>
      </c>
      <c r="C822" s="322">
        <v>4</v>
      </c>
      <c r="D822" s="322">
        <v>12</v>
      </c>
      <c r="E822" s="327" t="s">
        <v>1025</v>
      </c>
      <c r="F822" s="323" t="s">
        <v>1170</v>
      </c>
      <c r="G822" s="324">
        <v>2870.7</v>
      </c>
    </row>
    <row r="823" spans="1:7" s="108" customFormat="1" ht="39">
      <c r="A823" s="320" t="s">
        <v>197</v>
      </c>
      <c r="B823" s="321">
        <v>18</v>
      </c>
      <c r="C823" s="322">
        <v>4</v>
      </c>
      <c r="D823" s="322">
        <v>12</v>
      </c>
      <c r="E823" s="327" t="s">
        <v>1025</v>
      </c>
      <c r="F823" s="323" t="s">
        <v>196</v>
      </c>
      <c r="G823" s="324">
        <v>2870.5</v>
      </c>
    </row>
    <row r="824" spans="1:7" s="108" customFormat="1" ht="13.5" customHeight="1">
      <c r="A824" s="320" t="s">
        <v>195</v>
      </c>
      <c r="B824" s="321">
        <v>18</v>
      </c>
      <c r="C824" s="322">
        <v>4</v>
      </c>
      <c r="D824" s="322">
        <v>12</v>
      </c>
      <c r="E824" s="327" t="s">
        <v>1025</v>
      </c>
      <c r="F824" s="323" t="s">
        <v>194</v>
      </c>
      <c r="G824" s="324">
        <v>2870.5</v>
      </c>
    </row>
    <row r="825" spans="1:7" s="108" customFormat="1" ht="15">
      <c r="A825" s="320" t="s">
        <v>193</v>
      </c>
      <c r="B825" s="321">
        <v>18</v>
      </c>
      <c r="C825" s="322">
        <v>4</v>
      </c>
      <c r="D825" s="322">
        <v>12</v>
      </c>
      <c r="E825" s="327" t="s">
        <v>1025</v>
      </c>
      <c r="F825" s="323" t="s">
        <v>99</v>
      </c>
      <c r="G825" s="324">
        <v>0.2</v>
      </c>
    </row>
    <row r="826" spans="1:7" s="173" customFormat="1" ht="15">
      <c r="A826" s="320" t="s">
        <v>192</v>
      </c>
      <c r="B826" s="321">
        <v>18</v>
      </c>
      <c r="C826" s="322">
        <v>4</v>
      </c>
      <c r="D826" s="322">
        <v>12</v>
      </c>
      <c r="E826" s="327" t="s">
        <v>1025</v>
      </c>
      <c r="F826" s="323" t="s">
        <v>191</v>
      </c>
      <c r="G826" s="324">
        <v>0.2</v>
      </c>
    </row>
    <row r="827" spans="1:7" s="108" customFormat="1" ht="15">
      <c r="A827" s="320" t="s">
        <v>202</v>
      </c>
      <c r="B827" s="321">
        <v>18</v>
      </c>
      <c r="C827" s="322">
        <v>4</v>
      </c>
      <c r="D827" s="322">
        <v>12</v>
      </c>
      <c r="E827" s="327" t="s">
        <v>1026</v>
      </c>
      <c r="F827" s="323" t="s">
        <v>1170</v>
      </c>
      <c r="G827" s="324">
        <v>430.3</v>
      </c>
    </row>
    <row r="828" spans="1:7" s="108" customFormat="1" ht="39">
      <c r="A828" s="320" t="s">
        <v>197</v>
      </c>
      <c r="B828" s="321">
        <v>18</v>
      </c>
      <c r="C828" s="322">
        <v>4</v>
      </c>
      <c r="D828" s="322">
        <v>12</v>
      </c>
      <c r="E828" s="327" t="s">
        <v>1026</v>
      </c>
      <c r="F828" s="323" t="s">
        <v>196</v>
      </c>
      <c r="G828" s="324">
        <v>7.2</v>
      </c>
    </row>
    <row r="829" spans="1:7" s="108" customFormat="1" ht="15">
      <c r="A829" s="320" t="s">
        <v>195</v>
      </c>
      <c r="B829" s="321">
        <v>18</v>
      </c>
      <c r="C829" s="322">
        <v>4</v>
      </c>
      <c r="D829" s="322">
        <v>12</v>
      </c>
      <c r="E829" s="327" t="s">
        <v>1026</v>
      </c>
      <c r="F829" s="323" t="s">
        <v>194</v>
      </c>
      <c r="G829" s="324">
        <v>7.2</v>
      </c>
    </row>
    <row r="830" spans="1:7" s="173" customFormat="1" ht="15">
      <c r="A830" s="320" t="s">
        <v>555</v>
      </c>
      <c r="B830" s="321">
        <v>18</v>
      </c>
      <c r="C830" s="322">
        <v>4</v>
      </c>
      <c r="D830" s="322">
        <v>12</v>
      </c>
      <c r="E830" s="327" t="s">
        <v>1026</v>
      </c>
      <c r="F830" s="323" t="s">
        <v>181</v>
      </c>
      <c r="G830" s="324">
        <v>421</v>
      </c>
    </row>
    <row r="831" spans="1:7" s="108" customFormat="1" ht="15">
      <c r="A831" s="320" t="s">
        <v>199</v>
      </c>
      <c r="B831" s="321">
        <v>18</v>
      </c>
      <c r="C831" s="322">
        <v>4</v>
      </c>
      <c r="D831" s="322">
        <v>12</v>
      </c>
      <c r="E831" s="327" t="s">
        <v>1026</v>
      </c>
      <c r="F831" s="323" t="s">
        <v>180</v>
      </c>
      <c r="G831" s="324">
        <v>421</v>
      </c>
    </row>
    <row r="832" spans="1:7" s="108" customFormat="1" ht="15">
      <c r="A832" s="320" t="s">
        <v>193</v>
      </c>
      <c r="B832" s="321">
        <v>18</v>
      </c>
      <c r="C832" s="322">
        <v>4</v>
      </c>
      <c r="D832" s="322">
        <v>12</v>
      </c>
      <c r="E832" s="327" t="s">
        <v>1026</v>
      </c>
      <c r="F832" s="323" t="s">
        <v>99</v>
      </c>
      <c r="G832" s="324">
        <v>2.1</v>
      </c>
    </row>
    <row r="833" spans="1:7" s="108" customFormat="1" ht="15">
      <c r="A833" s="320" t="s">
        <v>192</v>
      </c>
      <c r="B833" s="321">
        <v>18</v>
      </c>
      <c r="C833" s="322">
        <v>4</v>
      </c>
      <c r="D833" s="322">
        <v>12</v>
      </c>
      <c r="E833" s="327" t="s">
        <v>1026</v>
      </c>
      <c r="F833" s="323" t="s">
        <v>191</v>
      </c>
      <c r="G833" s="324">
        <v>2.1</v>
      </c>
    </row>
    <row r="834" spans="1:7" s="108" customFormat="1" ht="15">
      <c r="A834" s="320" t="s">
        <v>279</v>
      </c>
      <c r="B834" s="321">
        <v>18</v>
      </c>
      <c r="C834" s="322">
        <v>5</v>
      </c>
      <c r="D834" s="322">
        <v>0</v>
      </c>
      <c r="E834" s="327" t="s">
        <v>1170</v>
      </c>
      <c r="F834" s="323" t="s">
        <v>1170</v>
      </c>
      <c r="G834" s="324">
        <v>225746.9</v>
      </c>
    </row>
    <row r="835" spans="1:7" s="108" customFormat="1" ht="15">
      <c r="A835" s="320" t="s">
        <v>280</v>
      </c>
      <c r="B835" s="321">
        <v>18</v>
      </c>
      <c r="C835" s="322">
        <v>5</v>
      </c>
      <c r="D835" s="322">
        <v>1</v>
      </c>
      <c r="E835" s="327" t="s">
        <v>1170</v>
      </c>
      <c r="F835" s="323" t="s">
        <v>1170</v>
      </c>
      <c r="G835" s="324">
        <v>70658.6</v>
      </c>
    </row>
    <row r="836" spans="1:7" s="108" customFormat="1" ht="15">
      <c r="A836" s="320" t="s">
        <v>781</v>
      </c>
      <c r="B836" s="321">
        <v>18</v>
      </c>
      <c r="C836" s="322">
        <v>5</v>
      </c>
      <c r="D836" s="322">
        <v>1</v>
      </c>
      <c r="E836" s="327" t="s">
        <v>1027</v>
      </c>
      <c r="F836" s="323" t="s">
        <v>1170</v>
      </c>
      <c r="G836" s="324">
        <v>59732.5</v>
      </c>
    </row>
    <row r="837" spans="1:7" s="108" customFormat="1" ht="26.25">
      <c r="A837" s="320" t="s">
        <v>667</v>
      </c>
      <c r="B837" s="321">
        <v>18</v>
      </c>
      <c r="C837" s="322">
        <v>5</v>
      </c>
      <c r="D837" s="322">
        <v>1</v>
      </c>
      <c r="E837" s="327" t="s">
        <v>1028</v>
      </c>
      <c r="F837" s="323" t="s">
        <v>1170</v>
      </c>
      <c r="G837" s="324">
        <v>59732.5</v>
      </c>
    </row>
    <row r="838" spans="1:7" s="173" customFormat="1" ht="15">
      <c r="A838" s="320" t="s">
        <v>668</v>
      </c>
      <c r="B838" s="321">
        <v>18</v>
      </c>
      <c r="C838" s="322">
        <v>5</v>
      </c>
      <c r="D838" s="322">
        <v>1</v>
      </c>
      <c r="E838" s="327" t="s">
        <v>1029</v>
      </c>
      <c r="F838" s="323" t="s">
        <v>1170</v>
      </c>
      <c r="G838" s="324">
        <v>59732.5</v>
      </c>
    </row>
    <row r="839" spans="1:7" s="108" customFormat="1" ht="26.25">
      <c r="A839" s="320" t="s">
        <v>598</v>
      </c>
      <c r="B839" s="321">
        <v>18</v>
      </c>
      <c r="C839" s="322">
        <v>5</v>
      </c>
      <c r="D839" s="322">
        <v>1</v>
      </c>
      <c r="E839" s="327" t="s">
        <v>1030</v>
      </c>
      <c r="F839" s="323" t="s">
        <v>1170</v>
      </c>
      <c r="G839" s="324">
        <v>34911.6</v>
      </c>
    </row>
    <row r="840" spans="1:7" s="108" customFormat="1" ht="15">
      <c r="A840" s="320" t="s">
        <v>250</v>
      </c>
      <c r="B840" s="321">
        <v>18</v>
      </c>
      <c r="C840" s="322">
        <v>5</v>
      </c>
      <c r="D840" s="322">
        <v>1</v>
      </c>
      <c r="E840" s="327" t="s">
        <v>1030</v>
      </c>
      <c r="F840" s="323" t="s">
        <v>249</v>
      </c>
      <c r="G840" s="324">
        <v>34911.6</v>
      </c>
    </row>
    <row r="841" spans="1:7" s="108" customFormat="1" ht="15">
      <c r="A841" s="320" t="s">
        <v>248</v>
      </c>
      <c r="B841" s="321">
        <v>18</v>
      </c>
      <c r="C841" s="322">
        <v>5</v>
      </c>
      <c r="D841" s="322">
        <v>1</v>
      </c>
      <c r="E841" s="327" t="s">
        <v>1030</v>
      </c>
      <c r="F841" s="323" t="s">
        <v>247</v>
      </c>
      <c r="G841" s="324">
        <v>34911.6</v>
      </c>
    </row>
    <row r="842" spans="1:7" s="108" customFormat="1" ht="15">
      <c r="A842" s="320" t="s">
        <v>599</v>
      </c>
      <c r="B842" s="321">
        <v>18</v>
      </c>
      <c r="C842" s="322">
        <v>5</v>
      </c>
      <c r="D842" s="322">
        <v>1</v>
      </c>
      <c r="E842" s="327" t="s">
        <v>1031</v>
      </c>
      <c r="F842" s="323" t="s">
        <v>1170</v>
      </c>
      <c r="G842" s="324">
        <v>24820.9</v>
      </c>
    </row>
    <row r="843" spans="1:7" s="108" customFormat="1" ht="15">
      <c r="A843" s="320" t="s">
        <v>250</v>
      </c>
      <c r="B843" s="321">
        <v>18</v>
      </c>
      <c r="C843" s="322">
        <v>5</v>
      </c>
      <c r="D843" s="322">
        <v>1</v>
      </c>
      <c r="E843" s="327" t="s">
        <v>1031</v>
      </c>
      <c r="F843" s="323" t="s">
        <v>249</v>
      </c>
      <c r="G843" s="324">
        <v>24820.9</v>
      </c>
    </row>
    <row r="844" spans="1:7" s="108" customFormat="1" ht="15">
      <c r="A844" s="320" t="s">
        <v>248</v>
      </c>
      <c r="B844" s="321">
        <v>18</v>
      </c>
      <c r="C844" s="322">
        <v>5</v>
      </c>
      <c r="D844" s="322">
        <v>1</v>
      </c>
      <c r="E844" s="327" t="s">
        <v>1031</v>
      </c>
      <c r="F844" s="323" t="s">
        <v>247</v>
      </c>
      <c r="G844" s="324">
        <v>24820.9</v>
      </c>
    </row>
    <row r="845" spans="1:7" s="108" customFormat="1" ht="26.25">
      <c r="A845" s="320" t="s">
        <v>281</v>
      </c>
      <c r="B845" s="321">
        <v>18</v>
      </c>
      <c r="C845" s="322">
        <v>5</v>
      </c>
      <c r="D845" s="322">
        <v>1</v>
      </c>
      <c r="E845" s="327" t="s">
        <v>1032</v>
      </c>
      <c r="F845" s="323" t="s">
        <v>1170</v>
      </c>
      <c r="G845" s="324">
        <v>10926.1</v>
      </c>
    </row>
    <row r="846" spans="1:7" s="173" customFormat="1" ht="15">
      <c r="A846" s="320" t="s">
        <v>282</v>
      </c>
      <c r="B846" s="321">
        <v>18</v>
      </c>
      <c r="C846" s="322">
        <v>5</v>
      </c>
      <c r="D846" s="322">
        <v>1</v>
      </c>
      <c r="E846" s="327" t="s">
        <v>1033</v>
      </c>
      <c r="F846" s="323" t="s">
        <v>1170</v>
      </c>
      <c r="G846" s="324">
        <v>10926.1</v>
      </c>
    </row>
    <row r="847" spans="1:7" s="108" customFormat="1" ht="51.75">
      <c r="A847" s="320" t="s">
        <v>600</v>
      </c>
      <c r="B847" s="321">
        <v>18</v>
      </c>
      <c r="C847" s="322">
        <v>5</v>
      </c>
      <c r="D847" s="322">
        <v>1</v>
      </c>
      <c r="E847" s="327" t="s">
        <v>1034</v>
      </c>
      <c r="F847" s="323" t="s">
        <v>1170</v>
      </c>
      <c r="G847" s="324">
        <v>10226.1</v>
      </c>
    </row>
    <row r="848" spans="1:7" s="108" customFormat="1" ht="15">
      <c r="A848" s="320" t="s">
        <v>374</v>
      </c>
      <c r="B848" s="321">
        <v>18</v>
      </c>
      <c r="C848" s="322">
        <v>5</v>
      </c>
      <c r="D848" s="322">
        <v>1</v>
      </c>
      <c r="E848" s="327" t="s">
        <v>1035</v>
      </c>
      <c r="F848" s="323" t="s">
        <v>1170</v>
      </c>
      <c r="G848" s="324">
        <v>6944.8</v>
      </c>
    </row>
    <row r="849" spans="1:7" s="173" customFormat="1" ht="15">
      <c r="A849" s="320" t="s">
        <v>555</v>
      </c>
      <c r="B849" s="321">
        <v>18</v>
      </c>
      <c r="C849" s="322">
        <v>5</v>
      </c>
      <c r="D849" s="322">
        <v>1</v>
      </c>
      <c r="E849" s="327" t="s">
        <v>1035</v>
      </c>
      <c r="F849" s="323" t="s">
        <v>181</v>
      </c>
      <c r="G849" s="324">
        <v>6944.8</v>
      </c>
    </row>
    <row r="850" spans="1:7" s="108" customFormat="1" ht="15">
      <c r="A850" s="320" t="s">
        <v>199</v>
      </c>
      <c r="B850" s="321">
        <v>18</v>
      </c>
      <c r="C850" s="322">
        <v>5</v>
      </c>
      <c r="D850" s="322">
        <v>1</v>
      </c>
      <c r="E850" s="327" t="s">
        <v>1035</v>
      </c>
      <c r="F850" s="323" t="s">
        <v>180</v>
      </c>
      <c r="G850" s="324">
        <v>6944.8</v>
      </c>
    </row>
    <row r="851" spans="1:7" s="108" customFormat="1" ht="15">
      <c r="A851" s="320" t="s">
        <v>283</v>
      </c>
      <c r="B851" s="321">
        <v>18</v>
      </c>
      <c r="C851" s="322">
        <v>5</v>
      </c>
      <c r="D851" s="322">
        <v>1</v>
      </c>
      <c r="E851" s="327" t="s">
        <v>1036</v>
      </c>
      <c r="F851" s="323" t="s">
        <v>1170</v>
      </c>
      <c r="G851" s="324">
        <v>3281.3</v>
      </c>
    </row>
    <row r="852" spans="1:7" s="108" customFormat="1" ht="15">
      <c r="A852" s="320" t="s">
        <v>190</v>
      </c>
      <c r="B852" s="321">
        <v>18</v>
      </c>
      <c r="C852" s="322">
        <v>5</v>
      </c>
      <c r="D852" s="322">
        <v>1</v>
      </c>
      <c r="E852" s="327" t="s">
        <v>1036</v>
      </c>
      <c r="F852" s="323" t="s">
        <v>101</v>
      </c>
      <c r="G852" s="324">
        <v>3281.3</v>
      </c>
    </row>
    <row r="853" spans="1:7" s="108" customFormat="1" ht="15">
      <c r="A853" s="320" t="s">
        <v>500</v>
      </c>
      <c r="B853" s="321">
        <v>18</v>
      </c>
      <c r="C853" s="322">
        <v>5</v>
      </c>
      <c r="D853" s="322">
        <v>1</v>
      </c>
      <c r="E853" s="327" t="s">
        <v>1036</v>
      </c>
      <c r="F853" s="323" t="s">
        <v>106</v>
      </c>
      <c r="G853" s="324">
        <v>3281.3</v>
      </c>
    </row>
    <row r="854" spans="1:7" s="108" customFormat="1" ht="15">
      <c r="A854" s="320" t="s">
        <v>601</v>
      </c>
      <c r="B854" s="321">
        <v>18</v>
      </c>
      <c r="C854" s="322">
        <v>5</v>
      </c>
      <c r="D854" s="322">
        <v>1</v>
      </c>
      <c r="E854" s="327" t="s">
        <v>1037</v>
      </c>
      <c r="F854" s="323" t="s">
        <v>1170</v>
      </c>
      <c r="G854" s="324">
        <v>700</v>
      </c>
    </row>
    <row r="855" spans="1:7" s="108" customFormat="1" ht="15">
      <c r="A855" s="320" t="s">
        <v>436</v>
      </c>
      <c r="B855" s="321">
        <v>18</v>
      </c>
      <c r="C855" s="322">
        <v>5</v>
      </c>
      <c r="D855" s="322">
        <v>1</v>
      </c>
      <c r="E855" s="327" t="s">
        <v>1038</v>
      </c>
      <c r="F855" s="323" t="s">
        <v>1170</v>
      </c>
      <c r="G855" s="324">
        <v>700</v>
      </c>
    </row>
    <row r="856" spans="1:7" s="108" customFormat="1" ht="15">
      <c r="A856" s="320" t="s">
        <v>555</v>
      </c>
      <c r="B856" s="321">
        <v>18</v>
      </c>
      <c r="C856" s="322">
        <v>5</v>
      </c>
      <c r="D856" s="322">
        <v>1</v>
      </c>
      <c r="E856" s="327" t="s">
        <v>1038</v>
      </c>
      <c r="F856" s="323" t="s">
        <v>181</v>
      </c>
      <c r="G856" s="324">
        <v>580</v>
      </c>
    </row>
    <row r="857" spans="1:7" s="108" customFormat="1" ht="15">
      <c r="A857" s="320" t="s">
        <v>199</v>
      </c>
      <c r="B857" s="321">
        <v>18</v>
      </c>
      <c r="C857" s="322">
        <v>5</v>
      </c>
      <c r="D857" s="322">
        <v>1</v>
      </c>
      <c r="E857" s="327" t="s">
        <v>1038</v>
      </c>
      <c r="F857" s="323" t="s">
        <v>180</v>
      </c>
      <c r="G857" s="324">
        <v>580</v>
      </c>
    </row>
    <row r="858" spans="1:7" s="173" customFormat="1" ht="15">
      <c r="A858" s="320" t="s">
        <v>193</v>
      </c>
      <c r="B858" s="321">
        <v>18</v>
      </c>
      <c r="C858" s="322">
        <v>5</v>
      </c>
      <c r="D858" s="322">
        <v>1</v>
      </c>
      <c r="E858" s="327" t="s">
        <v>1038</v>
      </c>
      <c r="F858" s="323" t="s">
        <v>99</v>
      </c>
      <c r="G858" s="324">
        <v>120</v>
      </c>
    </row>
    <row r="859" spans="1:7" s="108" customFormat="1" ht="39" customHeight="1">
      <c r="A859" s="320" t="s">
        <v>192</v>
      </c>
      <c r="B859" s="321">
        <v>18</v>
      </c>
      <c r="C859" s="322">
        <v>5</v>
      </c>
      <c r="D859" s="322">
        <v>1</v>
      </c>
      <c r="E859" s="327" t="s">
        <v>1038</v>
      </c>
      <c r="F859" s="323" t="s">
        <v>191</v>
      </c>
      <c r="G859" s="324">
        <v>120</v>
      </c>
    </row>
    <row r="860" spans="1:7" s="108" customFormat="1" ht="15">
      <c r="A860" s="320" t="s">
        <v>284</v>
      </c>
      <c r="B860" s="321">
        <v>18</v>
      </c>
      <c r="C860" s="322">
        <v>5</v>
      </c>
      <c r="D860" s="322">
        <v>2</v>
      </c>
      <c r="E860" s="327" t="s">
        <v>1170</v>
      </c>
      <c r="F860" s="323" t="s">
        <v>1170</v>
      </c>
      <c r="G860" s="324">
        <v>139219.4</v>
      </c>
    </row>
    <row r="861" spans="1:7" s="173" customFormat="1" ht="26.25">
      <c r="A861" s="320" t="s">
        <v>281</v>
      </c>
      <c r="B861" s="321">
        <v>18</v>
      </c>
      <c r="C861" s="322">
        <v>5</v>
      </c>
      <c r="D861" s="322">
        <v>2</v>
      </c>
      <c r="E861" s="327" t="s">
        <v>1032</v>
      </c>
      <c r="F861" s="323" t="s">
        <v>1170</v>
      </c>
      <c r="G861" s="324">
        <v>123239.6</v>
      </c>
    </row>
    <row r="862" spans="1:7" s="108" customFormat="1" ht="15">
      <c r="A862" s="320" t="s">
        <v>285</v>
      </c>
      <c r="B862" s="321">
        <v>18</v>
      </c>
      <c r="C862" s="322">
        <v>5</v>
      </c>
      <c r="D862" s="322">
        <v>2</v>
      </c>
      <c r="E862" s="327" t="s">
        <v>1039</v>
      </c>
      <c r="F862" s="323" t="s">
        <v>1170</v>
      </c>
      <c r="G862" s="324">
        <v>123239.6</v>
      </c>
    </row>
    <row r="863" spans="1:7" s="108" customFormat="1" ht="26.25">
      <c r="A863" s="320" t="s">
        <v>777</v>
      </c>
      <c r="B863" s="321">
        <v>18</v>
      </c>
      <c r="C863" s="322">
        <v>5</v>
      </c>
      <c r="D863" s="322">
        <v>2</v>
      </c>
      <c r="E863" s="327" t="s">
        <v>1040</v>
      </c>
      <c r="F863" s="323" t="s">
        <v>1170</v>
      </c>
      <c r="G863" s="324">
        <v>122489.6</v>
      </c>
    </row>
    <row r="864" spans="1:7" s="108" customFormat="1" ht="26.25">
      <c r="A864" s="320" t="s">
        <v>782</v>
      </c>
      <c r="B864" s="321">
        <v>18</v>
      </c>
      <c r="C864" s="322">
        <v>5</v>
      </c>
      <c r="D864" s="322">
        <v>2</v>
      </c>
      <c r="E864" s="327" t="s">
        <v>1041</v>
      </c>
      <c r="F864" s="323" t="s">
        <v>1170</v>
      </c>
      <c r="G864" s="324">
        <v>90000</v>
      </c>
    </row>
    <row r="865" spans="1:7" s="108" customFormat="1" ht="15">
      <c r="A865" s="320" t="s">
        <v>250</v>
      </c>
      <c r="B865" s="321">
        <v>18</v>
      </c>
      <c r="C865" s="322">
        <v>5</v>
      </c>
      <c r="D865" s="322">
        <v>2</v>
      </c>
      <c r="E865" s="327" t="s">
        <v>1041</v>
      </c>
      <c r="F865" s="323" t="s">
        <v>249</v>
      </c>
      <c r="G865" s="324">
        <v>90000</v>
      </c>
    </row>
    <row r="866" spans="1:7" s="108" customFormat="1" ht="15">
      <c r="A866" s="320" t="s">
        <v>248</v>
      </c>
      <c r="B866" s="321">
        <v>18</v>
      </c>
      <c r="C866" s="322">
        <v>5</v>
      </c>
      <c r="D866" s="322">
        <v>2</v>
      </c>
      <c r="E866" s="327" t="s">
        <v>1041</v>
      </c>
      <c r="F866" s="323" t="s">
        <v>247</v>
      </c>
      <c r="G866" s="324">
        <v>90000</v>
      </c>
    </row>
    <row r="867" spans="1:7" s="173" customFormat="1" ht="26.25">
      <c r="A867" s="320" t="s">
        <v>783</v>
      </c>
      <c r="B867" s="321">
        <v>18</v>
      </c>
      <c r="C867" s="322">
        <v>5</v>
      </c>
      <c r="D867" s="322">
        <v>2</v>
      </c>
      <c r="E867" s="327" t="s">
        <v>1042</v>
      </c>
      <c r="F867" s="323" t="s">
        <v>1170</v>
      </c>
      <c r="G867" s="324">
        <v>15000</v>
      </c>
    </row>
    <row r="868" spans="1:7" s="108" customFormat="1" ht="15">
      <c r="A868" s="320" t="s">
        <v>250</v>
      </c>
      <c r="B868" s="321">
        <v>18</v>
      </c>
      <c r="C868" s="322">
        <v>5</v>
      </c>
      <c r="D868" s="322">
        <v>2</v>
      </c>
      <c r="E868" s="327" t="s">
        <v>1042</v>
      </c>
      <c r="F868" s="323" t="s">
        <v>249</v>
      </c>
      <c r="G868" s="324">
        <v>15000</v>
      </c>
    </row>
    <row r="869" spans="1:7" s="108" customFormat="1" ht="15">
      <c r="A869" s="320" t="s">
        <v>248</v>
      </c>
      <c r="B869" s="321">
        <v>18</v>
      </c>
      <c r="C869" s="322">
        <v>5</v>
      </c>
      <c r="D869" s="322">
        <v>2</v>
      </c>
      <c r="E869" s="327" t="s">
        <v>1042</v>
      </c>
      <c r="F869" s="323" t="s">
        <v>247</v>
      </c>
      <c r="G869" s="324">
        <v>15000</v>
      </c>
    </row>
    <row r="870" spans="1:7" s="108" customFormat="1" ht="13.5" customHeight="1">
      <c r="A870" s="320" t="s">
        <v>772</v>
      </c>
      <c r="B870" s="321">
        <v>18</v>
      </c>
      <c r="C870" s="322">
        <v>5</v>
      </c>
      <c r="D870" s="322">
        <v>2</v>
      </c>
      <c r="E870" s="327" t="s">
        <v>1043</v>
      </c>
      <c r="F870" s="323" t="s">
        <v>1170</v>
      </c>
      <c r="G870" s="324">
        <v>172.3</v>
      </c>
    </row>
    <row r="871" spans="1:7" s="173" customFormat="1" ht="15">
      <c r="A871" s="320" t="s">
        <v>555</v>
      </c>
      <c r="B871" s="321">
        <v>18</v>
      </c>
      <c r="C871" s="322">
        <v>5</v>
      </c>
      <c r="D871" s="322">
        <v>2</v>
      </c>
      <c r="E871" s="327" t="s">
        <v>1043</v>
      </c>
      <c r="F871" s="323" t="s">
        <v>181</v>
      </c>
      <c r="G871" s="324">
        <v>172.3</v>
      </c>
    </row>
    <row r="872" spans="1:7" s="108" customFormat="1" ht="15">
      <c r="A872" s="320" t="s">
        <v>199</v>
      </c>
      <c r="B872" s="321">
        <v>18</v>
      </c>
      <c r="C872" s="322">
        <v>5</v>
      </c>
      <c r="D872" s="322">
        <v>2</v>
      </c>
      <c r="E872" s="327" t="s">
        <v>1043</v>
      </c>
      <c r="F872" s="323" t="s">
        <v>180</v>
      </c>
      <c r="G872" s="324">
        <v>172.3</v>
      </c>
    </row>
    <row r="873" spans="1:7" s="108" customFormat="1" ht="26.25">
      <c r="A873" s="320" t="s">
        <v>438</v>
      </c>
      <c r="B873" s="321">
        <v>18</v>
      </c>
      <c r="C873" s="322">
        <v>5</v>
      </c>
      <c r="D873" s="322">
        <v>2</v>
      </c>
      <c r="E873" s="327" t="s">
        <v>1044</v>
      </c>
      <c r="F873" s="323" t="s">
        <v>1170</v>
      </c>
      <c r="G873" s="324">
        <v>2317.3</v>
      </c>
    </row>
    <row r="874" spans="1:7" s="108" customFormat="1" ht="15">
      <c r="A874" s="320" t="s">
        <v>250</v>
      </c>
      <c r="B874" s="321">
        <v>18</v>
      </c>
      <c r="C874" s="322">
        <v>5</v>
      </c>
      <c r="D874" s="322">
        <v>2</v>
      </c>
      <c r="E874" s="327" t="s">
        <v>1044</v>
      </c>
      <c r="F874" s="323" t="s">
        <v>249</v>
      </c>
      <c r="G874" s="324">
        <v>2317.3</v>
      </c>
    </row>
    <row r="875" spans="1:7" s="173" customFormat="1" ht="15">
      <c r="A875" s="320" t="s">
        <v>248</v>
      </c>
      <c r="B875" s="321">
        <v>18</v>
      </c>
      <c r="C875" s="322">
        <v>5</v>
      </c>
      <c r="D875" s="322">
        <v>2</v>
      </c>
      <c r="E875" s="327" t="s">
        <v>1044</v>
      </c>
      <c r="F875" s="323" t="s">
        <v>247</v>
      </c>
      <c r="G875" s="324">
        <v>2317.3</v>
      </c>
    </row>
    <row r="876" spans="1:7" s="173" customFormat="1" ht="15">
      <c r="A876" s="320" t="s">
        <v>439</v>
      </c>
      <c r="B876" s="321">
        <v>18</v>
      </c>
      <c r="C876" s="322">
        <v>5</v>
      </c>
      <c r="D876" s="322">
        <v>2</v>
      </c>
      <c r="E876" s="327" t="s">
        <v>1045</v>
      </c>
      <c r="F876" s="323" t="s">
        <v>1170</v>
      </c>
      <c r="G876" s="324">
        <v>15000</v>
      </c>
    </row>
    <row r="877" spans="1:7" s="108" customFormat="1" ht="15">
      <c r="A877" s="320" t="s">
        <v>250</v>
      </c>
      <c r="B877" s="321">
        <v>18</v>
      </c>
      <c r="C877" s="322">
        <v>5</v>
      </c>
      <c r="D877" s="322">
        <v>2</v>
      </c>
      <c r="E877" s="327" t="s">
        <v>1045</v>
      </c>
      <c r="F877" s="323" t="s">
        <v>249</v>
      </c>
      <c r="G877" s="324">
        <v>15000</v>
      </c>
    </row>
    <row r="878" spans="1:7" s="173" customFormat="1" ht="39" customHeight="1">
      <c r="A878" s="320" t="s">
        <v>248</v>
      </c>
      <c r="B878" s="321">
        <v>18</v>
      </c>
      <c r="C878" s="322">
        <v>5</v>
      </c>
      <c r="D878" s="322">
        <v>2</v>
      </c>
      <c r="E878" s="327" t="s">
        <v>1045</v>
      </c>
      <c r="F878" s="323" t="s">
        <v>247</v>
      </c>
      <c r="G878" s="324">
        <v>15000</v>
      </c>
    </row>
    <row r="879" spans="1:7" s="108" customFormat="1" ht="15">
      <c r="A879" s="320" t="s">
        <v>437</v>
      </c>
      <c r="B879" s="321">
        <v>18</v>
      </c>
      <c r="C879" s="322">
        <v>5</v>
      </c>
      <c r="D879" s="322">
        <v>2</v>
      </c>
      <c r="E879" s="327" t="s">
        <v>1046</v>
      </c>
      <c r="F879" s="323" t="s">
        <v>1170</v>
      </c>
      <c r="G879" s="324">
        <v>750</v>
      </c>
    </row>
    <row r="880" spans="1:7" s="108" customFormat="1" ht="15">
      <c r="A880" s="320" t="s">
        <v>602</v>
      </c>
      <c r="B880" s="321">
        <v>18</v>
      </c>
      <c r="C880" s="322">
        <v>5</v>
      </c>
      <c r="D880" s="322">
        <v>2</v>
      </c>
      <c r="E880" s="327" t="s">
        <v>1047</v>
      </c>
      <c r="F880" s="323" t="s">
        <v>1170</v>
      </c>
      <c r="G880" s="324">
        <v>750</v>
      </c>
    </row>
    <row r="881" spans="1:7" s="108" customFormat="1" ht="13.5" customHeight="1">
      <c r="A881" s="320" t="s">
        <v>193</v>
      </c>
      <c r="B881" s="321">
        <v>18</v>
      </c>
      <c r="C881" s="322">
        <v>5</v>
      </c>
      <c r="D881" s="322">
        <v>2</v>
      </c>
      <c r="E881" s="327" t="s">
        <v>1047</v>
      </c>
      <c r="F881" s="323" t="s">
        <v>99</v>
      </c>
      <c r="G881" s="324">
        <v>750</v>
      </c>
    </row>
    <row r="882" spans="1:7" s="108" customFormat="1" ht="26.25">
      <c r="A882" s="320" t="s">
        <v>591</v>
      </c>
      <c r="B882" s="321">
        <v>18</v>
      </c>
      <c r="C882" s="322">
        <v>5</v>
      </c>
      <c r="D882" s="322">
        <v>2</v>
      </c>
      <c r="E882" s="327" t="s">
        <v>1047</v>
      </c>
      <c r="F882" s="323" t="s">
        <v>108</v>
      </c>
      <c r="G882" s="324">
        <v>750</v>
      </c>
    </row>
    <row r="883" spans="1:7" s="108" customFormat="1" ht="15">
      <c r="A883" s="320" t="s">
        <v>356</v>
      </c>
      <c r="B883" s="321">
        <v>18</v>
      </c>
      <c r="C883" s="322">
        <v>5</v>
      </c>
      <c r="D883" s="322">
        <v>2</v>
      </c>
      <c r="E883" s="327" t="s">
        <v>961</v>
      </c>
      <c r="F883" s="323" t="s">
        <v>1170</v>
      </c>
      <c r="G883" s="324">
        <v>15672</v>
      </c>
    </row>
    <row r="884" spans="1:7" s="173" customFormat="1" ht="39">
      <c r="A884" s="320" t="s">
        <v>440</v>
      </c>
      <c r="B884" s="321">
        <v>18</v>
      </c>
      <c r="C884" s="322">
        <v>5</v>
      </c>
      <c r="D884" s="322">
        <v>2</v>
      </c>
      <c r="E884" s="327" t="s">
        <v>962</v>
      </c>
      <c r="F884" s="323" t="s">
        <v>1170</v>
      </c>
      <c r="G884" s="324">
        <v>15672</v>
      </c>
    </row>
    <row r="885" spans="1:7" s="108" customFormat="1" ht="15">
      <c r="A885" s="320" t="s">
        <v>286</v>
      </c>
      <c r="B885" s="321">
        <v>18</v>
      </c>
      <c r="C885" s="322">
        <v>5</v>
      </c>
      <c r="D885" s="322">
        <v>2</v>
      </c>
      <c r="E885" s="327" t="s">
        <v>963</v>
      </c>
      <c r="F885" s="323" t="s">
        <v>1170</v>
      </c>
      <c r="G885" s="324">
        <v>15672</v>
      </c>
    </row>
    <row r="886" spans="1:7" s="108" customFormat="1" ht="15">
      <c r="A886" s="320" t="s">
        <v>250</v>
      </c>
      <c r="B886" s="321">
        <v>18</v>
      </c>
      <c r="C886" s="322">
        <v>5</v>
      </c>
      <c r="D886" s="322">
        <v>2</v>
      </c>
      <c r="E886" s="327" t="s">
        <v>963</v>
      </c>
      <c r="F886" s="323" t="s">
        <v>249</v>
      </c>
      <c r="G886" s="324">
        <v>15672</v>
      </c>
    </row>
    <row r="887" spans="1:7" s="108" customFormat="1" ht="15">
      <c r="A887" s="320" t="s">
        <v>248</v>
      </c>
      <c r="B887" s="321">
        <v>18</v>
      </c>
      <c r="C887" s="322">
        <v>5</v>
      </c>
      <c r="D887" s="322">
        <v>2</v>
      </c>
      <c r="E887" s="327" t="s">
        <v>963</v>
      </c>
      <c r="F887" s="323" t="s">
        <v>247</v>
      </c>
      <c r="G887" s="324">
        <v>15672</v>
      </c>
    </row>
    <row r="888" spans="1:7" s="108" customFormat="1" ht="26.25">
      <c r="A888" s="320" t="s">
        <v>403</v>
      </c>
      <c r="B888" s="321">
        <v>18</v>
      </c>
      <c r="C888" s="322">
        <v>5</v>
      </c>
      <c r="D888" s="322">
        <v>2</v>
      </c>
      <c r="E888" s="327" t="s">
        <v>1048</v>
      </c>
      <c r="F888" s="323" t="s">
        <v>1170</v>
      </c>
      <c r="G888" s="324">
        <v>307.8</v>
      </c>
    </row>
    <row r="889" spans="1:7" s="108" customFormat="1" ht="13.5" customHeight="1">
      <c r="A889" s="320" t="s">
        <v>441</v>
      </c>
      <c r="B889" s="321">
        <v>18</v>
      </c>
      <c r="C889" s="322">
        <v>5</v>
      </c>
      <c r="D889" s="322">
        <v>2</v>
      </c>
      <c r="E889" s="327" t="s">
        <v>1049</v>
      </c>
      <c r="F889" s="323" t="s">
        <v>1170</v>
      </c>
      <c r="G889" s="324">
        <v>307.8</v>
      </c>
    </row>
    <row r="890" spans="1:7" s="108" customFormat="1" ht="15">
      <c r="A890" s="320" t="s">
        <v>442</v>
      </c>
      <c r="B890" s="321">
        <v>18</v>
      </c>
      <c r="C890" s="322">
        <v>5</v>
      </c>
      <c r="D890" s="322">
        <v>2</v>
      </c>
      <c r="E890" s="327" t="s">
        <v>1050</v>
      </c>
      <c r="F890" s="323" t="s">
        <v>1170</v>
      </c>
      <c r="G890" s="324">
        <v>307.8</v>
      </c>
    </row>
    <row r="891" spans="1:7" s="173" customFormat="1" ht="15">
      <c r="A891" s="320" t="s">
        <v>555</v>
      </c>
      <c r="B891" s="321">
        <v>18</v>
      </c>
      <c r="C891" s="322">
        <v>5</v>
      </c>
      <c r="D891" s="322">
        <v>2</v>
      </c>
      <c r="E891" s="327" t="s">
        <v>1050</v>
      </c>
      <c r="F891" s="323" t="s">
        <v>181</v>
      </c>
      <c r="G891" s="324">
        <v>307.8</v>
      </c>
    </row>
    <row r="892" spans="1:7" s="108" customFormat="1" ht="15">
      <c r="A892" s="320" t="s">
        <v>199</v>
      </c>
      <c r="B892" s="321">
        <v>18</v>
      </c>
      <c r="C892" s="322">
        <v>5</v>
      </c>
      <c r="D892" s="322">
        <v>2</v>
      </c>
      <c r="E892" s="327" t="s">
        <v>1050</v>
      </c>
      <c r="F892" s="323" t="s">
        <v>180</v>
      </c>
      <c r="G892" s="324">
        <v>307.8</v>
      </c>
    </row>
    <row r="893" spans="1:7" s="108" customFormat="1" ht="15">
      <c r="A893" s="320" t="s">
        <v>287</v>
      </c>
      <c r="B893" s="321">
        <v>18</v>
      </c>
      <c r="C893" s="322">
        <v>5</v>
      </c>
      <c r="D893" s="322">
        <v>3</v>
      </c>
      <c r="E893" s="327" t="s">
        <v>1170</v>
      </c>
      <c r="F893" s="323" t="s">
        <v>1170</v>
      </c>
      <c r="G893" s="324">
        <v>15868.9</v>
      </c>
    </row>
    <row r="894" spans="1:7" s="108" customFormat="1" ht="26.25">
      <c r="A894" s="320" t="s">
        <v>281</v>
      </c>
      <c r="B894" s="321">
        <v>18</v>
      </c>
      <c r="C894" s="322">
        <v>5</v>
      </c>
      <c r="D894" s="322">
        <v>3</v>
      </c>
      <c r="E894" s="327" t="s">
        <v>1032</v>
      </c>
      <c r="F894" s="323" t="s">
        <v>1170</v>
      </c>
      <c r="G894" s="324">
        <v>3710</v>
      </c>
    </row>
    <row r="895" spans="1:8" s="108" customFormat="1" ht="15">
      <c r="A895" s="320" t="s">
        <v>603</v>
      </c>
      <c r="B895" s="321">
        <v>18</v>
      </c>
      <c r="C895" s="322">
        <v>5</v>
      </c>
      <c r="D895" s="322">
        <v>3</v>
      </c>
      <c r="E895" s="327" t="s">
        <v>1051</v>
      </c>
      <c r="F895" s="323" t="s">
        <v>1170</v>
      </c>
      <c r="G895" s="324">
        <v>3710</v>
      </c>
      <c r="H895" s="254"/>
    </row>
    <row r="896" spans="1:8" s="108" customFormat="1" ht="26.25">
      <c r="A896" s="320" t="s">
        <v>443</v>
      </c>
      <c r="B896" s="321">
        <v>18</v>
      </c>
      <c r="C896" s="322">
        <v>5</v>
      </c>
      <c r="D896" s="322">
        <v>3</v>
      </c>
      <c r="E896" s="327" t="s">
        <v>1052</v>
      </c>
      <c r="F896" s="323" t="s">
        <v>1170</v>
      </c>
      <c r="G896" s="324">
        <v>3710</v>
      </c>
      <c r="H896" s="254"/>
    </row>
    <row r="897" spans="1:7" s="173" customFormat="1" ht="13.5" customHeight="1">
      <c r="A897" s="320" t="s">
        <v>444</v>
      </c>
      <c r="B897" s="321">
        <v>18</v>
      </c>
      <c r="C897" s="322">
        <v>5</v>
      </c>
      <c r="D897" s="322">
        <v>3</v>
      </c>
      <c r="E897" s="327" t="s">
        <v>1053</v>
      </c>
      <c r="F897" s="323" t="s">
        <v>1170</v>
      </c>
      <c r="G897" s="324">
        <v>3168</v>
      </c>
    </row>
    <row r="898" spans="1:8" s="108" customFormat="1" ht="15">
      <c r="A898" s="320" t="s">
        <v>555</v>
      </c>
      <c r="B898" s="321">
        <v>18</v>
      </c>
      <c r="C898" s="322">
        <v>5</v>
      </c>
      <c r="D898" s="322">
        <v>3</v>
      </c>
      <c r="E898" s="327" t="s">
        <v>1053</v>
      </c>
      <c r="F898" s="323" t="s">
        <v>181</v>
      </c>
      <c r="G898" s="324">
        <v>3168</v>
      </c>
      <c r="H898" s="254"/>
    </row>
    <row r="899" spans="1:8" s="108" customFormat="1" ht="15">
      <c r="A899" s="320" t="s">
        <v>199</v>
      </c>
      <c r="B899" s="321">
        <v>18</v>
      </c>
      <c r="C899" s="322">
        <v>5</v>
      </c>
      <c r="D899" s="322">
        <v>3</v>
      </c>
      <c r="E899" s="327" t="s">
        <v>1053</v>
      </c>
      <c r="F899" s="323" t="s">
        <v>180</v>
      </c>
      <c r="G899" s="324">
        <v>3168</v>
      </c>
      <c r="H899" s="254"/>
    </row>
    <row r="900" spans="1:7" s="108" customFormat="1" ht="26.25">
      <c r="A900" s="320" t="s">
        <v>445</v>
      </c>
      <c r="B900" s="321">
        <v>18</v>
      </c>
      <c r="C900" s="322">
        <v>5</v>
      </c>
      <c r="D900" s="322">
        <v>3</v>
      </c>
      <c r="E900" s="327" t="s">
        <v>1054</v>
      </c>
      <c r="F900" s="323" t="s">
        <v>1170</v>
      </c>
      <c r="G900" s="324">
        <v>542</v>
      </c>
    </row>
    <row r="901" spans="1:8" s="254" customFormat="1" ht="15">
      <c r="A901" s="320" t="s">
        <v>555</v>
      </c>
      <c r="B901" s="321">
        <v>18</v>
      </c>
      <c r="C901" s="322">
        <v>5</v>
      </c>
      <c r="D901" s="322">
        <v>3</v>
      </c>
      <c r="E901" s="327" t="s">
        <v>1054</v>
      </c>
      <c r="F901" s="323" t="s">
        <v>181</v>
      </c>
      <c r="G901" s="324">
        <v>542</v>
      </c>
      <c r="H901" s="108"/>
    </row>
    <row r="902" spans="1:8" s="254" customFormat="1" ht="15">
      <c r="A902" s="320" t="s">
        <v>199</v>
      </c>
      <c r="B902" s="321">
        <v>18</v>
      </c>
      <c r="C902" s="322">
        <v>5</v>
      </c>
      <c r="D902" s="322">
        <v>3</v>
      </c>
      <c r="E902" s="327" t="s">
        <v>1054</v>
      </c>
      <c r="F902" s="323" t="s">
        <v>180</v>
      </c>
      <c r="G902" s="324">
        <v>542</v>
      </c>
      <c r="H902" s="108"/>
    </row>
    <row r="903" spans="1:7" s="173" customFormat="1" ht="26.25">
      <c r="A903" s="320" t="s">
        <v>184</v>
      </c>
      <c r="B903" s="321">
        <v>18</v>
      </c>
      <c r="C903" s="322">
        <v>5</v>
      </c>
      <c r="D903" s="322">
        <v>3</v>
      </c>
      <c r="E903" s="327" t="s">
        <v>817</v>
      </c>
      <c r="F903" s="323" t="s">
        <v>1170</v>
      </c>
      <c r="G903" s="324">
        <v>1995.4</v>
      </c>
    </row>
    <row r="904" spans="1:8" s="254" customFormat="1" ht="15">
      <c r="A904" s="320" t="s">
        <v>213</v>
      </c>
      <c r="B904" s="321">
        <v>18</v>
      </c>
      <c r="C904" s="322">
        <v>5</v>
      </c>
      <c r="D904" s="322">
        <v>3</v>
      </c>
      <c r="E904" s="327" t="s">
        <v>842</v>
      </c>
      <c r="F904" s="323" t="s">
        <v>1170</v>
      </c>
      <c r="G904" s="324">
        <v>1995.4</v>
      </c>
      <c r="H904" s="108"/>
    </row>
    <row r="905" spans="1:8" s="254" customFormat="1" ht="26.25">
      <c r="A905" s="320" t="s">
        <v>400</v>
      </c>
      <c r="B905" s="321">
        <v>18</v>
      </c>
      <c r="C905" s="322">
        <v>5</v>
      </c>
      <c r="D905" s="322">
        <v>3</v>
      </c>
      <c r="E905" s="327" t="s">
        <v>845</v>
      </c>
      <c r="F905" s="323" t="s">
        <v>1170</v>
      </c>
      <c r="G905" s="324">
        <v>1995.4</v>
      </c>
      <c r="H905" s="108"/>
    </row>
    <row r="906" spans="1:7" s="108" customFormat="1" ht="39">
      <c r="A906" s="320" t="s">
        <v>703</v>
      </c>
      <c r="B906" s="321">
        <v>18</v>
      </c>
      <c r="C906" s="322">
        <v>5</v>
      </c>
      <c r="D906" s="322">
        <v>3</v>
      </c>
      <c r="E906" s="327" t="s">
        <v>1055</v>
      </c>
      <c r="F906" s="323" t="s">
        <v>1170</v>
      </c>
      <c r="G906" s="324">
        <v>1995.4</v>
      </c>
    </row>
    <row r="907" spans="1:7" s="108" customFormat="1" ht="15">
      <c r="A907" s="320" t="s">
        <v>704</v>
      </c>
      <c r="B907" s="321">
        <v>18</v>
      </c>
      <c r="C907" s="322">
        <v>5</v>
      </c>
      <c r="D907" s="322">
        <v>3</v>
      </c>
      <c r="E907" s="327" t="s">
        <v>1055</v>
      </c>
      <c r="F907" s="323" t="s">
        <v>149</v>
      </c>
      <c r="G907" s="324">
        <v>1995.4</v>
      </c>
    </row>
    <row r="908" spans="1:7" s="173" customFormat="1" ht="15">
      <c r="A908" s="320" t="s">
        <v>60</v>
      </c>
      <c r="B908" s="321">
        <v>18</v>
      </c>
      <c r="C908" s="322">
        <v>5</v>
      </c>
      <c r="D908" s="322">
        <v>3</v>
      </c>
      <c r="E908" s="327" t="s">
        <v>1055</v>
      </c>
      <c r="F908" s="323" t="s">
        <v>152</v>
      </c>
      <c r="G908" s="324">
        <v>1995.4</v>
      </c>
    </row>
    <row r="909" spans="1:7" s="108" customFormat="1" ht="15">
      <c r="A909" s="320" t="s">
        <v>329</v>
      </c>
      <c r="B909" s="321">
        <v>18</v>
      </c>
      <c r="C909" s="322">
        <v>5</v>
      </c>
      <c r="D909" s="322">
        <v>3</v>
      </c>
      <c r="E909" s="327" t="s">
        <v>926</v>
      </c>
      <c r="F909" s="323" t="s">
        <v>1170</v>
      </c>
      <c r="G909" s="324">
        <v>9323.9</v>
      </c>
    </row>
    <row r="910" spans="1:7" s="108" customFormat="1" ht="15">
      <c r="A910" s="320" t="s">
        <v>330</v>
      </c>
      <c r="B910" s="321">
        <v>18</v>
      </c>
      <c r="C910" s="322">
        <v>5</v>
      </c>
      <c r="D910" s="322">
        <v>3</v>
      </c>
      <c r="E910" s="327" t="s">
        <v>983</v>
      </c>
      <c r="F910" s="323" t="s">
        <v>1170</v>
      </c>
      <c r="G910" s="324">
        <v>9323.9</v>
      </c>
    </row>
    <row r="911" spans="1:7" s="108" customFormat="1" ht="15">
      <c r="A911" s="320" t="s">
        <v>446</v>
      </c>
      <c r="B911" s="321">
        <v>18</v>
      </c>
      <c r="C911" s="322">
        <v>5</v>
      </c>
      <c r="D911" s="322">
        <v>3</v>
      </c>
      <c r="E911" s="327" t="s">
        <v>1056</v>
      </c>
      <c r="F911" s="323" t="s">
        <v>1170</v>
      </c>
      <c r="G911" s="324">
        <v>9323.9</v>
      </c>
    </row>
    <row r="912" spans="1:7" s="108" customFormat="1" ht="15">
      <c r="A912" s="320" t="s">
        <v>371</v>
      </c>
      <c r="B912" s="321">
        <v>18</v>
      </c>
      <c r="C912" s="322">
        <v>5</v>
      </c>
      <c r="D912" s="322">
        <v>3</v>
      </c>
      <c r="E912" s="327" t="s">
        <v>1057</v>
      </c>
      <c r="F912" s="323" t="s">
        <v>1170</v>
      </c>
      <c r="G912" s="324">
        <v>4385</v>
      </c>
    </row>
    <row r="913" spans="1:7" s="108" customFormat="1" ht="15">
      <c r="A913" s="320" t="s">
        <v>555</v>
      </c>
      <c r="B913" s="321">
        <v>18</v>
      </c>
      <c r="C913" s="322">
        <v>5</v>
      </c>
      <c r="D913" s="322">
        <v>3</v>
      </c>
      <c r="E913" s="327" t="s">
        <v>1057</v>
      </c>
      <c r="F913" s="323" t="s">
        <v>181</v>
      </c>
      <c r="G913" s="324">
        <v>4385</v>
      </c>
    </row>
    <row r="914" spans="1:7" s="108" customFormat="1" ht="15">
      <c r="A914" s="320" t="s">
        <v>199</v>
      </c>
      <c r="B914" s="321">
        <v>18</v>
      </c>
      <c r="C914" s="322">
        <v>5</v>
      </c>
      <c r="D914" s="322">
        <v>3</v>
      </c>
      <c r="E914" s="327" t="s">
        <v>1057</v>
      </c>
      <c r="F914" s="323" t="s">
        <v>180</v>
      </c>
      <c r="G914" s="324">
        <v>4385</v>
      </c>
    </row>
    <row r="915" spans="1:7" s="173" customFormat="1" ht="15">
      <c r="A915" s="320" t="s">
        <v>373</v>
      </c>
      <c r="B915" s="321">
        <v>18</v>
      </c>
      <c r="C915" s="322">
        <v>5</v>
      </c>
      <c r="D915" s="322">
        <v>3</v>
      </c>
      <c r="E915" s="327" t="s">
        <v>1058</v>
      </c>
      <c r="F915" s="323" t="s">
        <v>1170</v>
      </c>
      <c r="G915" s="324">
        <v>350</v>
      </c>
    </row>
    <row r="916" spans="1:7" s="108" customFormat="1" ht="15">
      <c r="A916" s="320" t="s">
        <v>555</v>
      </c>
      <c r="B916" s="321">
        <v>18</v>
      </c>
      <c r="C916" s="322">
        <v>5</v>
      </c>
      <c r="D916" s="322">
        <v>3</v>
      </c>
      <c r="E916" s="327" t="s">
        <v>1058</v>
      </c>
      <c r="F916" s="323" t="s">
        <v>181</v>
      </c>
      <c r="G916" s="324">
        <v>350</v>
      </c>
    </row>
    <row r="917" spans="1:7" s="108" customFormat="1" ht="15">
      <c r="A917" s="320" t="s">
        <v>199</v>
      </c>
      <c r="B917" s="321">
        <v>18</v>
      </c>
      <c r="C917" s="322">
        <v>5</v>
      </c>
      <c r="D917" s="322">
        <v>3</v>
      </c>
      <c r="E917" s="327" t="s">
        <v>1058</v>
      </c>
      <c r="F917" s="323" t="s">
        <v>180</v>
      </c>
      <c r="G917" s="324">
        <v>350</v>
      </c>
    </row>
    <row r="918" spans="1:7" s="173" customFormat="1" ht="15">
      <c r="A918" s="320" t="s">
        <v>372</v>
      </c>
      <c r="B918" s="321">
        <v>18</v>
      </c>
      <c r="C918" s="322">
        <v>5</v>
      </c>
      <c r="D918" s="322">
        <v>3</v>
      </c>
      <c r="E918" s="327" t="s">
        <v>1059</v>
      </c>
      <c r="F918" s="323" t="s">
        <v>1170</v>
      </c>
      <c r="G918" s="324">
        <v>650</v>
      </c>
    </row>
    <row r="919" spans="1:7" s="108" customFormat="1" ht="15">
      <c r="A919" s="320" t="s">
        <v>555</v>
      </c>
      <c r="B919" s="321">
        <v>18</v>
      </c>
      <c r="C919" s="322">
        <v>5</v>
      </c>
      <c r="D919" s="322">
        <v>3</v>
      </c>
      <c r="E919" s="327" t="s">
        <v>1059</v>
      </c>
      <c r="F919" s="323" t="s">
        <v>181</v>
      </c>
      <c r="G919" s="324">
        <v>650</v>
      </c>
    </row>
    <row r="920" spans="1:7" s="108" customFormat="1" ht="15">
      <c r="A920" s="320" t="s">
        <v>199</v>
      </c>
      <c r="B920" s="321">
        <v>18</v>
      </c>
      <c r="C920" s="322">
        <v>5</v>
      </c>
      <c r="D920" s="322">
        <v>3</v>
      </c>
      <c r="E920" s="327" t="s">
        <v>1059</v>
      </c>
      <c r="F920" s="323" t="s">
        <v>180</v>
      </c>
      <c r="G920" s="324">
        <v>650</v>
      </c>
    </row>
    <row r="921" spans="1:7" s="108" customFormat="1" ht="26.25">
      <c r="A921" s="320" t="s">
        <v>447</v>
      </c>
      <c r="B921" s="321">
        <v>18</v>
      </c>
      <c r="C921" s="322">
        <v>5</v>
      </c>
      <c r="D921" s="322">
        <v>3</v>
      </c>
      <c r="E921" s="327" t="s">
        <v>1060</v>
      </c>
      <c r="F921" s="323" t="s">
        <v>1170</v>
      </c>
      <c r="G921" s="324">
        <v>390</v>
      </c>
    </row>
    <row r="922" spans="1:7" s="108" customFormat="1" ht="15">
      <c r="A922" s="320" t="s">
        <v>555</v>
      </c>
      <c r="B922" s="321">
        <v>18</v>
      </c>
      <c r="C922" s="322">
        <v>5</v>
      </c>
      <c r="D922" s="322">
        <v>3</v>
      </c>
      <c r="E922" s="327" t="s">
        <v>1060</v>
      </c>
      <c r="F922" s="323" t="s">
        <v>181</v>
      </c>
      <c r="G922" s="324">
        <v>390</v>
      </c>
    </row>
    <row r="923" spans="1:7" s="108" customFormat="1" ht="15">
      <c r="A923" s="320" t="s">
        <v>199</v>
      </c>
      <c r="B923" s="321">
        <v>18</v>
      </c>
      <c r="C923" s="322">
        <v>5</v>
      </c>
      <c r="D923" s="322">
        <v>3</v>
      </c>
      <c r="E923" s="327" t="s">
        <v>1060</v>
      </c>
      <c r="F923" s="323" t="s">
        <v>180</v>
      </c>
      <c r="G923" s="324">
        <v>390</v>
      </c>
    </row>
    <row r="924" spans="1:7" s="108" customFormat="1" ht="15">
      <c r="A924" s="320" t="s">
        <v>496</v>
      </c>
      <c r="B924" s="321">
        <v>18</v>
      </c>
      <c r="C924" s="322">
        <v>5</v>
      </c>
      <c r="D924" s="322">
        <v>3</v>
      </c>
      <c r="E924" s="327" t="s">
        <v>1061</v>
      </c>
      <c r="F924" s="323" t="s">
        <v>1170</v>
      </c>
      <c r="G924" s="324">
        <v>3270.6</v>
      </c>
    </row>
    <row r="925" spans="1:7" s="108" customFormat="1" ht="39">
      <c r="A925" s="320" t="s">
        <v>197</v>
      </c>
      <c r="B925" s="321">
        <v>18</v>
      </c>
      <c r="C925" s="322">
        <v>5</v>
      </c>
      <c r="D925" s="322">
        <v>3</v>
      </c>
      <c r="E925" s="327" t="s">
        <v>1061</v>
      </c>
      <c r="F925" s="323" t="s">
        <v>196</v>
      </c>
      <c r="G925" s="324">
        <v>3270.6</v>
      </c>
    </row>
    <row r="926" spans="1:7" s="108" customFormat="1" ht="15">
      <c r="A926" s="320" t="s">
        <v>195</v>
      </c>
      <c r="B926" s="321">
        <v>18</v>
      </c>
      <c r="C926" s="322">
        <v>5</v>
      </c>
      <c r="D926" s="322">
        <v>3</v>
      </c>
      <c r="E926" s="327" t="s">
        <v>1061</v>
      </c>
      <c r="F926" s="323" t="s">
        <v>194</v>
      </c>
      <c r="G926" s="324">
        <v>3270.6</v>
      </c>
    </row>
    <row r="927" spans="1:7" s="108" customFormat="1" ht="15">
      <c r="A927" s="320" t="s">
        <v>198</v>
      </c>
      <c r="B927" s="321">
        <v>18</v>
      </c>
      <c r="C927" s="322">
        <v>5</v>
      </c>
      <c r="D927" s="322">
        <v>3</v>
      </c>
      <c r="E927" s="327" t="s">
        <v>1062</v>
      </c>
      <c r="F927" s="323" t="s">
        <v>1170</v>
      </c>
      <c r="G927" s="324">
        <v>278.3</v>
      </c>
    </row>
    <row r="928" spans="1:7" s="108" customFormat="1" ht="15">
      <c r="A928" s="320" t="s">
        <v>555</v>
      </c>
      <c r="B928" s="321">
        <v>18</v>
      </c>
      <c r="C928" s="322">
        <v>5</v>
      </c>
      <c r="D928" s="322">
        <v>3</v>
      </c>
      <c r="E928" s="327" t="s">
        <v>1062</v>
      </c>
      <c r="F928" s="323" t="s">
        <v>181</v>
      </c>
      <c r="G928" s="324">
        <v>270.3</v>
      </c>
    </row>
    <row r="929" spans="1:7" s="108" customFormat="1" ht="15">
      <c r="A929" s="320" t="s">
        <v>199</v>
      </c>
      <c r="B929" s="321">
        <v>18</v>
      </c>
      <c r="C929" s="322">
        <v>5</v>
      </c>
      <c r="D929" s="322">
        <v>3</v>
      </c>
      <c r="E929" s="327" t="s">
        <v>1062</v>
      </c>
      <c r="F929" s="323" t="s">
        <v>180</v>
      </c>
      <c r="G929" s="324">
        <v>270.3</v>
      </c>
    </row>
    <row r="930" spans="1:7" s="173" customFormat="1" ht="15">
      <c r="A930" s="320" t="s">
        <v>193</v>
      </c>
      <c r="B930" s="321">
        <v>18</v>
      </c>
      <c r="C930" s="322">
        <v>5</v>
      </c>
      <c r="D930" s="322">
        <v>3</v>
      </c>
      <c r="E930" s="327" t="s">
        <v>1062</v>
      </c>
      <c r="F930" s="323" t="s">
        <v>99</v>
      </c>
      <c r="G930" s="324">
        <v>8</v>
      </c>
    </row>
    <row r="931" spans="1:7" s="108" customFormat="1" ht="15">
      <c r="A931" s="320" t="s">
        <v>192</v>
      </c>
      <c r="B931" s="321">
        <v>18</v>
      </c>
      <c r="C931" s="322">
        <v>5</v>
      </c>
      <c r="D931" s="322">
        <v>3</v>
      </c>
      <c r="E931" s="327" t="s">
        <v>1062</v>
      </c>
      <c r="F931" s="323" t="s">
        <v>191</v>
      </c>
      <c r="G931" s="324">
        <v>8</v>
      </c>
    </row>
    <row r="932" spans="1:7" s="108" customFormat="1" ht="15">
      <c r="A932" s="320" t="s">
        <v>251</v>
      </c>
      <c r="B932" s="321">
        <v>18</v>
      </c>
      <c r="C932" s="322">
        <v>5</v>
      </c>
      <c r="D932" s="322">
        <v>3</v>
      </c>
      <c r="E932" s="327" t="s">
        <v>836</v>
      </c>
      <c r="F932" s="323" t="s">
        <v>1170</v>
      </c>
      <c r="G932" s="324">
        <v>839.6</v>
      </c>
    </row>
    <row r="933" spans="1:7" s="108" customFormat="1" ht="15">
      <c r="A933" s="320" t="s">
        <v>520</v>
      </c>
      <c r="B933" s="321">
        <v>18</v>
      </c>
      <c r="C933" s="322">
        <v>5</v>
      </c>
      <c r="D933" s="322">
        <v>3</v>
      </c>
      <c r="E933" s="327" t="s">
        <v>1063</v>
      </c>
      <c r="F933" s="323" t="s">
        <v>1170</v>
      </c>
      <c r="G933" s="324">
        <v>839.6</v>
      </c>
    </row>
    <row r="934" spans="1:7" s="108" customFormat="1" ht="15">
      <c r="A934" s="320" t="s">
        <v>520</v>
      </c>
      <c r="B934" s="321">
        <v>18</v>
      </c>
      <c r="C934" s="322">
        <v>5</v>
      </c>
      <c r="D934" s="322">
        <v>3</v>
      </c>
      <c r="E934" s="327" t="s">
        <v>1064</v>
      </c>
      <c r="F934" s="323" t="s">
        <v>1170</v>
      </c>
      <c r="G934" s="324">
        <v>839.6</v>
      </c>
    </row>
    <row r="935" spans="1:7" s="108" customFormat="1" ht="41.25" customHeight="1">
      <c r="A935" s="320" t="s">
        <v>555</v>
      </c>
      <c r="B935" s="321">
        <v>18</v>
      </c>
      <c r="C935" s="322">
        <v>5</v>
      </c>
      <c r="D935" s="322">
        <v>3</v>
      </c>
      <c r="E935" s="327" t="s">
        <v>1064</v>
      </c>
      <c r="F935" s="323" t="s">
        <v>181</v>
      </c>
      <c r="G935" s="324">
        <v>839.6</v>
      </c>
    </row>
    <row r="936" spans="1:7" s="173" customFormat="1" ht="15">
      <c r="A936" s="320" t="s">
        <v>199</v>
      </c>
      <c r="B936" s="321">
        <v>18</v>
      </c>
      <c r="C936" s="322">
        <v>5</v>
      </c>
      <c r="D936" s="322">
        <v>3</v>
      </c>
      <c r="E936" s="327" t="s">
        <v>1064</v>
      </c>
      <c r="F936" s="323" t="s">
        <v>180</v>
      </c>
      <c r="G936" s="324">
        <v>839.6</v>
      </c>
    </row>
    <row r="937" spans="1:7" s="108" customFormat="1" ht="15">
      <c r="A937" s="320" t="s">
        <v>288</v>
      </c>
      <c r="B937" s="321">
        <v>18</v>
      </c>
      <c r="C937" s="322">
        <v>6</v>
      </c>
      <c r="D937" s="322">
        <v>0</v>
      </c>
      <c r="E937" s="327" t="s">
        <v>1170</v>
      </c>
      <c r="F937" s="323" t="s">
        <v>1170</v>
      </c>
      <c r="G937" s="324">
        <v>3894.5</v>
      </c>
    </row>
    <row r="938" spans="1:7" s="108" customFormat="1" ht="15">
      <c r="A938" s="320" t="s">
        <v>289</v>
      </c>
      <c r="B938" s="321">
        <v>18</v>
      </c>
      <c r="C938" s="322">
        <v>6</v>
      </c>
      <c r="D938" s="322">
        <v>2</v>
      </c>
      <c r="E938" s="327" t="s">
        <v>1170</v>
      </c>
      <c r="F938" s="323" t="s">
        <v>1170</v>
      </c>
      <c r="G938" s="324">
        <v>2954.6</v>
      </c>
    </row>
    <row r="939" spans="1:7" s="108" customFormat="1" ht="15">
      <c r="A939" s="320" t="s">
        <v>290</v>
      </c>
      <c r="B939" s="321">
        <v>18</v>
      </c>
      <c r="C939" s="322">
        <v>6</v>
      </c>
      <c r="D939" s="322">
        <v>2</v>
      </c>
      <c r="E939" s="327" t="s">
        <v>1065</v>
      </c>
      <c r="F939" s="323" t="s">
        <v>1170</v>
      </c>
      <c r="G939" s="324">
        <v>2954.6</v>
      </c>
    </row>
    <row r="940" spans="1:7" s="108" customFormat="1" ht="26.25">
      <c r="A940" s="320" t="s">
        <v>448</v>
      </c>
      <c r="B940" s="321">
        <v>18</v>
      </c>
      <c r="C940" s="322">
        <v>6</v>
      </c>
      <c r="D940" s="322">
        <v>2</v>
      </c>
      <c r="E940" s="327" t="s">
        <v>1066</v>
      </c>
      <c r="F940" s="323" t="s">
        <v>1170</v>
      </c>
      <c r="G940" s="324">
        <v>2954.6</v>
      </c>
    </row>
    <row r="941" spans="1:7" s="108" customFormat="1" ht="15">
      <c r="A941" s="320" t="s">
        <v>291</v>
      </c>
      <c r="B941" s="321">
        <v>18</v>
      </c>
      <c r="C941" s="322">
        <v>6</v>
      </c>
      <c r="D941" s="322">
        <v>2</v>
      </c>
      <c r="E941" s="327" t="s">
        <v>1067</v>
      </c>
      <c r="F941" s="323" t="s">
        <v>1170</v>
      </c>
      <c r="G941" s="324">
        <v>2954.6</v>
      </c>
    </row>
    <row r="942" spans="1:7" s="108" customFormat="1" ht="15">
      <c r="A942" s="320" t="s">
        <v>555</v>
      </c>
      <c r="B942" s="321">
        <v>18</v>
      </c>
      <c r="C942" s="322">
        <v>6</v>
      </c>
      <c r="D942" s="322">
        <v>2</v>
      </c>
      <c r="E942" s="327" t="s">
        <v>1067</v>
      </c>
      <c r="F942" s="323" t="s">
        <v>181</v>
      </c>
      <c r="G942" s="324">
        <v>2954.6</v>
      </c>
    </row>
    <row r="943" spans="1:7" s="108" customFormat="1" ht="15">
      <c r="A943" s="320" t="s">
        <v>199</v>
      </c>
      <c r="B943" s="321">
        <v>18</v>
      </c>
      <c r="C943" s="322">
        <v>6</v>
      </c>
      <c r="D943" s="322">
        <v>2</v>
      </c>
      <c r="E943" s="327" t="s">
        <v>1067</v>
      </c>
      <c r="F943" s="323" t="s">
        <v>180</v>
      </c>
      <c r="G943" s="324">
        <v>2954.6</v>
      </c>
    </row>
    <row r="944" spans="1:7" s="173" customFormat="1" ht="15">
      <c r="A944" s="320" t="s">
        <v>292</v>
      </c>
      <c r="B944" s="321">
        <v>18</v>
      </c>
      <c r="C944" s="322">
        <v>6</v>
      </c>
      <c r="D944" s="322">
        <v>5</v>
      </c>
      <c r="E944" s="327" t="s">
        <v>1170</v>
      </c>
      <c r="F944" s="323" t="s">
        <v>1170</v>
      </c>
      <c r="G944" s="324">
        <v>939.9</v>
      </c>
    </row>
    <row r="945" spans="1:7" s="108" customFormat="1" ht="15">
      <c r="A945" s="320" t="s">
        <v>290</v>
      </c>
      <c r="B945" s="321">
        <v>18</v>
      </c>
      <c r="C945" s="322">
        <v>6</v>
      </c>
      <c r="D945" s="322">
        <v>5</v>
      </c>
      <c r="E945" s="327" t="s">
        <v>1065</v>
      </c>
      <c r="F945" s="323" t="s">
        <v>1170</v>
      </c>
      <c r="G945" s="324">
        <v>939.9</v>
      </c>
    </row>
    <row r="946" spans="1:7" s="108" customFormat="1" ht="41.25" customHeight="1">
      <c r="A946" s="320" t="s">
        <v>449</v>
      </c>
      <c r="B946" s="321">
        <v>18</v>
      </c>
      <c r="C946" s="322">
        <v>6</v>
      </c>
      <c r="D946" s="322">
        <v>5</v>
      </c>
      <c r="E946" s="327" t="s">
        <v>1068</v>
      </c>
      <c r="F946" s="323" t="s">
        <v>1170</v>
      </c>
      <c r="G946" s="324">
        <v>95.4</v>
      </c>
    </row>
    <row r="947" spans="1:7" s="108" customFormat="1" ht="15">
      <c r="A947" s="320" t="s">
        <v>293</v>
      </c>
      <c r="B947" s="321">
        <v>18</v>
      </c>
      <c r="C947" s="322">
        <v>6</v>
      </c>
      <c r="D947" s="322">
        <v>5</v>
      </c>
      <c r="E947" s="327" t="s">
        <v>1069</v>
      </c>
      <c r="F947" s="323" t="s">
        <v>1170</v>
      </c>
      <c r="G947" s="324">
        <v>59.5</v>
      </c>
    </row>
    <row r="948" spans="1:7" s="108" customFormat="1" ht="15">
      <c r="A948" s="320" t="s">
        <v>555</v>
      </c>
      <c r="B948" s="321">
        <v>18</v>
      </c>
      <c r="C948" s="322">
        <v>6</v>
      </c>
      <c r="D948" s="322">
        <v>5</v>
      </c>
      <c r="E948" s="327" t="s">
        <v>1069</v>
      </c>
      <c r="F948" s="323" t="s">
        <v>181</v>
      </c>
      <c r="G948" s="324">
        <v>59.5</v>
      </c>
    </row>
    <row r="949" spans="1:7" s="173" customFormat="1" ht="15">
      <c r="A949" s="320" t="s">
        <v>199</v>
      </c>
      <c r="B949" s="321">
        <v>18</v>
      </c>
      <c r="C949" s="322">
        <v>6</v>
      </c>
      <c r="D949" s="322">
        <v>5</v>
      </c>
      <c r="E949" s="327" t="s">
        <v>1069</v>
      </c>
      <c r="F949" s="323" t="s">
        <v>180</v>
      </c>
      <c r="G949" s="324">
        <v>59.5</v>
      </c>
    </row>
    <row r="950" spans="1:7" s="108" customFormat="1" ht="15">
      <c r="A950" s="320" t="s">
        <v>294</v>
      </c>
      <c r="B950" s="321">
        <v>18</v>
      </c>
      <c r="C950" s="322">
        <v>6</v>
      </c>
      <c r="D950" s="322">
        <v>5</v>
      </c>
      <c r="E950" s="327" t="s">
        <v>1070</v>
      </c>
      <c r="F950" s="323" t="s">
        <v>1170</v>
      </c>
      <c r="G950" s="324">
        <v>35.9</v>
      </c>
    </row>
    <row r="951" spans="1:7" s="108" customFormat="1" ht="15">
      <c r="A951" s="320" t="s">
        <v>555</v>
      </c>
      <c r="B951" s="321">
        <v>18</v>
      </c>
      <c r="C951" s="322">
        <v>6</v>
      </c>
      <c r="D951" s="322">
        <v>5</v>
      </c>
      <c r="E951" s="327" t="s">
        <v>1070</v>
      </c>
      <c r="F951" s="323" t="s">
        <v>181</v>
      </c>
      <c r="G951" s="324">
        <v>35.9</v>
      </c>
    </row>
    <row r="952" spans="1:7" s="173" customFormat="1" ht="15">
      <c r="A952" s="320" t="s">
        <v>199</v>
      </c>
      <c r="B952" s="321">
        <v>18</v>
      </c>
      <c r="C952" s="322">
        <v>6</v>
      </c>
      <c r="D952" s="322">
        <v>5</v>
      </c>
      <c r="E952" s="327" t="s">
        <v>1070</v>
      </c>
      <c r="F952" s="323" t="s">
        <v>180</v>
      </c>
      <c r="G952" s="324">
        <v>35.9</v>
      </c>
    </row>
    <row r="953" spans="1:7" s="108" customFormat="1" ht="15">
      <c r="A953" s="320" t="s">
        <v>450</v>
      </c>
      <c r="B953" s="321">
        <v>18</v>
      </c>
      <c r="C953" s="322">
        <v>6</v>
      </c>
      <c r="D953" s="322">
        <v>5</v>
      </c>
      <c r="E953" s="327" t="s">
        <v>1071</v>
      </c>
      <c r="F953" s="323" t="s">
        <v>1170</v>
      </c>
      <c r="G953" s="324">
        <v>252</v>
      </c>
    </row>
    <row r="954" spans="1:7" s="108" customFormat="1" ht="15">
      <c r="A954" s="320" t="s">
        <v>295</v>
      </c>
      <c r="B954" s="321">
        <v>18</v>
      </c>
      <c r="C954" s="322">
        <v>6</v>
      </c>
      <c r="D954" s="322">
        <v>5</v>
      </c>
      <c r="E954" s="327" t="s">
        <v>1072</v>
      </c>
      <c r="F954" s="323" t="s">
        <v>1170</v>
      </c>
      <c r="G954" s="324">
        <v>252</v>
      </c>
    </row>
    <row r="955" spans="1:7" s="108" customFormat="1" ht="15">
      <c r="A955" s="320" t="s">
        <v>555</v>
      </c>
      <c r="B955" s="321">
        <v>18</v>
      </c>
      <c r="C955" s="322">
        <v>6</v>
      </c>
      <c r="D955" s="322">
        <v>5</v>
      </c>
      <c r="E955" s="327" t="s">
        <v>1072</v>
      </c>
      <c r="F955" s="323" t="s">
        <v>181</v>
      </c>
      <c r="G955" s="324">
        <v>252</v>
      </c>
    </row>
    <row r="956" spans="1:7" s="108" customFormat="1" ht="15">
      <c r="A956" s="320" t="s">
        <v>199</v>
      </c>
      <c r="B956" s="321">
        <v>18</v>
      </c>
      <c r="C956" s="322">
        <v>6</v>
      </c>
      <c r="D956" s="322">
        <v>5</v>
      </c>
      <c r="E956" s="327" t="s">
        <v>1072</v>
      </c>
      <c r="F956" s="323" t="s">
        <v>180</v>
      </c>
      <c r="G956" s="324">
        <v>252</v>
      </c>
    </row>
    <row r="957" spans="1:7" s="108" customFormat="1" ht="15">
      <c r="A957" s="320" t="s">
        <v>451</v>
      </c>
      <c r="B957" s="321">
        <v>18</v>
      </c>
      <c r="C957" s="322">
        <v>6</v>
      </c>
      <c r="D957" s="322">
        <v>5</v>
      </c>
      <c r="E957" s="327" t="s">
        <v>1073</v>
      </c>
      <c r="F957" s="323" t="s">
        <v>1170</v>
      </c>
      <c r="G957" s="324">
        <v>592.5</v>
      </c>
    </row>
    <row r="958" spans="1:7" s="173" customFormat="1" ht="15">
      <c r="A958" s="320" t="s">
        <v>296</v>
      </c>
      <c r="B958" s="321">
        <v>18</v>
      </c>
      <c r="C958" s="322">
        <v>6</v>
      </c>
      <c r="D958" s="322">
        <v>5</v>
      </c>
      <c r="E958" s="327" t="s">
        <v>1074</v>
      </c>
      <c r="F958" s="323" t="s">
        <v>1170</v>
      </c>
      <c r="G958" s="324">
        <v>592.5</v>
      </c>
    </row>
    <row r="959" spans="1:7" s="108" customFormat="1" ht="15">
      <c r="A959" s="320" t="s">
        <v>555</v>
      </c>
      <c r="B959" s="321">
        <v>18</v>
      </c>
      <c r="C959" s="322">
        <v>6</v>
      </c>
      <c r="D959" s="322">
        <v>5</v>
      </c>
      <c r="E959" s="327" t="s">
        <v>1074</v>
      </c>
      <c r="F959" s="323" t="s">
        <v>181</v>
      </c>
      <c r="G959" s="324">
        <v>592.5</v>
      </c>
    </row>
    <row r="960" spans="1:7" s="108" customFormat="1" ht="15">
      <c r="A960" s="320" t="s">
        <v>199</v>
      </c>
      <c r="B960" s="321">
        <v>18</v>
      </c>
      <c r="C960" s="322">
        <v>6</v>
      </c>
      <c r="D960" s="322">
        <v>5</v>
      </c>
      <c r="E960" s="327" t="s">
        <v>1074</v>
      </c>
      <c r="F960" s="323" t="s">
        <v>180</v>
      </c>
      <c r="G960" s="324">
        <v>592.5</v>
      </c>
    </row>
    <row r="961" spans="1:7" s="173" customFormat="1" ht="15">
      <c r="A961" s="320" t="s">
        <v>239</v>
      </c>
      <c r="B961" s="321">
        <v>18</v>
      </c>
      <c r="C961" s="322">
        <v>7</v>
      </c>
      <c r="D961" s="322">
        <v>0</v>
      </c>
      <c r="E961" s="327" t="s">
        <v>1170</v>
      </c>
      <c r="F961" s="323" t="s">
        <v>1170</v>
      </c>
      <c r="G961" s="324">
        <v>124101.2</v>
      </c>
    </row>
    <row r="962" spans="1:7" s="108" customFormat="1" ht="15">
      <c r="A962" s="320" t="s">
        <v>235</v>
      </c>
      <c r="B962" s="321">
        <v>18</v>
      </c>
      <c r="C962" s="322">
        <v>7</v>
      </c>
      <c r="D962" s="322">
        <v>1</v>
      </c>
      <c r="E962" s="327" t="s">
        <v>1170</v>
      </c>
      <c r="F962" s="323" t="s">
        <v>1170</v>
      </c>
      <c r="G962" s="324">
        <v>200</v>
      </c>
    </row>
    <row r="963" spans="1:7" s="108" customFormat="1" ht="15">
      <c r="A963" s="320" t="s">
        <v>329</v>
      </c>
      <c r="B963" s="321">
        <v>18</v>
      </c>
      <c r="C963" s="322">
        <v>7</v>
      </c>
      <c r="D963" s="322">
        <v>1</v>
      </c>
      <c r="E963" s="327" t="s">
        <v>926</v>
      </c>
      <c r="F963" s="323" t="s">
        <v>1170</v>
      </c>
      <c r="G963" s="324">
        <v>200</v>
      </c>
    </row>
    <row r="964" spans="1:7" s="108" customFormat="1" ht="15">
      <c r="A964" s="320" t="s">
        <v>331</v>
      </c>
      <c r="B964" s="321">
        <v>18</v>
      </c>
      <c r="C964" s="322">
        <v>7</v>
      </c>
      <c r="D964" s="322">
        <v>1</v>
      </c>
      <c r="E964" s="327" t="s">
        <v>1011</v>
      </c>
      <c r="F964" s="323" t="s">
        <v>1170</v>
      </c>
      <c r="G964" s="324">
        <v>200</v>
      </c>
    </row>
    <row r="965" spans="1:7" s="108" customFormat="1" ht="26.25">
      <c r="A965" s="320" t="s">
        <v>432</v>
      </c>
      <c r="B965" s="321">
        <v>18</v>
      </c>
      <c r="C965" s="322">
        <v>7</v>
      </c>
      <c r="D965" s="322">
        <v>1</v>
      </c>
      <c r="E965" s="327" t="s">
        <v>1017</v>
      </c>
      <c r="F965" s="323" t="s">
        <v>1170</v>
      </c>
      <c r="G965" s="324">
        <v>200</v>
      </c>
    </row>
    <row r="966" spans="1:7" s="173" customFormat="1" ht="39">
      <c r="A966" s="320" t="s">
        <v>499</v>
      </c>
      <c r="B966" s="321">
        <v>18</v>
      </c>
      <c r="C966" s="322">
        <v>7</v>
      </c>
      <c r="D966" s="322">
        <v>1</v>
      </c>
      <c r="E966" s="327" t="s">
        <v>1075</v>
      </c>
      <c r="F966" s="323" t="s">
        <v>1170</v>
      </c>
      <c r="G966" s="324">
        <v>200</v>
      </c>
    </row>
    <row r="967" spans="1:7" s="108" customFormat="1" ht="15">
      <c r="A967" s="320" t="s">
        <v>193</v>
      </c>
      <c r="B967" s="321">
        <v>18</v>
      </c>
      <c r="C967" s="322">
        <v>7</v>
      </c>
      <c r="D967" s="322">
        <v>1</v>
      </c>
      <c r="E967" s="327" t="s">
        <v>1075</v>
      </c>
      <c r="F967" s="323" t="s">
        <v>99</v>
      </c>
      <c r="G967" s="324">
        <v>200</v>
      </c>
    </row>
    <row r="968" spans="1:7" s="108" customFormat="1" ht="26.25">
      <c r="A968" s="320" t="s">
        <v>591</v>
      </c>
      <c r="B968" s="321">
        <v>18</v>
      </c>
      <c r="C968" s="322">
        <v>7</v>
      </c>
      <c r="D968" s="322">
        <v>1</v>
      </c>
      <c r="E968" s="327" t="s">
        <v>1075</v>
      </c>
      <c r="F968" s="323" t="s">
        <v>108</v>
      </c>
      <c r="G968" s="324">
        <v>200</v>
      </c>
    </row>
    <row r="969" spans="1:7" s="108" customFormat="1" ht="15">
      <c r="A969" s="320" t="s">
        <v>232</v>
      </c>
      <c r="B969" s="321">
        <v>18</v>
      </c>
      <c r="C969" s="322">
        <v>7</v>
      </c>
      <c r="D969" s="322">
        <v>2</v>
      </c>
      <c r="E969" s="327" t="s">
        <v>1170</v>
      </c>
      <c r="F969" s="323" t="s">
        <v>1170</v>
      </c>
      <c r="G969" s="324">
        <v>111908.6</v>
      </c>
    </row>
    <row r="970" spans="1:7" s="173" customFormat="1" ht="26.25">
      <c r="A970" s="320" t="s">
        <v>207</v>
      </c>
      <c r="B970" s="321">
        <v>18</v>
      </c>
      <c r="C970" s="322">
        <v>7</v>
      </c>
      <c r="D970" s="322">
        <v>2</v>
      </c>
      <c r="E970" s="327" t="s">
        <v>838</v>
      </c>
      <c r="F970" s="323" t="s">
        <v>1170</v>
      </c>
      <c r="G970" s="324">
        <v>493</v>
      </c>
    </row>
    <row r="971" spans="1:7" s="108" customFormat="1" ht="15">
      <c r="A971" s="320" t="s">
        <v>229</v>
      </c>
      <c r="B971" s="321">
        <v>18</v>
      </c>
      <c r="C971" s="322">
        <v>7</v>
      </c>
      <c r="D971" s="322">
        <v>2</v>
      </c>
      <c r="E971" s="327" t="s">
        <v>839</v>
      </c>
      <c r="F971" s="323" t="s">
        <v>1170</v>
      </c>
      <c r="G971" s="324">
        <v>493</v>
      </c>
    </row>
    <row r="972" spans="1:7" s="108" customFormat="1" ht="39">
      <c r="A972" s="320" t="s">
        <v>398</v>
      </c>
      <c r="B972" s="321">
        <v>18</v>
      </c>
      <c r="C972" s="322">
        <v>7</v>
      </c>
      <c r="D972" s="322">
        <v>2</v>
      </c>
      <c r="E972" s="327" t="s">
        <v>840</v>
      </c>
      <c r="F972" s="323" t="s">
        <v>1170</v>
      </c>
      <c r="G972" s="324">
        <v>83</v>
      </c>
    </row>
    <row r="973" spans="1:7" s="108" customFormat="1" ht="15">
      <c r="A973" s="320" t="s">
        <v>482</v>
      </c>
      <c r="B973" s="321">
        <v>18</v>
      </c>
      <c r="C973" s="322">
        <v>7</v>
      </c>
      <c r="D973" s="322">
        <v>2</v>
      </c>
      <c r="E973" s="327" t="s">
        <v>841</v>
      </c>
      <c r="F973" s="323" t="s">
        <v>1170</v>
      </c>
      <c r="G973" s="324">
        <v>83</v>
      </c>
    </row>
    <row r="974" spans="1:7" s="108" customFormat="1" ht="15">
      <c r="A974" s="320" t="s">
        <v>190</v>
      </c>
      <c r="B974" s="321">
        <v>18</v>
      </c>
      <c r="C974" s="322">
        <v>7</v>
      </c>
      <c r="D974" s="322">
        <v>2</v>
      </c>
      <c r="E974" s="327" t="s">
        <v>841</v>
      </c>
      <c r="F974" s="323" t="s">
        <v>101</v>
      </c>
      <c r="G974" s="324">
        <v>83</v>
      </c>
    </row>
    <row r="975" spans="1:7" s="108" customFormat="1" ht="15">
      <c r="A975" s="320" t="s">
        <v>189</v>
      </c>
      <c r="B975" s="321">
        <v>18</v>
      </c>
      <c r="C975" s="322">
        <v>7</v>
      </c>
      <c r="D975" s="322">
        <v>2</v>
      </c>
      <c r="E975" s="327" t="s">
        <v>841</v>
      </c>
      <c r="F975" s="323" t="s">
        <v>102</v>
      </c>
      <c r="G975" s="324">
        <v>83</v>
      </c>
    </row>
    <row r="976" spans="1:7" s="173" customFormat="1" ht="15">
      <c r="A976" s="320" t="s">
        <v>457</v>
      </c>
      <c r="B976" s="321">
        <v>18</v>
      </c>
      <c r="C976" s="322">
        <v>7</v>
      </c>
      <c r="D976" s="322">
        <v>2</v>
      </c>
      <c r="E976" s="327" t="s">
        <v>1076</v>
      </c>
      <c r="F976" s="323" t="s">
        <v>1170</v>
      </c>
      <c r="G976" s="324">
        <v>410</v>
      </c>
    </row>
    <row r="977" spans="1:7" s="108" customFormat="1" ht="15">
      <c r="A977" s="320" t="s">
        <v>265</v>
      </c>
      <c r="B977" s="321">
        <v>18</v>
      </c>
      <c r="C977" s="322">
        <v>7</v>
      </c>
      <c r="D977" s="322">
        <v>2</v>
      </c>
      <c r="E977" s="327" t="s">
        <v>1077</v>
      </c>
      <c r="F977" s="323" t="s">
        <v>1170</v>
      </c>
      <c r="G977" s="324">
        <v>80</v>
      </c>
    </row>
    <row r="978" spans="1:7" s="108" customFormat="1" ht="15">
      <c r="A978" s="320" t="s">
        <v>190</v>
      </c>
      <c r="B978" s="321">
        <v>18</v>
      </c>
      <c r="C978" s="322">
        <v>7</v>
      </c>
      <c r="D978" s="322">
        <v>2</v>
      </c>
      <c r="E978" s="327" t="s">
        <v>1077</v>
      </c>
      <c r="F978" s="323" t="s">
        <v>101</v>
      </c>
      <c r="G978" s="324">
        <v>80</v>
      </c>
    </row>
    <row r="979" spans="1:7" s="173" customFormat="1" ht="15">
      <c r="A979" s="320" t="s">
        <v>189</v>
      </c>
      <c r="B979" s="321">
        <v>18</v>
      </c>
      <c r="C979" s="322">
        <v>7</v>
      </c>
      <c r="D979" s="322">
        <v>2</v>
      </c>
      <c r="E979" s="327" t="s">
        <v>1077</v>
      </c>
      <c r="F979" s="323" t="s">
        <v>102</v>
      </c>
      <c r="G979" s="324">
        <v>80</v>
      </c>
    </row>
    <row r="980" spans="1:7" s="108" customFormat="1" ht="26.25">
      <c r="A980" s="320" t="s">
        <v>304</v>
      </c>
      <c r="B980" s="321">
        <v>18</v>
      </c>
      <c r="C980" s="322">
        <v>7</v>
      </c>
      <c r="D980" s="322">
        <v>2</v>
      </c>
      <c r="E980" s="327" t="s">
        <v>1078</v>
      </c>
      <c r="F980" s="323" t="s">
        <v>1170</v>
      </c>
      <c r="G980" s="324">
        <v>330</v>
      </c>
    </row>
    <row r="981" spans="1:7" s="108" customFormat="1" ht="15">
      <c r="A981" s="320" t="s">
        <v>190</v>
      </c>
      <c r="B981" s="321">
        <v>18</v>
      </c>
      <c r="C981" s="322">
        <v>7</v>
      </c>
      <c r="D981" s="322">
        <v>2</v>
      </c>
      <c r="E981" s="327" t="s">
        <v>1078</v>
      </c>
      <c r="F981" s="323" t="s">
        <v>101</v>
      </c>
      <c r="G981" s="324">
        <v>330</v>
      </c>
    </row>
    <row r="982" spans="1:7" s="108" customFormat="1" ht="15">
      <c r="A982" s="320" t="s">
        <v>189</v>
      </c>
      <c r="B982" s="321">
        <v>18</v>
      </c>
      <c r="C982" s="322">
        <v>7</v>
      </c>
      <c r="D982" s="322">
        <v>2</v>
      </c>
      <c r="E982" s="327" t="s">
        <v>1078</v>
      </c>
      <c r="F982" s="323" t="s">
        <v>102</v>
      </c>
      <c r="G982" s="324">
        <v>330</v>
      </c>
    </row>
    <row r="983" spans="1:7" s="108" customFormat="1" ht="15">
      <c r="A983" s="320" t="s">
        <v>259</v>
      </c>
      <c r="B983" s="321">
        <v>18</v>
      </c>
      <c r="C983" s="322">
        <v>7</v>
      </c>
      <c r="D983" s="322">
        <v>2</v>
      </c>
      <c r="E983" s="327" t="s">
        <v>1006</v>
      </c>
      <c r="F983" s="323" t="s">
        <v>1170</v>
      </c>
      <c r="G983" s="324">
        <v>15189</v>
      </c>
    </row>
    <row r="984" spans="1:7" s="108" customFormat="1" ht="26.25">
      <c r="A984" s="320" t="s">
        <v>261</v>
      </c>
      <c r="B984" s="321">
        <v>18</v>
      </c>
      <c r="C984" s="322">
        <v>7</v>
      </c>
      <c r="D984" s="322">
        <v>2</v>
      </c>
      <c r="E984" s="327" t="s">
        <v>1079</v>
      </c>
      <c r="F984" s="323" t="s">
        <v>1170</v>
      </c>
      <c r="G984" s="324">
        <v>15189</v>
      </c>
    </row>
    <row r="985" spans="1:7" s="173" customFormat="1" ht="26.25">
      <c r="A985" s="320" t="s">
        <v>458</v>
      </c>
      <c r="B985" s="321">
        <v>18</v>
      </c>
      <c r="C985" s="322">
        <v>7</v>
      </c>
      <c r="D985" s="322">
        <v>2</v>
      </c>
      <c r="E985" s="327" t="s">
        <v>1080</v>
      </c>
      <c r="F985" s="323" t="s">
        <v>1170</v>
      </c>
      <c r="G985" s="324">
        <v>15189</v>
      </c>
    </row>
    <row r="986" spans="1:7" s="108" customFormat="1" ht="26.25">
      <c r="A986" s="320" t="s">
        <v>780</v>
      </c>
      <c r="B986" s="321">
        <v>18</v>
      </c>
      <c r="C986" s="322">
        <v>7</v>
      </c>
      <c r="D986" s="322">
        <v>2</v>
      </c>
      <c r="E986" s="327" t="s">
        <v>1081</v>
      </c>
      <c r="F986" s="323" t="s">
        <v>1170</v>
      </c>
      <c r="G986" s="324">
        <v>2151</v>
      </c>
    </row>
    <row r="987" spans="1:7" s="108" customFormat="1" ht="15">
      <c r="A987" s="320" t="s">
        <v>190</v>
      </c>
      <c r="B987" s="321">
        <v>18</v>
      </c>
      <c r="C987" s="322">
        <v>7</v>
      </c>
      <c r="D987" s="322">
        <v>2</v>
      </c>
      <c r="E987" s="327" t="s">
        <v>1081</v>
      </c>
      <c r="F987" s="323" t="s">
        <v>101</v>
      </c>
      <c r="G987" s="324">
        <v>2151</v>
      </c>
    </row>
    <row r="988" spans="1:7" s="108" customFormat="1" ht="15">
      <c r="A988" s="320" t="s">
        <v>189</v>
      </c>
      <c r="B988" s="321">
        <v>18</v>
      </c>
      <c r="C988" s="322">
        <v>7</v>
      </c>
      <c r="D988" s="322">
        <v>2</v>
      </c>
      <c r="E988" s="327" t="s">
        <v>1081</v>
      </c>
      <c r="F988" s="323" t="s">
        <v>102</v>
      </c>
      <c r="G988" s="324">
        <v>2151</v>
      </c>
    </row>
    <row r="989" spans="1:7" s="108" customFormat="1" ht="15">
      <c r="A989" s="320" t="s">
        <v>228</v>
      </c>
      <c r="B989" s="321">
        <v>18</v>
      </c>
      <c r="C989" s="322">
        <v>7</v>
      </c>
      <c r="D989" s="322">
        <v>2</v>
      </c>
      <c r="E989" s="327" t="s">
        <v>1082</v>
      </c>
      <c r="F989" s="323" t="s">
        <v>1170</v>
      </c>
      <c r="G989" s="324">
        <v>0</v>
      </c>
    </row>
    <row r="990" spans="1:7" s="108" customFormat="1" ht="15">
      <c r="A990" s="320" t="s">
        <v>190</v>
      </c>
      <c r="B990" s="321">
        <v>18</v>
      </c>
      <c r="C990" s="322">
        <v>7</v>
      </c>
      <c r="D990" s="322">
        <v>2</v>
      </c>
      <c r="E990" s="327" t="s">
        <v>1082</v>
      </c>
      <c r="F990" s="323" t="s">
        <v>101</v>
      </c>
      <c r="G990" s="324">
        <v>0</v>
      </c>
    </row>
    <row r="991" spans="1:7" s="108" customFormat="1" ht="15">
      <c r="A991" s="320" t="s">
        <v>189</v>
      </c>
      <c r="B991" s="321">
        <v>18</v>
      </c>
      <c r="C991" s="322">
        <v>7</v>
      </c>
      <c r="D991" s="322">
        <v>2</v>
      </c>
      <c r="E991" s="327" t="s">
        <v>1082</v>
      </c>
      <c r="F991" s="323" t="s">
        <v>102</v>
      </c>
      <c r="G991" s="324">
        <v>0</v>
      </c>
    </row>
    <row r="992" spans="1:7" s="173" customFormat="1" ht="15">
      <c r="A992" s="320" t="s">
        <v>219</v>
      </c>
      <c r="B992" s="321">
        <v>18</v>
      </c>
      <c r="C992" s="322">
        <v>7</v>
      </c>
      <c r="D992" s="322">
        <v>2</v>
      </c>
      <c r="E992" s="327" t="s">
        <v>1083</v>
      </c>
      <c r="F992" s="323" t="s">
        <v>1170</v>
      </c>
      <c r="G992" s="324">
        <v>120</v>
      </c>
    </row>
    <row r="993" spans="1:7" s="108" customFormat="1" ht="15">
      <c r="A993" s="320" t="s">
        <v>190</v>
      </c>
      <c r="B993" s="321">
        <v>18</v>
      </c>
      <c r="C993" s="322">
        <v>7</v>
      </c>
      <c r="D993" s="322">
        <v>2</v>
      </c>
      <c r="E993" s="327" t="s">
        <v>1083</v>
      </c>
      <c r="F993" s="323" t="s">
        <v>101</v>
      </c>
      <c r="G993" s="324">
        <v>120</v>
      </c>
    </row>
    <row r="994" spans="1:7" s="108" customFormat="1" ht="15">
      <c r="A994" s="320" t="s">
        <v>189</v>
      </c>
      <c r="B994" s="321">
        <v>18</v>
      </c>
      <c r="C994" s="322">
        <v>7</v>
      </c>
      <c r="D994" s="322">
        <v>2</v>
      </c>
      <c r="E994" s="327" t="s">
        <v>1083</v>
      </c>
      <c r="F994" s="323" t="s">
        <v>102</v>
      </c>
      <c r="G994" s="324">
        <v>120</v>
      </c>
    </row>
    <row r="995" spans="1:7" s="173" customFormat="1" ht="39">
      <c r="A995" s="320" t="s">
        <v>459</v>
      </c>
      <c r="B995" s="321">
        <v>18</v>
      </c>
      <c r="C995" s="322">
        <v>7</v>
      </c>
      <c r="D995" s="322">
        <v>2</v>
      </c>
      <c r="E995" s="327" t="s">
        <v>1084</v>
      </c>
      <c r="F995" s="323" t="s">
        <v>1170</v>
      </c>
      <c r="G995" s="324">
        <v>9043</v>
      </c>
    </row>
    <row r="996" spans="1:7" s="108" customFormat="1" ht="15">
      <c r="A996" s="320" t="s">
        <v>190</v>
      </c>
      <c r="B996" s="321">
        <v>18</v>
      </c>
      <c r="C996" s="322">
        <v>7</v>
      </c>
      <c r="D996" s="322">
        <v>2</v>
      </c>
      <c r="E996" s="327" t="s">
        <v>1084</v>
      </c>
      <c r="F996" s="323" t="s">
        <v>101</v>
      </c>
      <c r="G996" s="324">
        <v>9043</v>
      </c>
    </row>
    <row r="997" spans="1:7" s="108" customFormat="1" ht="15">
      <c r="A997" s="320" t="s">
        <v>189</v>
      </c>
      <c r="B997" s="321">
        <v>18</v>
      </c>
      <c r="C997" s="322">
        <v>7</v>
      </c>
      <c r="D997" s="322">
        <v>2</v>
      </c>
      <c r="E997" s="327" t="s">
        <v>1084</v>
      </c>
      <c r="F997" s="323" t="s">
        <v>102</v>
      </c>
      <c r="G997" s="324">
        <v>9043</v>
      </c>
    </row>
    <row r="998" spans="1:7" s="108" customFormat="1" ht="39">
      <c r="A998" s="320" t="s">
        <v>460</v>
      </c>
      <c r="B998" s="321">
        <v>18</v>
      </c>
      <c r="C998" s="322">
        <v>7</v>
      </c>
      <c r="D998" s="322">
        <v>2</v>
      </c>
      <c r="E998" s="327" t="s">
        <v>1085</v>
      </c>
      <c r="F998" s="323" t="s">
        <v>1170</v>
      </c>
      <c r="G998" s="324">
        <v>3875</v>
      </c>
    </row>
    <row r="999" spans="1:7" s="108" customFormat="1" ht="15">
      <c r="A999" s="320" t="s">
        <v>190</v>
      </c>
      <c r="B999" s="321">
        <v>18</v>
      </c>
      <c r="C999" s="322">
        <v>7</v>
      </c>
      <c r="D999" s="322">
        <v>2</v>
      </c>
      <c r="E999" s="327" t="s">
        <v>1085</v>
      </c>
      <c r="F999" s="323" t="s">
        <v>101</v>
      </c>
      <c r="G999" s="324">
        <v>3875</v>
      </c>
    </row>
    <row r="1000" spans="1:7" s="108" customFormat="1" ht="15">
      <c r="A1000" s="320" t="s">
        <v>189</v>
      </c>
      <c r="B1000" s="321">
        <v>18</v>
      </c>
      <c r="C1000" s="322">
        <v>7</v>
      </c>
      <c r="D1000" s="322">
        <v>2</v>
      </c>
      <c r="E1000" s="327" t="s">
        <v>1085</v>
      </c>
      <c r="F1000" s="323" t="s">
        <v>102</v>
      </c>
      <c r="G1000" s="324">
        <v>3875</v>
      </c>
    </row>
    <row r="1001" spans="1:7" s="108" customFormat="1" ht="26.25">
      <c r="A1001" s="320" t="s">
        <v>184</v>
      </c>
      <c r="B1001" s="321">
        <v>18</v>
      </c>
      <c r="C1001" s="322">
        <v>7</v>
      </c>
      <c r="D1001" s="322">
        <v>2</v>
      </c>
      <c r="E1001" s="327" t="s">
        <v>817</v>
      </c>
      <c r="F1001" s="323" t="s">
        <v>1170</v>
      </c>
      <c r="G1001" s="324">
        <v>95706.6</v>
      </c>
    </row>
    <row r="1002" spans="1:7" s="108" customFormat="1" ht="15">
      <c r="A1002" s="320" t="s">
        <v>205</v>
      </c>
      <c r="B1002" s="321">
        <v>18</v>
      </c>
      <c r="C1002" s="322">
        <v>7</v>
      </c>
      <c r="D1002" s="322">
        <v>2</v>
      </c>
      <c r="E1002" s="327" t="s">
        <v>863</v>
      </c>
      <c r="F1002" s="323" t="s">
        <v>1170</v>
      </c>
      <c r="G1002" s="324">
        <v>95706.6</v>
      </c>
    </row>
    <row r="1003" spans="1:7" s="108" customFormat="1" ht="39">
      <c r="A1003" s="320" t="s">
        <v>570</v>
      </c>
      <c r="B1003" s="321">
        <v>18</v>
      </c>
      <c r="C1003" s="322">
        <v>7</v>
      </c>
      <c r="D1003" s="322">
        <v>2</v>
      </c>
      <c r="E1003" s="327" t="s">
        <v>864</v>
      </c>
      <c r="F1003" s="323" t="s">
        <v>1170</v>
      </c>
      <c r="G1003" s="324">
        <v>95706.6</v>
      </c>
    </row>
    <row r="1004" spans="1:7" s="173" customFormat="1" ht="15">
      <c r="A1004" s="320" t="s">
        <v>496</v>
      </c>
      <c r="B1004" s="321">
        <v>18</v>
      </c>
      <c r="C1004" s="322">
        <v>7</v>
      </c>
      <c r="D1004" s="322">
        <v>2</v>
      </c>
      <c r="E1004" s="327" t="s">
        <v>865</v>
      </c>
      <c r="F1004" s="323" t="s">
        <v>1170</v>
      </c>
      <c r="G1004" s="324">
        <v>81651.9</v>
      </c>
    </row>
    <row r="1005" spans="1:7" s="108" customFormat="1" ht="15">
      <c r="A1005" s="320" t="s">
        <v>190</v>
      </c>
      <c r="B1005" s="321">
        <v>18</v>
      </c>
      <c r="C1005" s="322">
        <v>7</v>
      </c>
      <c r="D1005" s="322">
        <v>2</v>
      </c>
      <c r="E1005" s="327" t="s">
        <v>865</v>
      </c>
      <c r="F1005" s="323" t="s">
        <v>101</v>
      </c>
      <c r="G1005" s="324">
        <v>81651.9</v>
      </c>
    </row>
    <row r="1006" spans="1:7" s="108" customFormat="1" ht="15">
      <c r="A1006" s="320" t="s">
        <v>189</v>
      </c>
      <c r="B1006" s="321">
        <v>18</v>
      </c>
      <c r="C1006" s="322">
        <v>7</v>
      </c>
      <c r="D1006" s="322">
        <v>2</v>
      </c>
      <c r="E1006" s="327" t="s">
        <v>865</v>
      </c>
      <c r="F1006" s="323" t="s">
        <v>102</v>
      </c>
      <c r="G1006" s="324">
        <v>66299.1</v>
      </c>
    </row>
    <row r="1007" spans="1:7" s="108" customFormat="1" ht="15">
      <c r="A1007" s="320" t="s">
        <v>204</v>
      </c>
      <c r="B1007" s="321">
        <v>18</v>
      </c>
      <c r="C1007" s="322">
        <v>7</v>
      </c>
      <c r="D1007" s="322">
        <v>2</v>
      </c>
      <c r="E1007" s="327" t="s">
        <v>865</v>
      </c>
      <c r="F1007" s="323" t="s">
        <v>203</v>
      </c>
      <c r="G1007" s="324">
        <v>15352.8</v>
      </c>
    </row>
    <row r="1008" spans="1:7" s="108" customFormat="1" ht="15">
      <c r="A1008" s="320" t="s">
        <v>198</v>
      </c>
      <c r="B1008" s="321">
        <v>18</v>
      </c>
      <c r="C1008" s="322">
        <v>7</v>
      </c>
      <c r="D1008" s="322">
        <v>2</v>
      </c>
      <c r="E1008" s="327" t="s">
        <v>866</v>
      </c>
      <c r="F1008" s="323" t="s">
        <v>1170</v>
      </c>
      <c r="G1008" s="324">
        <v>10365.9</v>
      </c>
    </row>
    <row r="1009" spans="1:7" s="108" customFormat="1" ht="15">
      <c r="A1009" s="320" t="s">
        <v>190</v>
      </c>
      <c r="B1009" s="321">
        <v>18</v>
      </c>
      <c r="C1009" s="322">
        <v>7</v>
      </c>
      <c r="D1009" s="322">
        <v>2</v>
      </c>
      <c r="E1009" s="327" t="s">
        <v>866</v>
      </c>
      <c r="F1009" s="323" t="s">
        <v>101</v>
      </c>
      <c r="G1009" s="324">
        <v>10365.9</v>
      </c>
    </row>
    <row r="1010" spans="1:7" s="173" customFormat="1" ht="15">
      <c r="A1010" s="320" t="s">
        <v>189</v>
      </c>
      <c r="B1010" s="321">
        <v>18</v>
      </c>
      <c r="C1010" s="322">
        <v>7</v>
      </c>
      <c r="D1010" s="322">
        <v>2</v>
      </c>
      <c r="E1010" s="327" t="s">
        <v>866</v>
      </c>
      <c r="F1010" s="323" t="s">
        <v>102</v>
      </c>
      <c r="G1010" s="324">
        <v>10257.9</v>
      </c>
    </row>
    <row r="1011" spans="1:7" s="108" customFormat="1" ht="15">
      <c r="A1011" s="320" t="s">
        <v>204</v>
      </c>
      <c r="B1011" s="321">
        <v>18</v>
      </c>
      <c r="C1011" s="322">
        <v>7</v>
      </c>
      <c r="D1011" s="322">
        <v>2</v>
      </c>
      <c r="E1011" s="327" t="s">
        <v>866</v>
      </c>
      <c r="F1011" s="323" t="s">
        <v>203</v>
      </c>
      <c r="G1011" s="324">
        <v>108</v>
      </c>
    </row>
    <row r="1012" spans="1:7" s="108" customFormat="1" ht="41.25" customHeight="1">
      <c r="A1012" s="320" t="s">
        <v>571</v>
      </c>
      <c r="B1012" s="321">
        <v>18</v>
      </c>
      <c r="C1012" s="322">
        <v>7</v>
      </c>
      <c r="D1012" s="322">
        <v>2</v>
      </c>
      <c r="E1012" s="327" t="s">
        <v>867</v>
      </c>
      <c r="F1012" s="323" t="s">
        <v>1170</v>
      </c>
      <c r="G1012" s="324">
        <v>37.4</v>
      </c>
    </row>
    <row r="1013" spans="1:7" s="108" customFormat="1" ht="15">
      <c r="A1013" s="320" t="s">
        <v>190</v>
      </c>
      <c r="B1013" s="321">
        <v>18</v>
      </c>
      <c r="C1013" s="322">
        <v>7</v>
      </c>
      <c r="D1013" s="322">
        <v>2</v>
      </c>
      <c r="E1013" s="327" t="s">
        <v>867</v>
      </c>
      <c r="F1013" s="323" t="s">
        <v>101</v>
      </c>
      <c r="G1013" s="324">
        <v>37.4</v>
      </c>
    </row>
    <row r="1014" spans="1:7" s="108" customFormat="1" ht="15">
      <c r="A1014" s="320" t="s">
        <v>189</v>
      </c>
      <c r="B1014" s="321">
        <v>18</v>
      </c>
      <c r="C1014" s="322">
        <v>7</v>
      </c>
      <c r="D1014" s="322">
        <v>2</v>
      </c>
      <c r="E1014" s="327" t="s">
        <v>867</v>
      </c>
      <c r="F1014" s="323" t="s">
        <v>102</v>
      </c>
      <c r="G1014" s="324">
        <v>37.4</v>
      </c>
    </row>
    <row r="1015" spans="1:7" s="108" customFormat="1" ht="26.25">
      <c r="A1015" s="320" t="s">
        <v>698</v>
      </c>
      <c r="B1015" s="321">
        <v>18</v>
      </c>
      <c r="C1015" s="322">
        <v>7</v>
      </c>
      <c r="D1015" s="322">
        <v>2</v>
      </c>
      <c r="E1015" s="327" t="s">
        <v>868</v>
      </c>
      <c r="F1015" s="323" t="s">
        <v>1170</v>
      </c>
      <c r="G1015" s="324">
        <v>2516.1</v>
      </c>
    </row>
    <row r="1016" spans="1:7" s="108" customFormat="1" ht="13.5" customHeight="1">
      <c r="A1016" s="320" t="s">
        <v>190</v>
      </c>
      <c r="B1016" s="321">
        <v>18</v>
      </c>
      <c r="C1016" s="322">
        <v>7</v>
      </c>
      <c r="D1016" s="322">
        <v>2</v>
      </c>
      <c r="E1016" s="327" t="s">
        <v>868</v>
      </c>
      <c r="F1016" s="323" t="s">
        <v>101</v>
      </c>
      <c r="G1016" s="324">
        <v>2516.1</v>
      </c>
    </row>
    <row r="1017" spans="1:7" s="108" customFormat="1" ht="15">
      <c r="A1017" s="320" t="s">
        <v>189</v>
      </c>
      <c r="B1017" s="321">
        <v>18</v>
      </c>
      <c r="C1017" s="322">
        <v>7</v>
      </c>
      <c r="D1017" s="322">
        <v>2</v>
      </c>
      <c r="E1017" s="327" t="s">
        <v>868</v>
      </c>
      <c r="F1017" s="323" t="s">
        <v>102</v>
      </c>
      <c r="G1017" s="324">
        <v>2068.1</v>
      </c>
    </row>
    <row r="1018" spans="1:7" s="173" customFormat="1" ht="15">
      <c r="A1018" s="320" t="s">
        <v>204</v>
      </c>
      <c r="B1018" s="321">
        <v>18</v>
      </c>
      <c r="C1018" s="322">
        <v>7</v>
      </c>
      <c r="D1018" s="322">
        <v>2</v>
      </c>
      <c r="E1018" s="327" t="s">
        <v>868</v>
      </c>
      <c r="F1018" s="323" t="s">
        <v>203</v>
      </c>
      <c r="G1018" s="324">
        <v>448</v>
      </c>
    </row>
    <row r="1019" spans="1:7" s="108" customFormat="1" ht="26.25">
      <c r="A1019" s="320" t="s">
        <v>699</v>
      </c>
      <c r="B1019" s="321">
        <v>18</v>
      </c>
      <c r="C1019" s="322">
        <v>7</v>
      </c>
      <c r="D1019" s="322">
        <v>2</v>
      </c>
      <c r="E1019" s="327" t="s">
        <v>869</v>
      </c>
      <c r="F1019" s="323" t="s">
        <v>1170</v>
      </c>
      <c r="G1019" s="324">
        <v>1135.3</v>
      </c>
    </row>
    <row r="1020" spans="1:7" s="108" customFormat="1" ht="41.25" customHeight="1">
      <c r="A1020" s="320" t="s">
        <v>190</v>
      </c>
      <c r="B1020" s="321">
        <v>18</v>
      </c>
      <c r="C1020" s="322">
        <v>7</v>
      </c>
      <c r="D1020" s="322">
        <v>2</v>
      </c>
      <c r="E1020" s="327" t="s">
        <v>869</v>
      </c>
      <c r="F1020" s="323" t="s">
        <v>101</v>
      </c>
      <c r="G1020" s="324">
        <v>1135.3</v>
      </c>
    </row>
    <row r="1021" spans="1:7" s="108" customFormat="1" ht="15">
      <c r="A1021" s="320" t="s">
        <v>189</v>
      </c>
      <c r="B1021" s="321">
        <v>18</v>
      </c>
      <c r="C1021" s="322">
        <v>7</v>
      </c>
      <c r="D1021" s="322">
        <v>2</v>
      </c>
      <c r="E1021" s="327" t="s">
        <v>869</v>
      </c>
      <c r="F1021" s="323" t="s">
        <v>102</v>
      </c>
      <c r="G1021" s="324">
        <v>934.1</v>
      </c>
    </row>
    <row r="1022" spans="1:7" s="108" customFormat="1" ht="15">
      <c r="A1022" s="320" t="s">
        <v>204</v>
      </c>
      <c r="B1022" s="321">
        <v>18</v>
      </c>
      <c r="C1022" s="322">
        <v>7</v>
      </c>
      <c r="D1022" s="322">
        <v>2</v>
      </c>
      <c r="E1022" s="327" t="s">
        <v>869</v>
      </c>
      <c r="F1022" s="323" t="s">
        <v>203</v>
      </c>
      <c r="G1022" s="324">
        <v>201.2</v>
      </c>
    </row>
    <row r="1023" spans="1:7" s="108" customFormat="1" ht="15">
      <c r="A1023" s="320" t="s">
        <v>221</v>
      </c>
      <c r="B1023" s="321">
        <v>18</v>
      </c>
      <c r="C1023" s="322">
        <v>7</v>
      </c>
      <c r="D1023" s="322">
        <v>2</v>
      </c>
      <c r="E1023" s="327" t="s">
        <v>795</v>
      </c>
      <c r="F1023" s="323" t="s">
        <v>1170</v>
      </c>
      <c r="G1023" s="324">
        <v>450</v>
      </c>
    </row>
    <row r="1024" spans="1:7" s="108" customFormat="1" ht="13.5" customHeight="1">
      <c r="A1024" s="320" t="s">
        <v>220</v>
      </c>
      <c r="B1024" s="321">
        <v>18</v>
      </c>
      <c r="C1024" s="322">
        <v>7</v>
      </c>
      <c r="D1024" s="322">
        <v>2</v>
      </c>
      <c r="E1024" s="327" t="s">
        <v>830</v>
      </c>
      <c r="F1024" s="323" t="s">
        <v>1170</v>
      </c>
      <c r="G1024" s="324">
        <v>450</v>
      </c>
    </row>
    <row r="1025" spans="1:7" s="173" customFormat="1" ht="26.25">
      <c r="A1025" s="320" t="s">
        <v>453</v>
      </c>
      <c r="B1025" s="321">
        <v>18</v>
      </c>
      <c r="C1025" s="322">
        <v>7</v>
      </c>
      <c r="D1025" s="322">
        <v>2</v>
      </c>
      <c r="E1025" s="327" t="s">
        <v>831</v>
      </c>
      <c r="F1025" s="323" t="s">
        <v>1170</v>
      </c>
      <c r="G1025" s="324">
        <v>450</v>
      </c>
    </row>
    <row r="1026" spans="1:7" s="108" customFormat="1" ht="15">
      <c r="A1026" s="320" t="s">
        <v>218</v>
      </c>
      <c r="B1026" s="321">
        <v>18</v>
      </c>
      <c r="C1026" s="322">
        <v>7</v>
      </c>
      <c r="D1026" s="322">
        <v>2</v>
      </c>
      <c r="E1026" s="327" t="s">
        <v>832</v>
      </c>
      <c r="F1026" s="323" t="s">
        <v>1170</v>
      </c>
      <c r="G1026" s="324">
        <v>450</v>
      </c>
    </row>
    <row r="1027" spans="1:7" s="108" customFormat="1" ht="15">
      <c r="A1027" s="320" t="s">
        <v>190</v>
      </c>
      <c r="B1027" s="321">
        <v>18</v>
      </c>
      <c r="C1027" s="322">
        <v>7</v>
      </c>
      <c r="D1027" s="322">
        <v>2</v>
      </c>
      <c r="E1027" s="327" t="s">
        <v>832</v>
      </c>
      <c r="F1027" s="323" t="s">
        <v>101</v>
      </c>
      <c r="G1027" s="324">
        <v>450</v>
      </c>
    </row>
    <row r="1028" spans="1:7" s="108" customFormat="1" ht="15">
      <c r="A1028" s="320" t="s">
        <v>189</v>
      </c>
      <c r="B1028" s="321">
        <v>18</v>
      </c>
      <c r="C1028" s="322">
        <v>7</v>
      </c>
      <c r="D1028" s="322">
        <v>2</v>
      </c>
      <c r="E1028" s="327" t="s">
        <v>832</v>
      </c>
      <c r="F1028" s="323" t="s">
        <v>102</v>
      </c>
      <c r="G1028" s="324">
        <v>450</v>
      </c>
    </row>
    <row r="1029" spans="1:7" s="108" customFormat="1" ht="15">
      <c r="A1029" s="320" t="s">
        <v>251</v>
      </c>
      <c r="B1029" s="321">
        <v>18</v>
      </c>
      <c r="C1029" s="322">
        <v>7</v>
      </c>
      <c r="D1029" s="322">
        <v>2</v>
      </c>
      <c r="E1029" s="327" t="s">
        <v>836</v>
      </c>
      <c r="F1029" s="323" t="s">
        <v>1170</v>
      </c>
      <c r="G1029" s="324">
        <v>70</v>
      </c>
    </row>
    <row r="1030" spans="1:7" s="108" customFormat="1" ht="15">
      <c r="A1030" s="320" t="s">
        <v>564</v>
      </c>
      <c r="B1030" s="321">
        <v>18</v>
      </c>
      <c r="C1030" s="322">
        <v>7</v>
      </c>
      <c r="D1030" s="322">
        <v>2</v>
      </c>
      <c r="E1030" s="327" t="s">
        <v>837</v>
      </c>
      <c r="F1030" s="323" t="s">
        <v>1170</v>
      </c>
      <c r="G1030" s="324">
        <v>70</v>
      </c>
    </row>
    <row r="1031" spans="1:7" s="173" customFormat="1" ht="15">
      <c r="A1031" s="320" t="s">
        <v>190</v>
      </c>
      <c r="B1031" s="321">
        <v>18</v>
      </c>
      <c r="C1031" s="322">
        <v>7</v>
      </c>
      <c r="D1031" s="322">
        <v>2</v>
      </c>
      <c r="E1031" s="327" t="s">
        <v>837</v>
      </c>
      <c r="F1031" s="323" t="s">
        <v>101</v>
      </c>
      <c r="G1031" s="324">
        <v>70</v>
      </c>
    </row>
    <row r="1032" spans="1:7" s="108" customFormat="1" ht="15">
      <c r="A1032" s="320" t="s">
        <v>189</v>
      </c>
      <c r="B1032" s="321">
        <v>18</v>
      </c>
      <c r="C1032" s="322">
        <v>7</v>
      </c>
      <c r="D1032" s="322">
        <v>2</v>
      </c>
      <c r="E1032" s="327" t="s">
        <v>837</v>
      </c>
      <c r="F1032" s="323" t="s">
        <v>102</v>
      </c>
      <c r="G1032" s="324">
        <v>70</v>
      </c>
    </row>
    <row r="1033" spans="1:7" s="108" customFormat="1" ht="15">
      <c r="A1033" s="320" t="s">
        <v>214</v>
      </c>
      <c r="B1033" s="321">
        <v>18</v>
      </c>
      <c r="C1033" s="322">
        <v>7</v>
      </c>
      <c r="D1033" s="322">
        <v>5</v>
      </c>
      <c r="E1033" s="327" t="s">
        <v>1170</v>
      </c>
      <c r="F1033" s="323" t="s">
        <v>1170</v>
      </c>
      <c r="G1033" s="324">
        <v>340.5</v>
      </c>
    </row>
    <row r="1034" spans="1:7" s="173" customFormat="1" ht="21" customHeight="1">
      <c r="A1034" s="320" t="s">
        <v>614</v>
      </c>
      <c r="B1034" s="321">
        <v>18</v>
      </c>
      <c r="C1034" s="322">
        <v>7</v>
      </c>
      <c r="D1034" s="322">
        <v>5</v>
      </c>
      <c r="E1034" s="327" t="s">
        <v>1086</v>
      </c>
      <c r="F1034" s="323" t="s">
        <v>1170</v>
      </c>
      <c r="G1034" s="324">
        <v>60</v>
      </c>
    </row>
    <row r="1035" spans="1:7" s="108" customFormat="1" ht="15">
      <c r="A1035" s="320" t="s">
        <v>212</v>
      </c>
      <c r="B1035" s="321">
        <v>18</v>
      </c>
      <c r="C1035" s="322">
        <v>7</v>
      </c>
      <c r="D1035" s="322">
        <v>5</v>
      </c>
      <c r="E1035" s="327" t="s">
        <v>1087</v>
      </c>
      <c r="F1035" s="323" t="s">
        <v>1170</v>
      </c>
      <c r="G1035" s="324">
        <v>60</v>
      </c>
    </row>
    <row r="1036" spans="1:7" s="108" customFormat="1" ht="26.25">
      <c r="A1036" s="320" t="s">
        <v>466</v>
      </c>
      <c r="B1036" s="321">
        <v>18</v>
      </c>
      <c r="C1036" s="322">
        <v>7</v>
      </c>
      <c r="D1036" s="322">
        <v>5</v>
      </c>
      <c r="E1036" s="327" t="s">
        <v>1088</v>
      </c>
      <c r="F1036" s="323" t="s">
        <v>1170</v>
      </c>
      <c r="G1036" s="324">
        <v>60</v>
      </c>
    </row>
    <row r="1037" spans="1:7" s="108" customFormat="1" ht="15">
      <c r="A1037" s="320" t="s">
        <v>358</v>
      </c>
      <c r="B1037" s="321">
        <v>18</v>
      </c>
      <c r="C1037" s="322">
        <v>7</v>
      </c>
      <c r="D1037" s="322">
        <v>5</v>
      </c>
      <c r="E1037" s="327" t="s">
        <v>1089</v>
      </c>
      <c r="F1037" s="323" t="s">
        <v>1170</v>
      </c>
      <c r="G1037" s="324">
        <v>60</v>
      </c>
    </row>
    <row r="1038" spans="1:7" s="108" customFormat="1" ht="15">
      <c r="A1038" s="320" t="s">
        <v>555</v>
      </c>
      <c r="B1038" s="321">
        <v>18</v>
      </c>
      <c r="C1038" s="322">
        <v>7</v>
      </c>
      <c r="D1038" s="322">
        <v>5</v>
      </c>
      <c r="E1038" s="327" t="s">
        <v>1089</v>
      </c>
      <c r="F1038" s="323" t="s">
        <v>181</v>
      </c>
      <c r="G1038" s="324">
        <v>60</v>
      </c>
    </row>
    <row r="1039" spans="1:7" s="108" customFormat="1" ht="15">
      <c r="A1039" s="320" t="s">
        <v>199</v>
      </c>
      <c r="B1039" s="321">
        <v>18</v>
      </c>
      <c r="C1039" s="322">
        <v>7</v>
      </c>
      <c r="D1039" s="322">
        <v>5</v>
      </c>
      <c r="E1039" s="327" t="s">
        <v>1089</v>
      </c>
      <c r="F1039" s="323" t="s">
        <v>180</v>
      </c>
      <c r="G1039" s="324">
        <v>60</v>
      </c>
    </row>
    <row r="1040" spans="1:7" s="173" customFormat="1" ht="15">
      <c r="A1040" s="320" t="s">
        <v>259</v>
      </c>
      <c r="B1040" s="321">
        <v>18</v>
      </c>
      <c r="C1040" s="322">
        <v>7</v>
      </c>
      <c r="D1040" s="322">
        <v>5</v>
      </c>
      <c r="E1040" s="327" t="s">
        <v>1006</v>
      </c>
      <c r="F1040" s="323" t="s">
        <v>1170</v>
      </c>
      <c r="G1040" s="324">
        <v>7</v>
      </c>
    </row>
    <row r="1041" spans="1:7" s="108" customFormat="1" ht="15">
      <c r="A1041" s="320" t="s">
        <v>212</v>
      </c>
      <c r="B1041" s="321">
        <v>18</v>
      </c>
      <c r="C1041" s="322">
        <v>7</v>
      </c>
      <c r="D1041" s="322">
        <v>5</v>
      </c>
      <c r="E1041" s="327" t="s">
        <v>1090</v>
      </c>
      <c r="F1041" s="323" t="s">
        <v>1170</v>
      </c>
      <c r="G1041" s="324">
        <v>7</v>
      </c>
    </row>
    <row r="1042" spans="1:7" s="108" customFormat="1" ht="26.25">
      <c r="A1042" s="320" t="s">
        <v>467</v>
      </c>
      <c r="B1042" s="321">
        <v>18</v>
      </c>
      <c r="C1042" s="322">
        <v>7</v>
      </c>
      <c r="D1042" s="322">
        <v>5</v>
      </c>
      <c r="E1042" s="327" t="s">
        <v>1091</v>
      </c>
      <c r="F1042" s="323" t="s">
        <v>1170</v>
      </c>
      <c r="G1042" s="324">
        <v>7</v>
      </c>
    </row>
    <row r="1043" spans="1:7" s="108" customFormat="1" ht="15">
      <c r="A1043" s="320" t="s">
        <v>268</v>
      </c>
      <c r="B1043" s="321">
        <v>18</v>
      </c>
      <c r="C1043" s="322">
        <v>7</v>
      </c>
      <c r="D1043" s="322">
        <v>5</v>
      </c>
      <c r="E1043" s="327" t="s">
        <v>1092</v>
      </c>
      <c r="F1043" s="323" t="s">
        <v>1170</v>
      </c>
      <c r="G1043" s="324">
        <v>7</v>
      </c>
    </row>
    <row r="1044" spans="1:7" s="108" customFormat="1" ht="15">
      <c r="A1044" s="320" t="s">
        <v>555</v>
      </c>
      <c r="B1044" s="321">
        <v>18</v>
      </c>
      <c r="C1044" s="322">
        <v>7</v>
      </c>
      <c r="D1044" s="322">
        <v>5</v>
      </c>
      <c r="E1044" s="327" t="s">
        <v>1092</v>
      </c>
      <c r="F1044" s="323" t="s">
        <v>181</v>
      </c>
      <c r="G1044" s="324">
        <v>7</v>
      </c>
    </row>
    <row r="1045" spans="1:7" s="108" customFormat="1" ht="41.25" customHeight="1">
      <c r="A1045" s="320" t="s">
        <v>199</v>
      </c>
      <c r="B1045" s="321">
        <v>18</v>
      </c>
      <c r="C1045" s="322">
        <v>7</v>
      </c>
      <c r="D1045" s="322">
        <v>5</v>
      </c>
      <c r="E1045" s="327" t="s">
        <v>1092</v>
      </c>
      <c r="F1045" s="323" t="s">
        <v>180</v>
      </c>
      <c r="G1045" s="324">
        <v>7</v>
      </c>
    </row>
    <row r="1046" spans="1:7" s="173" customFormat="1" ht="15">
      <c r="A1046" s="320" t="s">
        <v>329</v>
      </c>
      <c r="B1046" s="321">
        <v>18</v>
      </c>
      <c r="C1046" s="322">
        <v>7</v>
      </c>
      <c r="D1046" s="322">
        <v>5</v>
      </c>
      <c r="E1046" s="327" t="s">
        <v>926</v>
      </c>
      <c r="F1046" s="323" t="s">
        <v>1170</v>
      </c>
      <c r="G1046" s="324">
        <v>26</v>
      </c>
    </row>
    <row r="1047" spans="1:7" s="108" customFormat="1" ht="15">
      <c r="A1047" s="320" t="s">
        <v>407</v>
      </c>
      <c r="B1047" s="321">
        <v>18</v>
      </c>
      <c r="C1047" s="322">
        <v>7</v>
      </c>
      <c r="D1047" s="322">
        <v>5</v>
      </c>
      <c r="E1047" s="327" t="s">
        <v>927</v>
      </c>
      <c r="F1047" s="323" t="s">
        <v>1170</v>
      </c>
      <c r="G1047" s="324">
        <v>26</v>
      </c>
    </row>
    <row r="1048" spans="1:7" s="108" customFormat="1" ht="15">
      <c r="A1048" s="320" t="s">
        <v>776</v>
      </c>
      <c r="B1048" s="321">
        <v>18</v>
      </c>
      <c r="C1048" s="322">
        <v>7</v>
      </c>
      <c r="D1048" s="322">
        <v>5</v>
      </c>
      <c r="E1048" s="327" t="s">
        <v>928</v>
      </c>
      <c r="F1048" s="323" t="s">
        <v>1170</v>
      </c>
      <c r="G1048" s="324">
        <v>26</v>
      </c>
    </row>
    <row r="1049" spans="1:7" s="108" customFormat="1" ht="15">
      <c r="A1049" s="320" t="s">
        <v>198</v>
      </c>
      <c r="B1049" s="321">
        <v>18</v>
      </c>
      <c r="C1049" s="322">
        <v>7</v>
      </c>
      <c r="D1049" s="322">
        <v>5</v>
      </c>
      <c r="E1049" s="327" t="s">
        <v>930</v>
      </c>
      <c r="F1049" s="323" t="s">
        <v>1170</v>
      </c>
      <c r="G1049" s="324">
        <v>26</v>
      </c>
    </row>
    <row r="1050" spans="1:7" s="108" customFormat="1" ht="15">
      <c r="A1050" s="320" t="s">
        <v>555</v>
      </c>
      <c r="B1050" s="321">
        <v>18</v>
      </c>
      <c r="C1050" s="322">
        <v>7</v>
      </c>
      <c r="D1050" s="322">
        <v>5</v>
      </c>
      <c r="E1050" s="327" t="s">
        <v>930</v>
      </c>
      <c r="F1050" s="323" t="s">
        <v>181</v>
      </c>
      <c r="G1050" s="324">
        <v>26</v>
      </c>
    </row>
    <row r="1051" spans="1:7" s="108" customFormat="1" ht="15">
      <c r="A1051" s="320" t="s">
        <v>199</v>
      </c>
      <c r="B1051" s="321">
        <v>18</v>
      </c>
      <c r="C1051" s="322">
        <v>7</v>
      </c>
      <c r="D1051" s="322">
        <v>5</v>
      </c>
      <c r="E1051" s="327" t="s">
        <v>930</v>
      </c>
      <c r="F1051" s="323" t="s">
        <v>180</v>
      </c>
      <c r="G1051" s="324">
        <v>26</v>
      </c>
    </row>
    <row r="1052" spans="1:7" s="173" customFormat="1" ht="15">
      <c r="A1052" s="320" t="s">
        <v>210</v>
      </c>
      <c r="B1052" s="321">
        <v>18</v>
      </c>
      <c r="C1052" s="322">
        <v>7</v>
      </c>
      <c r="D1052" s="322">
        <v>5</v>
      </c>
      <c r="E1052" s="327" t="s">
        <v>788</v>
      </c>
      <c r="F1052" s="323" t="s">
        <v>1170</v>
      </c>
      <c r="G1052" s="324">
        <v>239.5</v>
      </c>
    </row>
    <row r="1053" spans="1:7" s="173" customFormat="1" ht="39">
      <c r="A1053" s="320" t="s">
        <v>585</v>
      </c>
      <c r="B1053" s="321">
        <v>18</v>
      </c>
      <c r="C1053" s="322">
        <v>7</v>
      </c>
      <c r="D1053" s="322">
        <v>5</v>
      </c>
      <c r="E1053" s="327" t="s">
        <v>939</v>
      </c>
      <c r="F1053" s="323" t="s">
        <v>1170</v>
      </c>
      <c r="G1053" s="324">
        <v>19</v>
      </c>
    </row>
    <row r="1054" spans="1:7" s="108" customFormat="1" ht="39">
      <c r="A1054" s="320" t="s">
        <v>408</v>
      </c>
      <c r="B1054" s="321">
        <v>18</v>
      </c>
      <c r="C1054" s="322">
        <v>7</v>
      </c>
      <c r="D1054" s="322">
        <v>5</v>
      </c>
      <c r="E1054" s="327" t="s">
        <v>940</v>
      </c>
      <c r="F1054" s="323" t="s">
        <v>1170</v>
      </c>
      <c r="G1054" s="324">
        <v>19</v>
      </c>
    </row>
    <row r="1055" spans="1:7" s="108" customFormat="1" ht="15">
      <c r="A1055" s="320" t="s">
        <v>198</v>
      </c>
      <c r="B1055" s="321">
        <v>18</v>
      </c>
      <c r="C1055" s="322">
        <v>7</v>
      </c>
      <c r="D1055" s="322">
        <v>5</v>
      </c>
      <c r="E1055" s="327" t="s">
        <v>942</v>
      </c>
      <c r="F1055" s="323" t="s">
        <v>1170</v>
      </c>
      <c r="G1055" s="324">
        <v>19</v>
      </c>
    </row>
    <row r="1056" spans="1:7" s="108" customFormat="1" ht="41.25" customHeight="1">
      <c r="A1056" s="320" t="s">
        <v>555</v>
      </c>
      <c r="B1056" s="321">
        <v>18</v>
      </c>
      <c r="C1056" s="322">
        <v>7</v>
      </c>
      <c r="D1056" s="322">
        <v>5</v>
      </c>
      <c r="E1056" s="327" t="s">
        <v>942</v>
      </c>
      <c r="F1056" s="323" t="s">
        <v>181</v>
      </c>
      <c r="G1056" s="324">
        <v>19</v>
      </c>
    </row>
    <row r="1057" spans="1:7" s="108" customFormat="1" ht="15">
      <c r="A1057" s="320" t="s">
        <v>199</v>
      </c>
      <c r="B1057" s="321">
        <v>18</v>
      </c>
      <c r="C1057" s="322">
        <v>7</v>
      </c>
      <c r="D1057" s="322">
        <v>5</v>
      </c>
      <c r="E1057" s="327" t="s">
        <v>942</v>
      </c>
      <c r="F1057" s="323" t="s">
        <v>180</v>
      </c>
      <c r="G1057" s="324">
        <v>19</v>
      </c>
    </row>
    <row r="1058" spans="1:7" s="173" customFormat="1" ht="15">
      <c r="A1058" s="320" t="s">
        <v>209</v>
      </c>
      <c r="B1058" s="321">
        <v>18</v>
      </c>
      <c r="C1058" s="322">
        <v>7</v>
      </c>
      <c r="D1058" s="322">
        <v>5</v>
      </c>
      <c r="E1058" s="327" t="s">
        <v>806</v>
      </c>
      <c r="F1058" s="323" t="s">
        <v>1170</v>
      </c>
      <c r="G1058" s="324">
        <v>200.5</v>
      </c>
    </row>
    <row r="1059" spans="1:7" s="108" customFormat="1" ht="15">
      <c r="A1059" s="320" t="s">
        <v>468</v>
      </c>
      <c r="B1059" s="321">
        <v>18</v>
      </c>
      <c r="C1059" s="322">
        <v>7</v>
      </c>
      <c r="D1059" s="322">
        <v>5</v>
      </c>
      <c r="E1059" s="327" t="s">
        <v>807</v>
      </c>
      <c r="F1059" s="323" t="s">
        <v>1170</v>
      </c>
      <c r="G1059" s="324">
        <v>200.5</v>
      </c>
    </row>
    <row r="1060" spans="1:7" s="173" customFormat="1" ht="15">
      <c r="A1060" s="320" t="s">
        <v>469</v>
      </c>
      <c r="B1060" s="321">
        <v>18</v>
      </c>
      <c r="C1060" s="322">
        <v>7</v>
      </c>
      <c r="D1060" s="322">
        <v>5</v>
      </c>
      <c r="E1060" s="327" t="s">
        <v>808</v>
      </c>
      <c r="F1060" s="323" t="s">
        <v>1170</v>
      </c>
      <c r="G1060" s="324">
        <v>200.5</v>
      </c>
    </row>
    <row r="1061" spans="1:7" s="108" customFormat="1" ht="15">
      <c r="A1061" s="320" t="s">
        <v>555</v>
      </c>
      <c r="B1061" s="321">
        <v>18</v>
      </c>
      <c r="C1061" s="322">
        <v>7</v>
      </c>
      <c r="D1061" s="322">
        <v>5</v>
      </c>
      <c r="E1061" s="327" t="s">
        <v>808</v>
      </c>
      <c r="F1061" s="323" t="s">
        <v>181</v>
      </c>
      <c r="G1061" s="324">
        <v>200.5</v>
      </c>
    </row>
    <row r="1062" spans="1:7" s="108" customFormat="1" ht="15">
      <c r="A1062" s="320" t="s">
        <v>199</v>
      </c>
      <c r="B1062" s="321">
        <v>18</v>
      </c>
      <c r="C1062" s="322">
        <v>7</v>
      </c>
      <c r="D1062" s="322">
        <v>5</v>
      </c>
      <c r="E1062" s="327" t="s">
        <v>808</v>
      </c>
      <c r="F1062" s="323" t="s">
        <v>180</v>
      </c>
      <c r="G1062" s="324">
        <v>200.5</v>
      </c>
    </row>
    <row r="1063" spans="1:7" s="108" customFormat="1" ht="15">
      <c r="A1063" s="320" t="s">
        <v>212</v>
      </c>
      <c r="B1063" s="321">
        <v>18</v>
      </c>
      <c r="C1063" s="322">
        <v>7</v>
      </c>
      <c r="D1063" s="322">
        <v>5</v>
      </c>
      <c r="E1063" s="327" t="s">
        <v>789</v>
      </c>
      <c r="F1063" s="323" t="s">
        <v>1170</v>
      </c>
      <c r="G1063" s="324">
        <v>20</v>
      </c>
    </row>
    <row r="1064" spans="1:7" s="173" customFormat="1" ht="15">
      <c r="A1064" s="320" t="s">
        <v>435</v>
      </c>
      <c r="B1064" s="321">
        <v>18</v>
      </c>
      <c r="C1064" s="322">
        <v>7</v>
      </c>
      <c r="D1064" s="322">
        <v>5</v>
      </c>
      <c r="E1064" s="327" t="s">
        <v>1024</v>
      </c>
      <c r="F1064" s="323" t="s">
        <v>1170</v>
      </c>
      <c r="G1064" s="324">
        <v>20</v>
      </c>
    </row>
    <row r="1065" spans="1:7" s="108" customFormat="1" ht="26.25">
      <c r="A1065" s="320" t="s">
        <v>211</v>
      </c>
      <c r="B1065" s="321">
        <v>18</v>
      </c>
      <c r="C1065" s="322">
        <v>7</v>
      </c>
      <c r="D1065" s="322">
        <v>5</v>
      </c>
      <c r="E1065" s="327" t="s">
        <v>1093</v>
      </c>
      <c r="F1065" s="323" t="s">
        <v>1170</v>
      </c>
      <c r="G1065" s="324">
        <v>20</v>
      </c>
    </row>
    <row r="1066" spans="1:7" s="173" customFormat="1" ht="15">
      <c r="A1066" s="320" t="s">
        <v>555</v>
      </c>
      <c r="B1066" s="321">
        <v>18</v>
      </c>
      <c r="C1066" s="322">
        <v>7</v>
      </c>
      <c r="D1066" s="322">
        <v>5</v>
      </c>
      <c r="E1066" s="327" t="s">
        <v>1093</v>
      </c>
      <c r="F1066" s="323" t="s">
        <v>181</v>
      </c>
      <c r="G1066" s="324">
        <v>20</v>
      </c>
    </row>
    <row r="1067" spans="1:7" s="108" customFormat="1" ht="15">
      <c r="A1067" s="320" t="s">
        <v>199</v>
      </c>
      <c r="B1067" s="321">
        <v>18</v>
      </c>
      <c r="C1067" s="322">
        <v>7</v>
      </c>
      <c r="D1067" s="322">
        <v>5</v>
      </c>
      <c r="E1067" s="327" t="s">
        <v>1093</v>
      </c>
      <c r="F1067" s="323" t="s">
        <v>180</v>
      </c>
      <c r="G1067" s="324">
        <v>20</v>
      </c>
    </row>
    <row r="1068" spans="1:7" s="108" customFormat="1" ht="15">
      <c r="A1068" s="320" t="s">
        <v>221</v>
      </c>
      <c r="B1068" s="321">
        <v>18</v>
      </c>
      <c r="C1068" s="322">
        <v>7</v>
      </c>
      <c r="D1068" s="322">
        <v>5</v>
      </c>
      <c r="E1068" s="327" t="s">
        <v>795</v>
      </c>
      <c r="F1068" s="323" t="s">
        <v>1170</v>
      </c>
      <c r="G1068" s="324">
        <v>8</v>
      </c>
    </row>
    <row r="1069" spans="1:7" s="108" customFormat="1" ht="26.25">
      <c r="A1069" s="320" t="s">
        <v>323</v>
      </c>
      <c r="B1069" s="321">
        <v>18</v>
      </c>
      <c r="C1069" s="322">
        <v>7</v>
      </c>
      <c r="D1069" s="322">
        <v>5</v>
      </c>
      <c r="E1069" s="327" t="s">
        <v>964</v>
      </c>
      <c r="F1069" s="323" t="s">
        <v>1170</v>
      </c>
      <c r="G1069" s="324">
        <v>8</v>
      </c>
    </row>
    <row r="1070" spans="1:7" s="173" customFormat="1" ht="26.25">
      <c r="A1070" s="320" t="s">
        <v>491</v>
      </c>
      <c r="B1070" s="321">
        <v>18</v>
      </c>
      <c r="C1070" s="322">
        <v>7</v>
      </c>
      <c r="D1070" s="322">
        <v>5</v>
      </c>
      <c r="E1070" s="327" t="s">
        <v>974</v>
      </c>
      <c r="F1070" s="323" t="s">
        <v>1170</v>
      </c>
      <c r="G1070" s="324">
        <v>8</v>
      </c>
    </row>
    <row r="1071" spans="1:7" s="173" customFormat="1" ht="15">
      <c r="A1071" s="320" t="s">
        <v>198</v>
      </c>
      <c r="B1071" s="321">
        <v>18</v>
      </c>
      <c r="C1071" s="322">
        <v>7</v>
      </c>
      <c r="D1071" s="322">
        <v>5</v>
      </c>
      <c r="E1071" s="327" t="s">
        <v>976</v>
      </c>
      <c r="F1071" s="323" t="s">
        <v>1170</v>
      </c>
      <c r="G1071" s="324">
        <v>8</v>
      </c>
    </row>
    <row r="1072" spans="1:7" s="108" customFormat="1" ht="15">
      <c r="A1072" s="320" t="s">
        <v>555</v>
      </c>
      <c r="B1072" s="321">
        <v>18</v>
      </c>
      <c r="C1072" s="322">
        <v>7</v>
      </c>
      <c r="D1072" s="322">
        <v>5</v>
      </c>
      <c r="E1072" s="327" t="s">
        <v>976</v>
      </c>
      <c r="F1072" s="323" t="s">
        <v>181</v>
      </c>
      <c r="G1072" s="324">
        <v>8</v>
      </c>
    </row>
    <row r="1073" spans="1:7" s="173" customFormat="1" ht="15">
      <c r="A1073" s="320" t="s">
        <v>199</v>
      </c>
      <c r="B1073" s="321">
        <v>18</v>
      </c>
      <c r="C1073" s="322">
        <v>7</v>
      </c>
      <c r="D1073" s="322">
        <v>5</v>
      </c>
      <c r="E1073" s="327" t="s">
        <v>976</v>
      </c>
      <c r="F1073" s="323" t="s">
        <v>180</v>
      </c>
      <c r="G1073" s="324">
        <v>8</v>
      </c>
    </row>
    <row r="1074" spans="1:7" s="108" customFormat="1" ht="15">
      <c r="A1074" s="320" t="s">
        <v>208</v>
      </c>
      <c r="B1074" s="321">
        <v>18</v>
      </c>
      <c r="C1074" s="322">
        <v>7</v>
      </c>
      <c r="D1074" s="322">
        <v>7</v>
      </c>
      <c r="E1074" s="327" t="s">
        <v>1170</v>
      </c>
      <c r="F1074" s="323" t="s">
        <v>1170</v>
      </c>
      <c r="G1074" s="324">
        <v>11652.1</v>
      </c>
    </row>
    <row r="1075" spans="1:7" s="108" customFormat="1" ht="26.25">
      <c r="A1075" s="320" t="s">
        <v>614</v>
      </c>
      <c r="B1075" s="321">
        <v>18</v>
      </c>
      <c r="C1075" s="322">
        <v>7</v>
      </c>
      <c r="D1075" s="322">
        <v>7</v>
      </c>
      <c r="E1075" s="327" t="s">
        <v>1086</v>
      </c>
      <c r="F1075" s="323" t="s">
        <v>1170</v>
      </c>
      <c r="G1075" s="324">
        <v>3836.3</v>
      </c>
    </row>
    <row r="1076" spans="1:7" s="108" customFormat="1" ht="15">
      <c r="A1076" s="320" t="s">
        <v>212</v>
      </c>
      <c r="B1076" s="321">
        <v>18</v>
      </c>
      <c r="C1076" s="322">
        <v>7</v>
      </c>
      <c r="D1076" s="322">
        <v>7</v>
      </c>
      <c r="E1076" s="327" t="s">
        <v>1087</v>
      </c>
      <c r="F1076" s="323" t="s">
        <v>1170</v>
      </c>
      <c r="G1076" s="324">
        <v>3836.3</v>
      </c>
    </row>
    <row r="1077" spans="1:7" s="108" customFormat="1" ht="26.25">
      <c r="A1077" s="320" t="s">
        <v>466</v>
      </c>
      <c r="B1077" s="321">
        <v>18</v>
      </c>
      <c r="C1077" s="322">
        <v>7</v>
      </c>
      <c r="D1077" s="322">
        <v>7</v>
      </c>
      <c r="E1077" s="327" t="s">
        <v>1088</v>
      </c>
      <c r="F1077" s="323" t="s">
        <v>1170</v>
      </c>
      <c r="G1077" s="324">
        <v>3836.3</v>
      </c>
    </row>
    <row r="1078" spans="1:7" s="108" customFormat="1" ht="26.25">
      <c r="A1078" s="320" t="s">
        <v>303</v>
      </c>
      <c r="B1078" s="321">
        <v>18</v>
      </c>
      <c r="C1078" s="322">
        <v>7</v>
      </c>
      <c r="D1078" s="322">
        <v>7</v>
      </c>
      <c r="E1078" s="327" t="s">
        <v>1094</v>
      </c>
      <c r="F1078" s="323" t="s">
        <v>1170</v>
      </c>
      <c r="G1078" s="324">
        <v>445.2</v>
      </c>
    </row>
    <row r="1079" spans="1:7" s="173" customFormat="1" ht="15">
      <c r="A1079" s="320" t="s">
        <v>555</v>
      </c>
      <c r="B1079" s="321">
        <v>18</v>
      </c>
      <c r="C1079" s="322">
        <v>7</v>
      </c>
      <c r="D1079" s="322">
        <v>7</v>
      </c>
      <c r="E1079" s="327" t="s">
        <v>1094</v>
      </c>
      <c r="F1079" s="323" t="s">
        <v>181</v>
      </c>
      <c r="G1079" s="324">
        <v>445.2</v>
      </c>
    </row>
    <row r="1080" spans="1:7" s="108" customFormat="1" ht="15">
      <c r="A1080" s="320" t="s">
        <v>199</v>
      </c>
      <c r="B1080" s="321">
        <v>18</v>
      </c>
      <c r="C1080" s="322">
        <v>7</v>
      </c>
      <c r="D1080" s="322">
        <v>7</v>
      </c>
      <c r="E1080" s="327" t="s">
        <v>1094</v>
      </c>
      <c r="F1080" s="323" t="s">
        <v>180</v>
      </c>
      <c r="G1080" s="324">
        <v>445.2</v>
      </c>
    </row>
    <row r="1081" spans="1:7" s="108" customFormat="1" ht="15">
      <c r="A1081" s="320" t="s">
        <v>268</v>
      </c>
      <c r="B1081" s="321">
        <v>18</v>
      </c>
      <c r="C1081" s="322">
        <v>7</v>
      </c>
      <c r="D1081" s="322">
        <v>7</v>
      </c>
      <c r="E1081" s="327" t="s">
        <v>1095</v>
      </c>
      <c r="F1081" s="323" t="s">
        <v>1170</v>
      </c>
      <c r="G1081" s="324">
        <v>3391.1</v>
      </c>
    </row>
    <row r="1082" spans="1:7" s="108" customFormat="1" ht="39">
      <c r="A1082" s="320" t="s">
        <v>197</v>
      </c>
      <c r="B1082" s="321">
        <v>18</v>
      </c>
      <c r="C1082" s="322">
        <v>7</v>
      </c>
      <c r="D1082" s="322">
        <v>7</v>
      </c>
      <c r="E1082" s="327" t="s">
        <v>1095</v>
      </c>
      <c r="F1082" s="323" t="s">
        <v>196</v>
      </c>
      <c r="G1082" s="324">
        <v>3024.8</v>
      </c>
    </row>
    <row r="1083" spans="1:7" s="173" customFormat="1" ht="15">
      <c r="A1083" s="320" t="s">
        <v>195</v>
      </c>
      <c r="B1083" s="321">
        <v>18</v>
      </c>
      <c r="C1083" s="322">
        <v>7</v>
      </c>
      <c r="D1083" s="322">
        <v>7</v>
      </c>
      <c r="E1083" s="327" t="s">
        <v>1095</v>
      </c>
      <c r="F1083" s="323" t="s">
        <v>194</v>
      </c>
      <c r="G1083" s="324">
        <v>3024.8</v>
      </c>
    </row>
    <row r="1084" spans="1:7" s="108" customFormat="1" ht="15">
      <c r="A1084" s="320" t="s">
        <v>555</v>
      </c>
      <c r="B1084" s="321">
        <v>18</v>
      </c>
      <c r="C1084" s="322">
        <v>7</v>
      </c>
      <c r="D1084" s="322">
        <v>7</v>
      </c>
      <c r="E1084" s="327" t="s">
        <v>1095</v>
      </c>
      <c r="F1084" s="323" t="s">
        <v>181</v>
      </c>
      <c r="G1084" s="324">
        <v>357.3</v>
      </c>
    </row>
    <row r="1085" spans="1:7" s="108" customFormat="1" ht="15">
      <c r="A1085" s="320" t="s">
        <v>199</v>
      </c>
      <c r="B1085" s="321">
        <v>18</v>
      </c>
      <c r="C1085" s="322">
        <v>7</v>
      </c>
      <c r="D1085" s="322">
        <v>7</v>
      </c>
      <c r="E1085" s="327" t="s">
        <v>1095</v>
      </c>
      <c r="F1085" s="323" t="s">
        <v>180</v>
      </c>
      <c r="G1085" s="324">
        <v>357.3</v>
      </c>
    </row>
    <row r="1086" spans="1:7" s="173" customFormat="1" ht="15">
      <c r="A1086" s="320" t="s">
        <v>193</v>
      </c>
      <c r="B1086" s="321">
        <v>18</v>
      </c>
      <c r="C1086" s="322">
        <v>7</v>
      </c>
      <c r="D1086" s="322">
        <v>7</v>
      </c>
      <c r="E1086" s="327" t="s">
        <v>1095</v>
      </c>
      <c r="F1086" s="323" t="s">
        <v>99</v>
      </c>
      <c r="G1086" s="324">
        <v>9</v>
      </c>
    </row>
    <row r="1087" spans="1:7" s="108" customFormat="1" ht="15">
      <c r="A1087" s="320" t="s">
        <v>192</v>
      </c>
      <c r="B1087" s="321">
        <v>18</v>
      </c>
      <c r="C1087" s="322">
        <v>7</v>
      </c>
      <c r="D1087" s="322">
        <v>7</v>
      </c>
      <c r="E1087" s="327" t="s">
        <v>1095</v>
      </c>
      <c r="F1087" s="323" t="s">
        <v>191</v>
      </c>
      <c r="G1087" s="324">
        <v>9</v>
      </c>
    </row>
    <row r="1088" spans="1:7" s="108" customFormat="1" ht="26.25">
      <c r="A1088" s="320" t="s">
        <v>207</v>
      </c>
      <c r="B1088" s="321">
        <v>18</v>
      </c>
      <c r="C1088" s="322">
        <v>7</v>
      </c>
      <c r="D1088" s="322">
        <v>7</v>
      </c>
      <c r="E1088" s="327" t="s">
        <v>838</v>
      </c>
      <c r="F1088" s="323" t="s">
        <v>1170</v>
      </c>
      <c r="G1088" s="324">
        <v>2278.1</v>
      </c>
    </row>
    <row r="1089" spans="1:7" s="108" customFormat="1" ht="15">
      <c r="A1089" s="320" t="s">
        <v>229</v>
      </c>
      <c r="B1089" s="321">
        <v>18</v>
      </c>
      <c r="C1089" s="322">
        <v>7</v>
      </c>
      <c r="D1089" s="322">
        <v>7</v>
      </c>
      <c r="E1089" s="327" t="s">
        <v>839</v>
      </c>
      <c r="F1089" s="323" t="s">
        <v>1170</v>
      </c>
      <c r="G1089" s="324">
        <v>120</v>
      </c>
    </row>
    <row r="1090" spans="1:7" s="108" customFormat="1" ht="15">
      <c r="A1090" s="320" t="s">
        <v>457</v>
      </c>
      <c r="B1090" s="321">
        <v>18</v>
      </c>
      <c r="C1090" s="322">
        <v>7</v>
      </c>
      <c r="D1090" s="322">
        <v>7</v>
      </c>
      <c r="E1090" s="327" t="s">
        <v>1076</v>
      </c>
      <c r="F1090" s="323" t="s">
        <v>1170</v>
      </c>
      <c r="G1090" s="324">
        <v>120</v>
      </c>
    </row>
    <row r="1091" spans="1:7" s="108" customFormat="1" ht="15">
      <c r="A1091" s="320" t="s">
        <v>270</v>
      </c>
      <c r="B1091" s="321">
        <v>18</v>
      </c>
      <c r="C1091" s="322">
        <v>7</v>
      </c>
      <c r="D1091" s="322">
        <v>7</v>
      </c>
      <c r="E1091" s="327" t="s">
        <v>1096</v>
      </c>
      <c r="F1091" s="323" t="s">
        <v>1170</v>
      </c>
      <c r="G1091" s="324">
        <v>120</v>
      </c>
    </row>
    <row r="1092" spans="1:7" s="173" customFormat="1" ht="15">
      <c r="A1092" s="320" t="s">
        <v>555</v>
      </c>
      <c r="B1092" s="321">
        <v>18</v>
      </c>
      <c r="C1092" s="322">
        <v>7</v>
      </c>
      <c r="D1092" s="322">
        <v>7</v>
      </c>
      <c r="E1092" s="327" t="s">
        <v>1096</v>
      </c>
      <c r="F1092" s="323" t="s">
        <v>181</v>
      </c>
      <c r="G1092" s="324">
        <v>120</v>
      </c>
    </row>
    <row r="1093" spans="1:7" s="108" customFormat="1" ht="15">
      <c r="A1093" s="320" t="s">
        <v>199</v>
      </c>
      <c r="B1093" s="321">
        <v>18</v>
      </c>
      <c r="C1093" s="322">
        <v>7</v>
      </c>
      <c r="D1093" s="322">
        <v>7</v>
      </c>
      <c r="E1093" s="327" t="s">
        <v>1096</v>
      </c>
      <c r="F1093" s="323" t="s">
        <v>180</v>
      </c>
      <c r="G1093" s="324">
        <v>120</v>
      </c>
    </row>
    <row r="1094" spans="1:7" s="108" customFormat="1" ht="26.25">
      <c r="A1094" s="320" t="s">
        <v>376</v>
      </c>
      <c r="B1094" s="321">
        <v>18</v>
      </c>
      <c r="C1094" s="322">
        <v>7</v>
      </c>
      <c r="D1094" s="322">
        <v>7</v>
      </c>
      <c r="E1094" s="327" t="s">
        <v>881</v>
      </c>
      <c r="F1094" s="323" t="s">
        <v>1170</v>
      </c>
      <c r="G1094" s="324">
        <v>2158.1</v>
      </c>
    </row>
    <row r="1095" spans="1:7" s="108" customFormat="1" ht="26.25">
      <c r="A1095" s="320" t="s">
        <v>505</v>
      </c>
      <c r="B1095" s="321">
        <v>18</v>
      </c>
      <c r="C1095" s="322">
        <v>7</v>
      </c>
      <c r="D1095" s="322">
        <v>7</v>
      </c>
      <c r="E1095" s="327" t="s">
        <v>882</v>
      </c>
      <c r="F1095" s="323" t="s">
        <v>1170</v>
      </c>
      <c r="G1095" s="324">
        <v>2158.1</v>
      </c>
    </row>
    <row r="1096" spans="1:7" s="108" customFormat="1" ht="15">
      <c r="A1096" s="320" t="s">
        <v>573</v>
      </c>
      <c r="B1096" s="321">
        <v>18</v>
      </c>
      <c r="C1096" s="322">
        <v>7</v>
      </c>
      <c r="D1096" s="322">
        <v>7</v>
      </c>
      <c r="E1096" s="327" t="s">
        <v>884</v>
      </c>
      <c r="F1096" s="323" t="s">
        <v>1170</v>
      </c>
      <c r="G1096" s="324">
        <v>2158.1</v>
      </c>
    </row>
    <row r="1097" spans="1:7" s="108" customFormat="1" ht="15">
      <c r="A1097" s="320" t="s">
        <v>179</v>
      </c>
      <c r="B1097" s="321">
        <v>18</v>
      </c>
      <c r="C1097" s="322">
        <v>7</v>
      </c>
      <c r="D1097" s="322">
        <v>7</v>
      </c>
      <c r="E1097" s="327" t="s">
        <v>884</v>
      </c>
      <c r="F1097" s="323" t="s">
        <v>178</v>
      </c>
      <c r="G1097" s="324">
        <v>1068.1</v>
      </c>
    </row>
    <row r="1098" spans="1:7" s="108" customFormat="1" ht="15">
      <c r="A1098" s="320" t="s">
        <v>177</v>
      </c>
      <c r="B1098" s="321">
        <v>18</v>
      </c>
      <c r="C1098" s="322">
        <v>7</v>
      </c>
      <c r="D1098" s="322">
        <v>7</v>
      </c>
      <c r="E1098" s="327" t="s">
        <v>884</v>
      </c>
      <c r="F1098" s="323" t="s">
        <v>176</v>
      </c>
      <c r="G1098" s="324">
        <v>1068.1</v>
      </c>
    </row>
    <row r="1099" spans="1:7" s="108" customFormat="1" ht="15">
      <c r="A1099" s="320" t="s">
        <v>190</v>
      </c>
      <c r="B1099" s="321">
        <v>18</v>
      </c>
      <c r="C1099" s="322">
        <v>7</v>
      </c>
      <c r="D1099" s="322">
        <v>7</v>
      </c>
      <c r="E1099" s="327" t="s">
        <v>884</v>
      </c>
      <c r="F1099" s="323" t="s">
        <v>101</v>
      </c>
      <c r="G1099" s="324">
        <v>1090</v>
      </c>
    </row>
    <row r="1100" spans="1:7" s="173" customFormat="1" ht="15">
      <c r="A1100" s="320" t="s">
        <v>189</v>
      </c>
      <c r="B1100" s="321">
        <v>18</v>
      </c>
      <c r="C1100" s="322">
        <v>7</v>
      </c>
      <c r="D1100" s="322">
        <v>7</v>
      </c>
      <c r="E1100" s="327" t="s">
        <v>884</v>
      </c>
      <c r="F1100" s="323" t="s">
        <v>102</v>
      </c>
      <c r="G1100" s="324">
        <v>1090</v>
      </c>
    </row>
    <row r="1101" spans="1:7" s="108" customFormat="1" ht="15">
      <c r="A1101" s="320" t="s">
        <v>221</v>
      </c>
      <c r="B1101" s="321">
        <v>18</v>
      </c>
      <c r="C1101" s="322">
        <v>7</v>
      </c>
      <c r="D1101" s="322">
        <v>7</v>
      </c>
      <c r="E1101" s="327" t="s">
        <v>795</v>
      </c>
      <c r="F1101" s="323" t="s">
        <v>1170</v>
      </c>
      <c r="G1101" s="324">
        <v>30</v>
      </c>
    </row>
    <row r="1102" spans="1:7" s="108" customFormat="1" ht="15">
      <c r="A1102" s="320" t="s">
        <v>220</v>
      </c>
      <c r="B1102" s="321">
        <v>18</v>
      </c>
      <c r="C1102" s="322">
        <v>7</v>
      </c>
      <c r="D1102" s="322">
        <v>7</v>
      </c>
      <c r="E1102" s="327" t="s">
        <v>830</v>
      </c>
      <c r="F1102" s="323" t="s">
        <v>1170</v>
      </c>
      <c r="G1102" s="324">
        <v>30</v>
      </c>
    </row>
    <row r="1103" spans="1:7" s="108" customFormat="1" ht="15">
      <c r="A1103" s="320" t="s">
        <v>464</v>
      </c>
      <c r="B1103" s="321">
        <v>18</v>
      </c>
      <c r="C1103" s="322">
        <v>7</v>
      </c>
      <c r="D1103" s="322">
        <v>7</v>
      </c>
      <c r="E1103" s="327" t="s">
        <v>879</v>
      </c>
      <c r="F1103" s="323" t="s">
        <v>1170</v>
      </c>
      <c r="G1103" s="324">
        <v>30</v>
      </c>
    </row>
    <row r="1104" spans="1:7" s="173" customFormat="1" ht="15">
      <c r="A1104" s="320" t="s">
        <v>270</v>
      </c>
      <c r="B1104" s="321">
        <v>18</v>
      </c>
      <c r="C1104" s="322">
        <v>7</v>
      </c>
      <c r="D1104" s="322">
        <v>7</v>
      </c>
      <c r="E1104" s="327" t="s">
        <v>1097</v>
      </c>
      <c r="F1104" s="323" t="s">
        <v>1170</v>
      </c>
      <c r="G1104" s="324">
        <v>30</v>
      </c>
    </row>
    <row r="1105" spans="1:7" s="108" customFormat="1" ht="15">
      <c r="A1105" s="320" t="s">
        <v>555</v>
      </c>
      <c r="B1105" s="321">
        <v>18</v>
      </c>
      <c r="C1105" s="322">
        <v>7</v>
      </c>
      <c r="D1105" s="322">
        <v>7</v>
      </c>
      <c r="E1105" s="327" t="s">
        <v>1097</v>
      </c>
      <c r="F1105" s="323" t="s">
        <v>181</v>
      </c>
      <c r="G1105" s="324">
        <v>30</v>
      </c>
    </row>
    <row r="1106" spans="1:7" s="108" customFormat="1" ht="15">
      <c r="A1106" s="320" t="s">
        <v>199</v>
      </c>
      <c r="B1106" s="321">
        <v>18</v>
      </c>
      <c r="C1106" s="322">
        <v>7</v>
      </c>
      <c r="D1106" s="322">
        <v>7</v>
      </c>
      <c r="E1106" s="327" t="s">
        <v>1097</v>
      </c>
      <c r="F1106" s="323" t="s">
        <v>180</v>
      </c>
      <c r="G1106" s="324">
        <v>30</v>
      </c>
    </row>
    <row r="1107" spans="1:7" s="108" customFormat="1" ht="15">
      <c r="A1107" s="320" t="s">
        <v>251</v>
      </c>
      <c r="B1107" s="321">
        <v>18</v>
      </c>
      <c r="C1107" s="322">
        <v>7</v>
      </c>
      <c r="D1107" s="322">
        <v>7</v>
      </c>
      <c r="E1107" s="327" t="s">
        <v>836</v>
      </c>
      <c r="F1107" s="323" t="s">
        <v>1170</v>
      </c>
      <c r="G1107" s="324">
        <v>5507.7</v>
      </c>
    </row>
    <row r="1108" spans="1:7" s="108" customFormat="1" ht="15">
      <c r="A1108" s="320" t="s">
        <v>497</v>
      </c>
      <c r="B1108" s="321">
        <v>18</v>
      </c>
      <c r="C1108" s="322">
        <v>7</v>
      </c>
      <c r="D1108" s="322">
        <v>7</v>
      </c>
      <c r="E1108" s="327" t="s">
        <v>1098</v>
      </c>
      <c r="F1108" s="323" t="s">
        <v>1170</v>
      </c>
      <c r="G1108" s="324">
        <v>4410.5</v>
      </c>
    </row>
    <row r="1109" spans="1:7" s="108" customFormat="1" ht="15">
      <c r="A1109" s="320" t="s">
        <v>190</v>
      </c>
      <c r="B1109" s="321">
        <v>18</v>
      </c>
      <c r="C1109" s="322">
        <v>7</v>
      </c>
      <c r="D1109" s="322">
        <v>7</v>
      </c>
      <c r="E1109" s="327" t="s">
        <v>1098</v>
      </c>
      <c r="F1109" s="323" t="s">
        <v>101</v>
      </c>
      <c r="G1109" s="324">
        <v>4410.5</v>
      </c>
    </row>
    <row r="1110" spans="1:7" s="108" customFormat="1" ht="15">
      <c r="A1110" s="320" t="s">
        <v>204</v>
      </c>
      <c r="B1110" s="321">
        <v>18</v>
      </c>
      <c r="C1110" s="322">
        <v>7</v>
      </c>
      <c r="D1110" s="322">
        <v>7</v>
      </c>
      <c r="E1110" s="327" t="s">
        <v>1098</v>
      </c>
      <c r="F1110" s="323" t="s">
        <v>203</v>
      </c>
      <c r="G1110" s="324">
        <v>4410.5</v>
      </c>
    </row>
    <row r="1111" spans="1:7" s="173" customFormat="1" ht="15">
      <c r="A1111" s="320" t="s">
        <v>202</v>
      </c>
      <c r="B1111" s="321">
        <v>18</v>
      </c>
      <c r="C1111" s="322">
        <v>7</v>
      </c>
      <c r="D1111" s="322">
        <v>7</v>
      </c>
      <c r="E1111" s="327" t="s">
        <v>1099</v>
      </c>
      <c r="F1111" s="323" t="s">
        <v>1170</v>
      </c>
      <c r="G1111" s="324">
        <v>1097.2</v>
      </c>
    </row>
    <row r="1112" spans="1:7" s="108" customFormat="1" ht="15">
      <c r="A1112" s="320" t="s">
        <v>190</v>
      </c>
      <c r="B1112" s="321">
        <v>18</v>
      </c>
      <c r="C1112" s="322">
        <v>7</v>
      </c>
      <c r="D1112" s="322">
        <v>7</v>
      </c>
      <c r="E1112" s="327" t="s">
        <v>1099</v>
      </c>
      <c r="F1112" s="323" t="s">
        <v>101</v>
      </c>
      <c r="G1112" s="324">
        <v>1097.2</v>
      </c>
    </row>
    <row r="1113" spans="1:7" s="108" customFormat="1" ht="15">
      <c r="A1113" s="320" t="s">
        <v>204</v>
      </c>
      <c r="B1113" s="321">
        <v>18</v>
      </c>
      <c r="C1113" s="322">
        <v>7</v>
      </c>
      <c r="D1113" s="322">
        <v>7</v>
      </c>
      <c r="E1113" s="327" t="s">
        <v>1099</v>
      </c>
      <c r="F1113" s="323" t="s">
        <v>203</v>
      </c>
      <c r="G1113" s="324">
        <v>1097.2</v>
      </c>
    </row>
    <row r="1114" spans="1:7" s="108" customFormat="1" ht="15">
      <c r="A1114" s="320" t="s">
        <v>263</v>
      </c>
      <c r="B1114" s="321">
        <v>18</v>
      </c>
      <c r="C1114" s="322">
        <v>8</v>
      </c>
      <c r="D1114" s="322">
        <v>0</v>
      </c>
      <c r="E1114" s="327" t="s">
        <v>1170</v>
      </c>
      <c r="F1114" s="323" t="s">
        <v>1170</v>
      </c>
      <c r="G1114" s="324">
        <v>67566.5</v>
      </c>
    </row>
    <row r="1115" spans="1:7" s="108" customFormat="1" ht="15">
      <c r="A1115" s="320" t="s">
        <v>264</v>
      </c>
      <c r="B1115" s="321">
        <v>18</v>
      </c>
      <c r="C1115" s="322">
        <v>8</v>
      </c>
      <c r="D1115" s="322">
        <v>1</v>
      </c>
      <c r="E1115" s="327" t="s">
        <v>1170</v>
      </c>
      <c r="F1115" s="323" t="s">
        <v>1170</v>
      </c>
      <c r="G1115" s="324">
        <v>61982.3</v>
      </c>
    </row>
    <row r="1116" spans="1:7" s="108" customFormat="1" ht="26.25">
      <c r="A1116" s="320" t="s">
        <v>207</v>
      </c>
      <c r="B1116" s="321">
        <v>18</v>
      </c>
      <c r="C1116" s="322">
        <v>8</v>
      </c>
      <c r="D1116" s="322">
        <v>1</v>
      </c>
      <c r="E1116" s="327" t="s">
        <v>838</v>
      </c>
      <c r="F1116" s="323" t="s">
        <v>1170</v>
      </c>
      <c r="G1116" s="324">
        <v>1369</v>
      </c>
    </row>
    <row r="1117" spans="1:7" s="173" customFormat="1" ht="15">
      <c r="A1117" s="320" t="s">
        <v>229</v>
      </c>
      <c r="B1117" s="321">
        <v>18</v>
      </c>
      <c r="C1117" s="322">
        <v>8</v>
      </c>
      <c r="D1117" s="322">
        <v>1</v>
      </c>
      <c r="E1117" s="327" t="s">
        <v>839</v>
      </c>
      <c r="F1117" s="323" t="s">
        <v>1170</v>
      </c>
      <c r="G1117" s="324">
        <v>1369</v>
      </c>
    </row>
    <row r="1118" spans="1:7" s="108" customFormat="1" ht="39">
      <c r="A1118" s="320" t="s">
        <v>398</v>
      </c>
      <c r="B1118" s="321">
        <v>18</v>
      </c>
      <c r="C1118" s="322">
        <v>8</v>
      </c>
      <c r="D1118" s="322">
        <v>1</v>
      </c>
      <c r="E1118" s="327" t="s">
        <v>840</v>
      </c>
      <c r="F1118" s="323" t="s">
        <v>1170</v>
      </c>
      <c r="G1118" s="324">
        <v>1309</v>
      </c>
    </row>
    <row r="1119" spans="1:7" s="108" customFormat="1" ht="15">
      <c r="A1119" s="320" t="s">
        <v>482</v>
      </c>
      <c r="B1119" s="321">
        <v>18</v>
      </c>
      <c r="C1119" s="322">
        <v>8</v>
      </c>
      <c r="D1119" s="322">
        <v>1</v>
      </c>
      <c r="E1119" s="327" t="s">
        <v>841</v>
      </c>
      <c r="F1119" s="323" t="s">
        <v>1170</v>
      </c>
      <c r="G1119" s="324">
        <v>291</v>
      </c>
    </row>
    <row r="1120" spans="1:7" s="173" customFormat="1" ht="15">
      <c r="A1120" s="320" t="s">
        <v>190</v>
      </c>
      <c r="B1120" s="321">
        <v>18</v>
      </c>
      <c r="C1120" s="322">
        <v>8</v>
      </c>
      <c r="D1120" s="322">
        <v>1</v>
      </c>
      <c r="E1120" s="327" t="s">
        <v>841</v>
      </c>
      <c r="F1120" s="323" t="s">
        <v>101</v>
      </c>
      <c r="G1120" s="324">
        <v>291</v>
      </c>
    </row>
    <row r="1121" spans="1:7" s="108" customFormat="1" ht="15">
      <c r="A1121" s="320" t="s">
        <v>189</v>
      </c>
      <c r="B1121" s="321">
        <v>18</v>
      </c>
      <c r="C1121" s="322">
        <v>8</v>
      </c>
      <c r="D1121" s="322">
        <v>1</v>
      </c>
      <c r="E1121" s="327" t="s">
        <v>841</v>
      </c>
      <c r="F1121" s="323" t="s">
        <v>102</v>
      </c>
      <c r="G1121" s="324">
        <v>291</v>
      </c>
    </row>
    <row r="1122" spans="1:7" s="108" customFormat="1" ht="26.25">
      <c r="A1122" s="320" t="s">
        <v>705</v>
      </c>
      <c r="B1122" s="321">
        <v>18</v>
      </c>
      <c r="C1122" s="322">
        <v>8</v>
      </c>
      <c r="D1122" s="322">
        <v>1</v>
      </c>
      <c r="E1122" s="327" t="s">
        <v>1100</v>
      </c>
      <c r="F1122" s="323" t="s">
        <v>1170</v>
      </c>
      <c r="G1122" s="324">
        <v>712</v>
      </c>
    </row>
    <row r="1123" spans="1:7" s="108" customFormat="1" ht="15">
      <c r="A1123" s="320" t="s">
        <v>190</v>
      </c>
      <c r="B1123" s="321">
        <v>18</v>
      </c>
      <c r="C1123" s="322">
        <v>8</v>
      </c>
      <c r="D1123" s="322">
        <v>1</v>
      </c>
      <c r="E1123" s="327" t="s">
        <v>1100</v>
      </c>
      <c r="F1123" s="323" t="s">
        <v>101</v>
      </c>
      <c r="G1123" s="324">
        <v>712</v>
      </c>
    </row>
    <row r="1124" spans="1:7" s="173" customFormat="1" ht="15">
      <c r="A1124" s="320" t="s">
        <v>189</v>
      </c>
      <c r="B1124" s="321">
        <v>18</v>
      </c>
      <c r="C1124" s="322">
        <v>8</v>
      </c>
      <c r="D1124" s="322">
        <v>1</v>
      </c>
      <c r="E1124" s="327" t="s">
        <v>1100</v>
      </c>
      <c r="F1124" s="323" t="s">
        <v>102</v>
      </c>
      <c r="G1124" s="324">
        <v>712</v>
      </c>
    </row>
    <row r="1125" spans="1:7" s="108" customFormat="1" ht="26.25">
      <c r="A1125" s="320" t="s">
        <v>706</v>
      </c>
      <c r="B1125" s="321">
        <v>18</v>
      </c>
      <c r="C1125" s="322">
        <v>8</v>
      </c>
      <c r="D1125" s="322">
        <v>1</v>
      </c>
      <c r="E1125" s="327" t="s">
        <v>1101</v>
      </c>
      <c r="F1125" s="323" t="s">
        <v>1170</v>
      </c>
      <c r="G1125" s="324">
        <v>306</v>
      </c>
    </row>
    <row r="1126" spans="1:7" s="108" customFormat="1" ht="15">
      <c r="A1126" s="320" t="s">
        <v>190</v>
      </c>
      <c r="B1126" s="321">
        <v>18</v>
      </c>
      <c r="C1126" s="322">
        <v>8</v>
      </c>
      <c r="D1126" s="322">
        <v>1</v>
      </c>
      <c r="E1126" s="327" t="s">
        <v>1101</v>
      </c>
      <c r="F1126" s="323" t="s">
        <v>101</v>
      </c>
      <c r="G1126" s="324">
        <v>306</v>
      </c>
    </row>
    <row r="1127" spans="1:7" s="108" customFormat="1" ht="15">
      <c r="A1127" s="320" t="s">
        <v>189</v>
      </c>
      <c r="B1127" s="321">
        <v>18</v>
      </c>
      <c r="C1127" s="322">
        <v>8</v>
      </c>
      <c r="D1127" s="322">
        <v>1</v>
      </c>
      <c r="E1127" s="327" t="s">
        <v>1101</v>
      </c>
      <c r="F1127" s="323" t="s">
        <v>102</v>
      </c>
      <c r="G1127" s="324">
        <v>306</v>
      </c>
    </row>
    <row r="1128" spans="1:7" s="108" customFormat="1" ht="15">
      <c r="A1128" s="320" t="s">
        <v>457</v>
      </c>
      <c r="B1128" s="321">
        <v>18</v>
      </c>
      <c r="C1128" s="322">
        <v>8</v>
      </c>
      <c r="D1128" s="322">
        <v>1</v>
      </c>
      <c r="E1128" s="327" t="s">
        <v>1076</v>
      </c>
      <c r="F1128" s="323" t="s">
        <v>1170</v>
      </c>
      <c r="G1128" s="324">
        <v>60</v>
      </c>
    </row>
    <row r="1129" spans="1:7" s="108" customFormat="1" ht="15">
      <c r="A1129" s="320" t="s">
        <v>265</v>
      </c>
      <c r="B1129" s="321">
        <v>18</v>
      </c>
      <c r="C1129" s="322">
        <v>8</v>
      </c>
      <c r="D1129" s="322">
        <v>1</v>
      </c>
      <c r="E1129" s="327" t="s">
        <v>1077</v>
      </c>
      <c r="F1129" s="323" t="s">
        <v>1170</v>
      </c>
      <c r="G1129" s="324">
        <v>10</v>
      </c>
    </row>
    <row r="1130" spans="1:7" s="108" customFormat="1" ht="15">
      <c r="A1130" s="320" t="s">
        <v>190</v>
      </c>
      <c r="B1130" s="321">
        <v>18</v>
      </c>
      <c r="C1130" s="322">
        <v>8</v>
      </c>
      <c r="D1130" s="322">
        <v>1</v>
      </c>
      <c r="E1130" s="327" t="s">
        <v>1077</v>
      </c>
      <c r="F1130" s="323" t="s">
        <v>101</v>
      </c>
      <c r="G1130" s="324">
        <v>10</v>
      </c>
    </row>
    <row r="1131" spans="1:7" s="108" customFormat="1" ht="15">
      <c r="A1131" s="320" t="s">
        <v>189</v>
      </c>
      <c r="B1131" s="321">
        <v>18</v>
      </c>
      <c r="C1131" s="322">
        <v>8</v>
      </c>
      <c r="D1131" s="322">
        <v>1</v>
      </c>
      <c r="E1131" s="327" t="s">
        <v>1077</v>
      </c>
      <c r="F1131" s="323" t="s">
        <v>102</v>
      </c>
      <c r="G1131" s="324">
        <v>10</v>
      </c>
    </row>
    <row r="1132" spans="1:7" s="173" customFormat="1" ht="15">
      <c r="A1132" s="320" t="s">
        <v>219</v>
      </c>
      <c r="B1132" s="321">
        <v>18</v>
      </c>
      <c r="C1132" s="322">
        <v>8</v>
      </c>
      <c r="D1132" s="322">
        <v>1</v>
      </c>
      <c r="E1132" s="327" t="s">
        <v>1102</v>
      </c>
      <c r="F1132" s="323" t="s">
        <v>1170</v>
      </c>
      <c r="G1132" s="324">
        <v>50</v>
      </c>
    </row>
    <row r="1133" spans="1:7" s="108" customFormat="1" ht="15">
      <c r="A1133" s="320" t="s">
        <v>190</v>
      </c>
      <c r="B1133" s="321">
        <v>18</v>
      </c>
      <c r="C1133" s="322">
        <v>8</v>
      </c>
      <c r="D1133" s="322">
        <v>1</v>
      </c>
      <c r="E1133" s="327" t="s">
        <v>1102</v>
      </c>
      <c r="F1133" s="323" t="s">
        <v>101</v>
      </c>
      <c r="G1133" s="324">
        <v>50</v>
      </c>
    </row>
    <row r="1134" spans="1:7" s="173" customFormat="1" ht="15">
      <c r="A1134" s="320" t="s">
        <v>189</v>
      </c>
      <c r="B1134" s="321">
        <v>18</v>
      </c>
      <c r="C1134" s="322">
        <v>8</v>
      </c>
      <c r="D1134" s="322">
        <v>1</v>
      </c>
      <c r="E1134" s="327" t="s">
        <v>1102</v>
      </c>
      <c r="F1134" s="323" t="s">
        <v>102</v>
      </c>
      <c r="G1134" s="324">
        <v>50</v>
      </c>
    </row>
    <row r="1135" spans="1:7" s="108" customFormat="1" ht="15">
      <c r="A1135" s="320" t="s">
        <v>259</v>
      </c>
      <c r="B1135" s="321">
        <v>18</v>
      </c>
      <c r="C1135" s="322">
        <v>8</v>
      </c>
      <c r="D1135" s="322">
        <v>1</v>
      </c>
      <c r="E1135" s="327" t="s">
        <v>1006</v>
      </c>
      <c r="F1135" s="323" t="s">
        <v>1170</v>
      </c>
      <c r="G1135" s="324">
        <v>60513.3</v>
      </c>
    </row>
    <row r="1136" spans="1:7" s="108" customFormat="1" ht="15">
      <c r="A1136" s="320" t="s">
        <v>266</v>
      </c>
      <c r="B1136" s="321">
        <v>18</v>
      </c>
      <c r="C1136" s="322">
        <v>8</v>
      </c>
      <c r="D1136" s="322">
        <v>1</v>
      </c>
      <c r="E1136" s="327" t="s">
        <v>1103</v>
      </c>
      <c r="F1136" s="323" t="s">
        <v>1170</v>
      </c>
      <c r="G1136" s="324">
        <v>31724.8</v>
      </c>
    </row>
    <row r="1137" spans="1:7" s="108" customFormat="1" ht="26.25">
      <c r="A1137" s="320" t="s">
        <v>659</v>
      </c>
      <c r="B1137" s="321">
        <v>18</v>
      </c>
      <c r="C1137" s="322">
        <v>8</v>
      </c>
      <c r="D1137" s="322">
        <v>1</v>
      </c>
      <c r="E1137" s="327" t="s">
        <v>1104</v>
      </c>
      <c r="F1137" s="323" t="s">
        <v>1170</v>
      </c>
      <c r="G1137" s="324">
        <v>31724.8</v>
      </c>
    </row>
    <row r="1138" spans="1:7" s="108" customFormat="1" ht="15">
      <c r="A1138" s="320" t="s">
        <v>497</v>
      </c>
      <c r="B1138" s="321">
        <v>18</v>
      </c>
      <c r="C1138" s="322">
        <v>8</v>
      </c>
      <c r="D1138" s="322">
        <v>1</v>
      </c>
      <c r="E1138" s="327" t="s">
        <v>1105</v>
      </c>
      <c r="F1138" s="323" t="s">
        <v>1170</v>
      </c>
      <c r="G1138" s="324">
        <v>24474.3</v>
      </c>
    </row>
    <row r="1139" spans="1:7" s="108" customFormat="1" ht="15">
      <c r="A1139" s="320" t="s">
        <v>190</v>
      </c>
      <c r="B1139" s="321">
        <v>18</v>
      </c>
      <c r="C1139" s="322">
        <v>8</v>
      </c>
      <c r="D1139" s="322">
        <v>1</v>
      </c>
      <c r="E1139" s="327" t="s">
        <v>1105</v>
      </c>
      <c r="F1139" s="323" t="s">
        <v>101</v>
      </c>
      <c r="G1139" s="324">
        <v>24474.3</v>
      </c>
    </row>
    <row r="1140" spans="1:7" s="108" customFormat="1" ht="15">
      <c r="A1140" s="320" t="s">
        <v>189</v>
      </c>
      <c r="B1140" s="321">
        <v>18</v>
      </c>
      <c r="C1140" s="322">
        <v>8</v>
      </c>
      <c r="D1140" s="322">
        <v>1</v>
      </c>
      <c r="E1140" s="327" t="s">
        <v>1105</v>
      </c>
      <c r="F1140" s="323" t="s">
        <v>102</v>
      </c>
      <c r="G1140" s="324">
        <v>24474.3</v>
      </c>
    </row>
    <row r="1141" spans="1:7" s="108" customFormat="1" ht="15">
      <c r="A1141" s="320" t="s">
        <v>198</v>
      </c>
      <c r="B1141" s="321">
        <v>18</v>
      </c>
      <c r="C1141" s="322">
        <v>8</v>
      </c>
      <c r="D1141" s="322">
        <v>1</v>
      </c>
      <c r="E1141" s="327" t="s">
        <v>1106</v>
      </c>
      <c r="F1141" s="323" t="s">
        <v>1170</v>
      </c>
      <c r="G1141" s="324">
        <v>5653.7</v>
      </c>
    </row>
    <row r="1142" spans="1:7" s="108" customFormat="1" ht="15">
      <c r="A1142" s="320" t="s">
        <v>190</v>
      </c>
      <c r="B1142" s="321">
        <v>18</v>
      </c>
      <c r="C1142" s="322">
        <v>8</v>
      </c>
      <c r="D1142" s="322">
        <v>1</v>
      </c>
      <c r="E1142" s="327" t="s">
        <v>1106</v>
      </c>
      <c r="F1142" s="323" t="s">
        <v>101</v>
      </c>
      <c r="G1142" s="324">
        <v>5653.7</v>
      </c>
    </row>
    <row r="1143" spans="1:7" s="108" customFormat="1" ht="15">
      <c r="A1143" s="320" t="s">
        <v>189</v>
      </c>
      <c r="B1143" s="321">
        <v>18</v>
      </c>
      <c r="C1143" s="322">
        <v>8</v>
      </c>
      <c r="D1143" s="322">
        <v>1</v>
      </c>
      <c r="E1143" s="327" t="s">
        <v>1106</v>
      </c>
      <c r="F1143" s="323" t="s">
        <v>102</v>
      </c>
      <c r="G1143" s="324">
        <v>5653.7</v>
      </c>
    </row>
    <row r="1144" spans="1:7" s="108" customFormat="1" ht="26.25">
      <c r="A1144" s="320" t="s">
        <v>660</v>
      </c>
      <c r="B1144" s="321">
        <v>18</v>
      </c>
      <c r="C1144" s="322">
        <v>8</v>
      </c>
      <c r="D1144" s="322">
        <v>1</v>
      </c>
      <c r="E1144" s="327" t="s">
        <v>1107</v>
      </c>
      <c r="F1144" s="323" t="s">
        <v>1170</v>
      </c>
      <c r="G1144" s="324">
        <v>37.4</v>
      </c>
    </row>
    <row r="1145" spans="1:7" s="108" customFormat="1" ht="15">
      <c r="A1145" s="320" t="s">
        <v>190</v>
      </c>
      <c r="B1145" s="321">
        <v>18</v>
      </c>
      <c r="C1145" s="322">
        <v>8</v>
      </c>
      <c r="D1145" s="322">
        <v>1</v>
      </c>
      <c r="E1145" s="327" t="s">
        <v>1107</v>
      </c>
      <c r="F1145" s="323" t="s">
        <v>101</v>
      </c>
      <c r="G1145" s="324">
        <v>37.4</v>
      </c>
    </row>
    <row r="1146" spans="1:7" s="173" customFormat="1" ht="15">
      <c r="A1146" s="320" t="s">
        <v>189</v>
      </c>
      <c r="B1146" s="321">
        <v>18</v>
      </c>
      <c r="C1146" s="322">
        <v>8</v>
      </c>
      <c r="D1146" s="322">
        <v>1</v>
      </c>
      <c r="E1146" s="327" t="s">
        <v>1107</v>
      </c>
      <c r="F1146" s="323" t="s">
        <v>102</v>
      </c>
      <c r="G1146" s="324">
        <v>37.4</v>
      </c>
    </row>
    <row r="1147" spans="1:7" s="108" customFormat="1" ht="13.5" customHeight="1">
      <c r="A1147" s="320" t="s">
        <v>707</v>
      </c>
      <c r="B1147" s="321">
        <v>18</v>
      </c>
      <c r="C1147" s="322">
        <v>8</v>
      </c>
      <c r="D1147" s="322">
        <v>1</v>
      </c>
      <c r="E1147" s="327" t="s">
        <v>1108</v>
      </c>
      <c r="F1147" s="323" t="s">
        <v>1170</v>
      </c>
      <c r="G1147" s="324">
        <v>1039.8</v>
      </c>
    </row>
    <row r="1148" spans="1:7" s="108" customFormat="1" ht="15">
      <c r="A1148" s="320" t="s">
        <v>190</v>
      </c>
      <c r="B1148" s="321">
        <v>18</v>
      </c>
      <c r="C1148" s="322">
        <v>8</v>
      </c>
      <c r="D1148" s="322">
        <v>1</v>
      </c>
      <c r="E1148" s="327" t="s">
        <v>1108</v>
      </c>
      <c r="F1148" s="323" t="s">
        <v>101</v>
      </c>
      <c r="G1148" s="324">
        <v>1039.8</v>
      </c>
    </row>
    <row r="1149" spans="1:7" s="108" customFormat="1" ht="15">
      <c r="A1149" s="320" t="s">
        <v>189</v>
      </c>
      <c r="B1149" s="321">
        <v>18</v>
      </c>
      <c r="C1149" s="322">
        <v>8</v>
      </c>
      <c r="D1149" s="322">
        <v>1</v>
      </c>
      <c r="E1149" s="327" t="s">
        <v>1108</v>
      </c>
      <c r="F1149" s="323" t="s">
        <v>102</v>
      </c>
      <c r="G1149" s="324">
        <v>1039.8</v>
      </c>
    </row>
    <row r="1150" spans="1:7" s="108" customFormat="1" ht="26.25">
      <c r="A1150" s="320" t="s">
        <v>708</v>
      </c>
      <c r="B1150" s="321">
        <v>18</v>
      </c>
      <c r="C1150" s="322">
        <v>8</v>
      </c>
      <c r="D1150" s="322">
        <v>1</v>
      </c>
      <c r="E1150" s="327" t="s">
        <v>1109</v>
      </c>
      <c r="F1150" s="323" t="s">
        <v>1170</v>
      </c>
      <c r="G1150" s="324">
        <v>519.6</v>
      </c>
    </row>
    <row r="1151" spans="1:7" s="108" customFormat="1" ht="15">
      <c r="A1151" s="320" t="s">
        <v>190</v>
      </c>
      <c r="B1151" s="321">
        <v>18</v>
      </c>
      <c r="C1151" s="322">
        <v>8</v>
      </c>
      <c r="D1151" s="322">
        <v>1</v>
      </c>
      <c r="E1151" s="327" t="s">
        <v>1109</v>
      </c>
      <c r="F1151" s="323" t="s">
        <v>101</v>
      </c>
      <c r="G1151" s="324">
        <v>519.6</v>
      </c>
    </row>
    <row r="1152" spans="1:7" s="108" customFormat="1" ht="13.5" customHeight="1">
      <c r="A1152" s="320" t="s">
        <v>189</v>
      </c>
      <c r="B1152" s="321">
        <v>18</v>
      </c>
      <c r="C1152" s="322">
        <v>8</v>
      </c>
      <c r="D1152" s="322">
        <v>1</v>
      </c>
      <c r="E1152" s="327" t="s">
        <v>1109</v>
      </c>
      <c r="F1152" s="323" t="s">
        <v>102</v>
      </c>
      <c r="G1152" s="324">
        <v>519.6</v>
      </c>
    </row>
    <row r="1153" spans="1:7" s="108" customFormat="1" ht="26.25">
      <c r="A1153" s="320" t="s">
        <v>267</v>
      </c>
      <c r="B1153" s="321">
        <v>18</v>
      </c>
      <c r="C1153" s="322">
        <v>8</v>
      </c>
      <c r="D1153" s="322">
        <v>1</v>
      </c>
      <c r="E1153" s="327" t="s">
        <v>1110</v>
      </c>
      <c r="F1153" s="323" t="s">
        <v>1170</v>
      </c>
      <c r="G1153" s="324">
        <v>26054.5</v>
      </c>
    </row>
    <row r="1154" spans="1:7" s="173" customFormat="1" ht="26.25">
      <c r="A1154" s="320" t="s">
        <v>489</v>
      </c>
      <c r="B1154" s="321">
        <v>18</v>
      </c>
      <c r="C1154" s="322">
        <v>8</v>
      </c>
      <c r="D1154" s="322">
        <v>1</v>
      </c>
      <c r="E1154" s="327" t="s">
        <v>1111</v>
      </c>
      <c r="F1154" s="323" t="s">
        <v>1170</v>
      </c>
      <c r="G1154" s="324">
        <v>26054.5</v>
      </c>
    </row>
    <row r="1155" spans="1:7" s="108" customFormat="1" ht="15">
      <c r="A1155" s="320" t="s">
        <v>496</v>
      </c>
      <c r="B1155" s="321">
        <v>18</v>
      </c>
      <c r="C1155" s="322">
        <v>8</v>
      </c>
      <c r="D1155" s="322">
        <v>1</v>
      </c>
      <c r="E1155" s="327" t="s">
        <v>1112</v>
      </c>
      <c r="F1155" s="323" t="s">
        <v>1170</v>
      </c>
      <c r="G1155" s="324">
        <v>20542.2</v>
      </c>
    </row>
    <row r="1156" spans="1:7" s="108" customFormat="1" ht="15">
      <c r="A1156" s="320" t="s">
        <v>190</v>
      </c>
      <c r="B1156" s="321">
        <v>18</v>
      </c>
      <c r="C1156" s="322">
        <v>8</v>
      </c>
      <c r="D1156" s="322">
        <v>1</v>
      </c>
      <c r="E1156" s="327" t="s">
        <v>1112</v>
      </c>
      <c r="F1156" s="323" t="s">
        <v>101</v>
      </c>
      <c r="G1156" s="324">
        <v>20542.2</v>
      </c>
    </row>
    <row r="1157" spans="1:7" s="108" customFormat="1" ht="15">
      <c r="A1157" s="320" t="s">
        <v>189</v>
      </c>
      <c r="B1157" s="321">
        <v>18</v>
      </c>
      <c r="C1157" s="322">
        <v>8</v>
      </c>
      <c r="D1157" s="322">
        <v>1</v>
      </c>
      <c r="E1157" s="327" t="s">
        <v>1112</v>
      </c>
      <c r="F1157" s="323" t="s">
        <v>102</v>
      </c>
      <c r="G1157" s="324">
        <v>13191.4</v>
      </c>
    </row>
    <row r="1158" spans="1:7" s="108" customFormat="1" ht="15">
      <c r="A1158" s="320" t="s">
        <v>204</v>
      </c>
      <c r="B1158" s="321">
        <v>18</v>
      </c>
      <c r="C1158" s="322">
        <v>8</v>
      </c>
      <c r="D1158" s="322">
        <v>1</v>
      </c>
      <c r="E1158" s="327" t="s">
        <v>1112</v>
      </c>
      <c r="F1158" s="323" t="s">
        <v>203</v>
      </c>
      <c r="G1158" s="324">
        <v>7350.8</v>
      </c>
    </row>
    <row r="1159" spans="1:7" s="108" customFormat="1" ht="15">
      <c r="A1159" s="320" t="s">
        <v>198</v>
      </c>
      <c r="B1159" s="321">
        <v>18</v>
      </c>
      <c r="C1159" s="322">
        <v>8</v>
      </c>
      <c r="D1159" s="322">
        <v>1</v>
      </c>
      <c r="E1159" s="327" t="s">
        <v>1113</v>
      </c>
      <c r="F1159" s="323" t="s">
        <v>1170</v>
      </c>
      <c r="G1159" s="324">
        <v>4034.7</v>
      </c>
    </row>
    <row r="1160" spans="1:7" s="108" customFormat="1" ht="15">
      <c r="A1160" s="320" t="s">
        <v>190</v>
      </c>
      <c r="B1160" s="321">
        <v>18</v>
      </c>
      <c r="C1160" s="322">
        <v>8</v>
      </c>
      <c r="D1160" s="322">
        <v>1</v>
      </c>
      <c r="E1160" s="327" t="s">
        <v>1113</v>
      </c>
      <c r="F1160" s="323" t="s">
        <v>101</v>
      </c>
      <c r="G1160" s="324">
        <v>4034.7</v>
      </c>
    </row>
    <row r="1161" spans="1:7" s="108" customFormat="1" ht="15">
      <c r="A1161" s="320" t="s">
        <v>189</v>
      </c>
      <c r="B1161" s="321">
        <v>18</v>
      </c>
      <c r="C1161" s="322">
        <v>8</v>
      </c>
      <c r="D1161" s="322">
        <v>1</v>
      </c>
      <c r="E1161" s="327" t="s">
        <v>1113</v>
      </c>
      <c r="F1161" s="323" t="s">
        <v>102</v>
      </c>
      <c r="G1161" s="324">
        <v>3085.6</v>
      </c>
    </row>
    <row r="1162" spans="1:7" s="108" customFormat="1" ht="15">
      <c r="A1162" s="320" t="s">
        <v>204</v>
      </c>
      <c r="B1162" s="321">
        <v>18</v>
      </c>
      <c r="C1162" s="322">
        <v>8</v>
      </c>
      <c r="D1162" s="322">
        <v>1</v>
      </c>
      <c r="E1162" s="327" t="s">
        <v>1113</v>
      </c>
      <c r="F1162" s="323" t="s">
        <v>203</v>
      </c>
      <c r="G1162" s="324">
        <v>949.1</v>
      </c>
    </row>
    <row r="1163" spans="1:7" s="108" customFormat="1" ht="26.25">
      <c r="A1163" s="320" t="s">
        <v>784</v>
      </c>
      <c r="B1163" s="321">
        <v>18</v>
      </c>
      <c r="C1163" s="322">
        <v>8</v>
      </c>
      <c r="D1163" s="322">
        <v>1</v>
      </c>
      <c r="E1163" s="327" t="s">
        <v>1114</v>
      </c>
      <c r="F1163" s="323" t="s">
        <v>1170</v>
      </c>
      <c r="G1163" s="324">
        <v>150</v>
      </c>
    </row>
    <row r="1164" spans="1:7" s="108" customFormat="1" ht="15">
      <c r="A1164" s="320" t="s">
        <v>190</v>
      </c>
      <c r="B1164" s="321">
        <v>18</v>
      </c>
      <c r="C1164" s="322">
        <v>8</v>
      </c>
      <c r="D1164" s="322">
        <v>1</v>
      </c>
      <c r="E1164" s="327" t="s">
        <v>1114</v>
      </c>
      <c r="F1164" s="323" t="s">
        <v>101</v>
      </c>
      <c r="G1164" s="324">
        <v>150</v>
      </c>
    </row>
    <row r="1165" spans="1:7" s="108" customFormat="1" ht="15">
      <c r="A1165" s="320" t="s">
        <v>189</v>
      </c>
      <c r="B1165" s="321">
        <v>18</v>
      </c>
      <c r="C1165" s="322">
        <v>8</v>
      </c>
      <c r="D1165" s="322">
        <v>1</v>
      </c>
      <c r="E1165" s="327" t="s">
        <v>1114</v>
      </c>
      <c r="F1165" s="323" t="s">
        <v>102</v>
      </c>
      <c r="G1165" s="324">
        <v>150</v>
      </c>
    </row>
    <row r="1166" spans="1:7" s="108" customFormat="1" ht="26.25">
      <c r="A1166" s="320" t="s">
        <v>707</v>
      </c>
      <c r="B1166" s="321">
        <v>18</v>
      </c>
      <c r="C1166" s="322">
        <v>8</v>
      </c>
      <c r="D1166" s="322">
        <v>1</v>
      </c>
      <c r="E1166" s="327" t="s">
        <v>1115</v>
      </c>
      <c r="F1166" s="323" t="s">
        <v>1170</v>
      </c>
      <c r="G1166" s="324">
        <v>885.2</v>
      </c>
    </row>
    <row r="1167" spans="1:7" s="108" customFormat="1" ht="15">
      <c r="A1167" s="320" t="s">
        <v>190</v>
      </c>
      <c r="B1167" s="321">
        <v>18</v>
      </c>
      <c r="C1167" s="322">
        <v>8</v>
      </c>
      <c r="D1167" s="322">
        <v>1</v>
      </c>
      <c r="E1167" s="327" t="s">
        <v>1115</v>
      </c>
      <c r="F1167" s="323" t="s">
        <v>101</v>
      </c>
      <c r="G1167" s="324">
        <v>885.2</v>
      </c>
    </row>
    <row r="1168" spans="1:7" s="108" customFormat="1" ht="15">
      <c r="A1168" s="320" t="s">
        <v>189</v>
      </c>
      <c r="B1168" s="321">
        <v>18</v>
      </c>
      <c r="C1168" s="322">
        <v>8</v>
      </c>
      <c r="D1168" s="322">
        <v>1</v>
      </c>
      <c r="E1168" s="327" t="s">
        <v>1115</v>
      </c>
      <c r="F1168" s="323" t="s">
        <v>102</v>
      </c>
      <c r="G1168" s="324">
        <v>568.6</v>
      </c>
    </row>
    <row r="1169" spans="1:7" s="108" customFormat="1" ht="15">
      <c r="A1169" s="320" t="s">
        <v>204</v>
      </c>
      <c r="B1169" s="321">
        <v>18</v>
      </c>
      <c r="C1169" s="322">
        <v>8</v>
      </c>
      <c r="D1169" s="322">
        <v>1</v>
      </c>
      <c r="E1169" s="327" t="s">
        <v>1115</v>
      </c>
      <c r="F1169" s="323" t="s">
        <v>203</v>
      </c>
      <c r="G1169" s="324">
        <v>316.6</v>
      </c>
    </row>
    <row r="1170" spans="1:7" s="108" customFormat="1" ht="26.25">
      <c r="A1170" s="320" t="s">
        <v>708</v>
      </c>
      <c r="B1170" s="321">
        <v>18</v>
      </c>
      <c r="C1170" s="322">
        <v>8</v>
      </c>
      <c r="D1170" s="322">
        <v>1</v>
      </c>
      <c r="E1170" s="327" t="s">
        <v>1116</v>
      </c>
      <c r="F1170" s="323" t="s">
        <v>1170</v>
      </c>
      <c r="G1170" s="324">
        <v>442.4</v>
      </c>
    </row>
    <row r="1171" spans="1:7" s="108" customFormat="1" ht="15">
      <c r="A1171" s="320" t="s">
        <v>190</v>
      </c>
      <c r="B1171" s="321">
        <v>18</v>
      </c>
      <c r="C1171" s="322">
        <v>8</v>
      </c>
      <c r="D1171" s="322">
        <v>1</v>
      </c>
      <c r="E1171" s="327" t="s">
        <v>1116</v>
      </c>
      <c r="F1171" s="323" t="s">
        <v>101</v>
      </c>
      <c r="G1171" s="324">
        <v>442.4</v>
      </c>
    </row>
    <row r="1172" spans="1:7" s="108" customFormat="1" ht="15">
      <c r="A1172" s="320" t="s">
        <v>189</v>
      </c>
      <c r="B1172" s="321">
        <v>18</v>
      </c>
      <c r="C1172" s="322">
        <v>8</v>
      </c>
      <c r="D1172" s="322">
        <v>1</v>
      </c>
      <c r="E1172" s="327" t="s">
        <v>1116</v>
      </c>
      <c r="F1172" s="323" t="s">
        <v>102</v>
      </c>
      <c r="G1172" s="324">
        <v>284.1</v>
      </c>
    </row>
    <row r="1173" spans="1:7" s="108" customFormat="1" ht="15">
      <c r="A1173" s="320" t="s">
        <v>204</v>
      </c>
      <c r="B1173" s="321">
        <v>18</v>
      </c>
      <c r="C1173" s="322">
        <v>8</v>
      </c>
      <c r="D1173" s="322">
        <v>1</v>
      </c>
      <c r="E1173" s="327" t="s">
        <v>1116</v>
      </c>
      <c r="F1173" s="323" t="s">
        <v>203</v>
      </c>
      <c r="G1173" s="324">
        <v>158.3</v>
      </c>
    </row>
    <row r="1174" spans="1:7" s="108" customFormat="1" ht="26.25">
      <c r="A1174" s="320" t="s">
        <v>261</v>
      </c>
      <c r="B1174" s="321">
        <v>18</v>
      </c>
      <c r="C1174" s="322">
        <v>8</v>
      </c>
      <c r="D1174" s="322">
        <v>1</v>
      </c>
      <c r="E1174" s="327" t="s">
        <v>1079</v>
      </c>
      <c r="F1174" s="323" t="s">
        <v>1170</v>
      </c>
      <c r="G1174" s="324">
        <v>2734</v>
      </c>
    </row>
    <row r="1175" spans="1:7" s="108" customFormat="1" ht="26.25">
      <c r="A1175" s="320" t="s">
        <v>458</v>
      </c>
      <c r="B1175" s="321">
        <v>18</v>
      </c>
      <c r="C1175" s="322">
        <v>8</v>
      </c>
      <c r="D1175" s="322">
        <v>1</v>
      </c>
      <c r="E1175" s="327" t="s">
        <v>1080</v>
      </c>
      <c r="F1175" s="323" t="s">
        <v>1170</v>
      </c>
      <c r="G1175" s="324">
        <v>2734</v>
      </c>
    </row>
    <row r="1176" spans="1:7" s="173" customFormat="1" ht="15">
      <c r="A1176" s="320" t="s">
        <v>366</v>
      </c>
      <c r="B1176" s="321">
        <v>18</v>
      </c>
      <c r="C1176" s="322">
        <v>8</v>
      </c>
      <c r="D1176" s="322">
        <v>1</v>
      </c>
      <c r="E1176" s="327" t="s">
        <v>1117</v>
      </c>
      <c r="F1176" s="323" t="s">
        <v>1170</v>
      </c>
      <c r="G1176" s="324">
        <v>480</v>
      </c>
    </row>
    <row r="1177" spans="1:7" s="108" customFormat="1" ht="15">
      <c r="A1177" s="320" t="s">
        <v>555</v>
      </c>
      <c r="B1177" s="321">
        <v>18</v>
      </c>
      <c r="C1177" s="322">
        <v>8</v>
      </c>
      <c r="D1177" s="322">
        <v>1</v>
      </c>
      <c r="E1177" s="327" t="s">
        <v>1117</v>
      </c>
      <c r="F1177" s="323" t="s">
        <v>181</v>
      </c>
      <c r="G1177" s="324">
        <v>480</v>
      </c>
    </row>
    <row r="1178" spans="1:7" s="108" customFormat="1" ht="15">
      <c r="A1178" s="320" t="s">
        <v>199</v>
      </c>
      <c r="B1178" s="321">
        <v>18</v>
      </c>
      <c r="C1178" s="322">
        <v>8</v>
      </c>
      <c r="D1178" s="322">
        <v>1</v>
      </c>
      <c r="E1178" s="327" t="s">
        <v>1117</v>
      </c>
      <c r="F1178" s="323" t="s">
        <v>180</v>
      </c>
      <c r="G1178" s="324">
        <v>480</v>
      </c>
    </row>
    <row r="1179" spans="1:7" s="108" customFormat="1" ht="15">
      <c r="A1179" s="320" t="s">
        <v>198</v>
      </c>
      <c r="B1179" s="321">
        <v>18</v>
      </c>
      <c r="C1179" s="322">
        <v>8</v>
      </c>
      <c r="D1179" s="322">
        <v>1</v>
      </c>
      <c r="E1179" s="327" t="s">
        <v>1118</v>
      </c>
      <c r="F1179" s="323" t="s">
        <v>1170</v>
      </c>
      <c r="G1179" s="324">
        <v>1054</v>
      </c>
    </row>
    <row r="1180" spans="1:7" s="108" customFormat="1" ht="15">
      <c r="A1180" s="320" t="s">
        <v>190</v>
      </c>
      <c r="B1180" s="321">
        <v>18</v>
      </c>
      <c r="C1180" s="322">
        <v>8</v>
      </c>
      <c r="D1180" s="322">
        <v>1</v>
      </c>
      <c r="E1180" s="327" t="s">
        <v>1118</v>
      </c>
      <c r="F1180" s="323" t="s">
        <v>101</v>
      </c>
      <c r="G1180" s="324">
        <v>1054</v>
      </c>
    </row>
    <row r="1181" spans="1:7" s="108" customFormat="1" ht="15">
      <c r="A1181" s="320" t="s">
        <v>189</v>
      </c>
      <c r="B1181" s="321">
        <v>18</v>
      </c>
      <c r="C1181" s="322">
        <v>8</v>
      </c>
      <c r="D1181" s="322">
        <v>1</v>
      </c>
      <c r="E1181" s="327" t="s">
        <v>1118</v>
      </c>
      <c r="F1181" s="323" t="s">
        <v>102</v>
      </c>
      <c r="G1181" s="324">
        <v>1054</v>
      </c>
    </row>
    <row r="1182" spans="1:7" s="108" customFormat="1" ht="15">
      <c r="A1182" s="320" t="s">
        <v>219</v>
      </c>
      <c r="B1182" s="321">
        <v>18</v>
      </c>
      <c r="C1182" s="322">
        <v>8</v>
      </c>
      <c r="D1182" s="322">
        <v>1</v>
      </c>
      <c r="E1182" s="327" t="s">
        <v>1083</v>
      </c>
      <c r="F1182" s="323" t="s">
        <v>1170</v>
      </c>
      <c r="G1182" s="324">
        <v>1100</v>
      </c>
    </row>
    <row r="1183" spans="1:7" s="108" customFormat="1" ht="15">
      <c r="A1183" s="320" t="s">
        <v>190</v>
      </c>
      <c r="B1183" s="321">
        <v>18</v>
      </c>
      <c r="C1183" s="322">
        <v>8</v>
      </c>
      <c r="D1183" s="322">
        <v>1</v>
      </c>
      <c r="E1183" s="327" t="s">
        <v>1083</v>
      </c>
      <c r="F1183" s="323" t="s">
        <v>101</v>
      </c>
      <c r="G1183" s="324">
        <v>1100</v>
      </c>
    </row>
    <row r="1184" spans="1:7" s="108" customFormat="1" ht="15">
      <c r="A1184" s="320" t="s">
        <v>189</v>
      </c>
      <c r="B1184" s="321">
        <v>18</v>
      </c>
      <c r="C1184" s="322">
        <v>8</v>
      </c>
      <c r="D1184" s="322">
        <v>1</v>
      </c>
      <c r="E1184" s="327" t="s">
        <v>1083</v>
      </c>
      <c r="F1184" s="323" t="s">
        <v>102</v>
      </c>
      <c r="G1184" s="324">
        <v>1100</v>
      </c>
    </row>
    <row r="1185" spans="1:7" s="108" customFormat="1" ht="15">
      <c r="A1185" s="320" t="s">
        <v>785</v>
      </c>
      <c r="B1185" s="321">
        <v>18</v>
      </c>
      <c r="C1185" s="322">
        <v>8</v>
      </c>
      <c r="D1185" s="322">
        <v>1</v>
      </c>
      <c r="E1185" s="327" t="s">
        <v>1119</v>
      </c>
      <c r="F1185" s="323" t="s">
        <v>1170</v>
      </c>
      <c r="G1185" s="324">
        <v>100</v>
      </c>
    </row>
    <row r="1186" spans="1:7" s="108" customFormat="1" ht="15">
      <c r="A1186" s="320" t="s">
        <v>190</v>
      </c>
      <c r="B1186" s="321">
        <v>18</v>
      </c>
      <c r="C1186" s="322">
        <v>8</v>
      </c>
      <c r="D1186" s="322">
        <v>1</v>
      </c>
      <c r="E1186" s="327" t="s">
        <v>1119</v>
      </c>
      <c r="F1186" s="323" t="s">
        <v>101</v>
      </c>
      <c r="G1186" s="324">
        <v>100</v>
      </c>
    </row>
    <row r="1187" spans="1:7" s="108" customFormat="1" ht="15">
      <c r="A1187" s="320" t="s">
        <v>189</v>
      </c>
      <c r="B1187" s="321">
        <v>18</v>
      </c>
      <c r="C1187" s="322">
        <v>8</v>
      </c>
      <c r="D1187" s="322">
        <v>1</v>
      </c>
      <c r="E1187" s="327" t="s">
        <v>1119</v>
      </c>
      <c r="F1187" s="323" t="s">
        <v>102</v>
      </c>
      <c r="G1187" s="324">
        <v>100</v>
      </c>
    </row>
    <row r="1188" spans="1:7" s="108" customFormat="1" ht="41.25" customHeight="1">
      <c r="A1188" s="320" t="s">
        <v>221</v>
      </c>
      <c r="B1188" s="321">
        <v>18</v>
      </c>
      <c r="C1188" s="322">
        <v>8</v>
      </c>
      <c r="D1188" s="322">
        <v>1</v>
      </c>
      <c r="E1188" s="327" t="s">
        <v>795</v>
      </c>
      <c r="F1188" s="323" t="s">
        <v>1170</v>
      </c>
      <c r="G1188" s="324">
        <v>100</v>
      </c>
    </row>
    <row r="1189" spans="1:7" s="108" customFormat="1" ht="15">
      <c r="A1189" s="320" t="s">
        <v>220</v>
      </c>
      <c r="B1189" s="321">
        <v>18</v>
      </c>
      <c r="C1189" s="322">
        <v>8</v>
      </c>
      <c r="D1189" s="322">
        <v>1</v>
      </c>
      <c r="E1189" s="327" t="s">
        <v>830</v>
      </c>
      <c r="F1189" s="323" t="s">
        <v>1170</v>
      </c>
      <c r="G1189" s="324">
        <v>100</v>
      </c>
    </row>
    <row r="1190" spans="1:7" s="108" customFormat="1" ht="26.25">
      <c r="A1190" s="320" t="s">
        <v>453</v>
      </c>
      <c r="B1190" s="321">
        <v>18</v>
      </c>
      <c r="C1190" s="322">
        <v>8</v>
      </c>
      <c r="D1190" s="322">
        <v>1</v>
      </c>
      <c r="E1190" s="327" t="s">
        <v>831</v>
      </c>
      <c r="F1190" s="323" t="s">
        <v>1170</v>
      </c>
      <c r="G1190" s="324">
        <v>100</v>
      </c>
    </row>
    <row r="1191" spans="1:7" s="108" customFormat="1" ht="15">
      <c r="A1191" s="320" t="s">
        <v>218</v>
      </c>
      <c r="B1191" s="321">
        <v>18</v>
      </c>
      <c r="C1191" s="322">
        <v>8</v>
      </c>
      <c r="D1191" s="322">
        <v>1</v>
      </c>
      <c r="E1191" s="327" t="s">
        <v>832</v>
      </c>
      <c r="F1191" s="323" t="s">
        <v>1170</v>
      </c>
      <c r="G1191" s="324">
        <v>100</v>
      </c>
    </row>
    <row r="1192" spans="1:7" s="108" customFormat="1" ht="15">
      <c r="A1192" s="320" t="s">
        <v>190</v>
      </c>
      <c r="B1192" s="321">
        <v>18</v>
      </c>
      <c r="C1192" s="322">
        <v>8</v>
      </c>
      <c r="D1192" s="322">
        <v>1</v>
      </c>
      <c r="E1192" s="327" t="s">
        <v>832</v>
      </c>
      <c r="F1192" s="323" t="s">
        <v>101</v>
      </c>
      <c r="G1192" s="324">
        <v>100</v>
      </c>
    </row>
    <row r="1193" spans="1:7" s="108" customFormat="1" ht="41.25" customHeight="1">
      <c r="A1193" s="320" t="s">
        <v>189</v>
      </c>
      <c r="B1193" s="321">
        <v>18</v>
      </c>
      <c r="C1193" s="322">
        <v>8</v>
      </c>
      <c r="D1193" s="322">
        <v>1</v>
      </c>
      <c r="E1193" s="327" t="s">
        <v>832</v>
      </c>
      <c r="F1193" s="323" t="s">
        <v>102</v>
      </c>
      <c r="G1193" s="324">
        <v>100</v>
      </c>
    </row>
    <row r="1194" spans="1:7" s="108" customFormat="1" ht="15">
      <c r="A1194" s="320" t="s">
        <v>269</v>
      </c>
      <c r="B1194" s="321">
        <v>18</v>
      </c>
      <c r="C1194" s="322">
        <v>8</v>
      </c>
      <c r="D1194" s="322">
        <v>4</v>
      </c>
      <c r="E1194" s="327" t="s">
        <v>1170</v>
      </c>
      <c r="F1194" s="323" t="s">
        <v>1170</v>
      </c>
      <c r="G1194" s="324">
        <v>5584.2</v>
      </c>
    </row>
    <row r="1195" spans="1:7" s="108" customFormat="1" ht="15">
      <c r="A1195" s="320" t="s">
        <v>259</v>
      </c>
      <c r="B1195" s="321">
        <v>18</v>
      </c>
      <c r="C1195" s="322">
        <v>8</v>
      </c>
      <c r="D1195" s="322">
        <v>4</v>
      </c>
      <c r="E1195" s="327" t="s">
        <v>1006</v>
      </c>
      <c r="F1195" s="323" t="s">
        <v>1170</v>
      </c>
      <c r="G1195" s="324">
        <v>5564.2</v>
      </c>
    </row>
    <row r="1196" spans="1:7" s="108" customFormat="1" ht="15">
      <c r="A1196" s="320" t="s">
        <v>212</v>
      </c>
      <c r="B1196" s="321">
        <v>18</v>
      </c>
      <c r="C1196" s="322">
        <v>8</v>
      </c>
      <c r="D1196" s="322">
        <v>4</v>
      </c>
      <c r="E1196" s="327" t="s">
        <v>1090</v>
      </c>
      <c r="F1196" s="323" t="s">
        <v>1170</v>
      </c>
      <c r="G1196" s="324">
        <v>5564.2</v>
      </c>
    </row>
    <row r="1197" spans="1:7" s="108" customFormat="1" ht="26.25">
      <c r="A1197" s="320" t="s">
        <v>467</v>
      </c>
      <c r="B1197" s="321">
        <v>18</v>
      </c>
      <c r="C1197" s="322">
        <v>8</v>
      </c>
      <c r="D1197" s="322">
        <v>4</v>
      </c>
      <c r="E1197" s="327" t="s">
        <v>1091</v>
      </c>
      <c r="F1197" s="323" t="s">
        <v>1170</v>
      </c>
      <c r="G1197" s="324">
        <v>5564.2</v>
      </c>
    </row>
    <row r="1198" spans="1:7" s="108" customFormat="1" ht="26.25">
      <c r="A1198" s="320" t="s">
        <v>303</v>
      </c>
      <c r="B1198" s="321">
        <v>18</v>
      </c>
      <c r="C1198" s="322">
        <v>8</v>
      </c>
      <c r="D1198" s="322">
        <v>4</v>
      </c>
      <c r="E1198" s="327" t="s">
        <v>1120</v>
      </c>
      <c r="F1198" s="323" t="s">
        <v>1170</v>
      </c>
      <c r="G1198" s="324">
        <v>231.2</v>
      </c>
    </row>
    <row r="1199" spans="1:7" s="108" customFormat="1" ht="15">
      <c r="A1199" s="320" t="s">
        <v>555</v>
      </c>
      <c r="B1199" s="321">
        <v>18</v>
      </c>
      <c r="C1199" s="322">
        <v>8</v>
      </c>
      <c r="D1199" s="322">
        <v>4</v>
      </c>
      <c r="E1199" s="327" t="s">
        <v>1120</v>
      </c>
      <c r="F1199" s="323" t="s">
        <v>181</v>
      </c>
      <c r="G1199" s="324">
        <v>231.2</v>
      </c>
    </row>
    <row r="1200" spans="1:7" s="108" customFormat="1" ht="15">
      <c r="A1200" s="320" t="s">
        <v>199</v>
      </c>
      <c r="B1200" s="321">
        <v>18</v>
      </c>
      <c r="C1200" s="322">
        <v>8</v>
      </c>
      <c r="D1200" s="322">
        <v>4</v>
      </c>
      <c r="E1200" s="327" t="s">
        <v>1120</v>
      </c>
      <c r="F1200" s="323" t="s">
        <v>180</v>
      </c>
      <c r="G1200" s="324">
        <v>231.2</v>
      </c>
    </row>
    <row r="1201" spans="1:7" s="108" customFormat="1" ht="15">
      <c r="A1201" s="320" t="s">
        <v>268</v>
      </c>
      <c r="B1201" s="321">
        <v>18</v>
      </c>
      <c r="C1201" s="322">
        <v>8</v>
      </c>
      <c r="D1201" s="322">
        <v>4</v>
      </c>
      <c r="E1201" s="327" t="s">
        <v>1092</v>
      </c>
      <c r="F1201" s="323" t="s">
        <v>1170</v>
      </c>
      <c r="G1201" s="324">
        <v>5333</v>
      </c>
    </row>
    <row r="1202" spans="1:7" s="108" customFormat="1" ht="39">
      <c r="A1202" s="320" t="s">
        <v>197</v>
      </c>
      <c r="B1202" s="321">
        <v>18</v>
      </c>
      <c r="C1202" s="322">
        <v>8</v>
      </c>
      <c r="D1202" s="322">
        <v>4</v>
      </c>
      <c r="E1202" s="327" t="s">
        <v>1092</v>
      </c>
      <c r="F1202" s="323" t="s">
        <v>196</v>
      </c>
      <c r="G1202" s="324">
        <v>4973.3</v>
      </c>
    </row>
    <row r="1203" spans="1:7" s="108" customFormat="1" ht="15">
      <c r="A1203" s="320" t="s">
        <v>195</v>
      </c>
      <c r="B1203" s="321">
        <v>18</v>
      </c>
      <c r="C1203" s="322">
        <v>8</v>
      </c>
      <c r="D1203" s="322">
        <v>4</v>
      </c>
      <c r="E1203" s="327" t="s">
        <v>1092</v>
      </c>
      <c r="F1203" s="323" t="s">
        <v>194</v>
      </c>
      <c r="G1203" s="324">
        <v>4973.3</v>
      </c>
    </row>
    <row r="1204" spans="1:7" s="108" customFormat="1" ht="15">
      <c r="A1204" s="320" t="s">
        <v>555</v>
      </c>
      <c r="B1204" s="321">
        <v>18</v>
      </c>
      <c r="C1204" s="322">
        <v>8</v>
      </c>
      <c r="D1204" s="322">
        <v>4</v>
      </c>
      <c r="E1204" s="327" t="s">
        <v>1092</v>
      </c>
      <c r="F1204" s="323" t="s">
        <v>181</v>
      </c>
      <c r="G1204" s="324">
        <v>249.3</v>
      </c>
    </row>
    <row r="1205" spans="1:7" s="108" customFormat="1" ht="15">
      <c r="A1205" s="320" t="s">
        <v>199</v>
      </c>
      <c r="B1205" s="321">
        <v>18</v>
      </c>
      <c r="C1205" s="322">
        <v>8</v>
      </c>
      <c r="D1205" s="322">
        <v>4</v>
      </c>
      <c r="E1205" s="327" t="s">
        <v>1092</v>
      </c>
      <c r="F1205" s="323" t="s">
        <v>180</v>
      </c>
      <c r="G1205" s="324">
        <v>249.3</v>
      </c>
    </row>
    <row r="1206" spans="1:7" s="108" customFormat="1" ht="15">
      <c r="A1206" s="320" t="s">
        <v>179</v>
      </c>
      <c r="B1206" s="321">
        <v>18</v>
      </c>
      <c r="C1206" s="322">
        <v>8</v>
      </c>
      <c r="D1206" s="322">
        <v>4</v>
      </c>
      <c r="E1206" s="327" t="s">
        <v>1092</v>
      </c>
      <c r="F1206" s="323" t="s">
        <v>178</v>
      </c>
      <c r="G1206" s="324">
        <v>94.4</v>
      </c>
    </row>
    <row r="1207" spans="1:7" s="108" customFormat="1" ht="15">
      <c r="A1207" s="320" t="s">
        <v>177</v>
      </c>
      <c r="B1207" s="321">
        <v>18</v>
      </c>
      <c r="C1207" s="322">
        <v>8</v>
      </c>
      <c r="D1207" s="322">
        <v>4</v>
      </c>
      <c r="E1207" s="327" t="s">
        <v>1092</v>
      </c>
      <c r="F1207" s="323" t="s">
        <v>176</v>
      </c>
      <c r="G1207" s="324">
        <v>94.4</v>
      </c>
    </row>
    <row r="1208" spans="1:7" s="108" customFormat="1" ht="15">
      <c r="A1208" s="320" t="s">
        <v>193</v>
      </c>
      <c r="B1208" s="321">
        <v>18</v>
      </c>
      <c r="C1208" s="322">
        <v>8</v>
      </c>
      <c r="D1208" s="322">
        <v>4</v>
      </c>
      <c r="E1208" s="327" t="s">
        <v>1092</v>
      </c>
      <c r="F1208" s="323" t="s">
        <v>99</v>
      </c>
      <c r="G1208" s="324">
        <v>16</v>
      </c>
    </row>
    <row r="1209" spans="1:7" s="108" customFormat="1" ht="15">
      <c r="A1209" s="320" t="s">
        <v>192</v>
      </c>
      <c r="B1209" s="321">
        <v>18</v>
      </c>
      <c r="C1209" s="322">
        <v>8</v>
      </c>
      <c r="D1209" s="322">
        <v>4</v>
      </c>
      <c r="E1209" s="327" t="s">
        <v>1092</v>
      </c>
      <c r="F1209" s="323" t="s">
        <v>191</v>
      </c>
      <c r="G1209" s="324">
        <v>16</v>
      </c>
    </row>
    <row r="1210" spans="1:7" s="108" customFormat="1" ht="15">
      <c r="A1210" s="320" t="s">
        <v>221</v>
      </c>
      <c r="B1210" s="321">
        <v>18</v>
      </c>
      <c r="C1210" s="322">
        <v>8</v>
      </c>
      <c r="D1210" s="322">
        <v>4</v>
      </c>
      <c r="E1210" s="327" t="s">
        <v>795</v>
      </c>
      <c r="F1210" s="323" t="s">
        <v>1170</v>
      </c>
      <c r="G1210" s="324">
        <v>20</v>
      </c>
    </row>
    <row r="1211" spans="1:7" s="108" customFormat="1" ht="15">
      <c r="A1211" s="320" t="s">
        <v>215</v>
      </c>
      <c r="B1211" s="321">
        <v>18</v>
      </c>
      <c r="C1211" s="322">
        <v>8</v>
      </c>
      <c r="D1211" s="322">
        <v>4</v>
      </c>
      <c r="E1211" s="327" t="s">
        <v>1121</v>
      </c>
      <c r="F1211" s="323" t="s">
        <v>1170</v>
      </c>
      <c r="G1211" s="324">
        <v>20</v>
      </c>
    </row>
    <row r="1212" spans="1:7" s="108" customFormat="1" ht="26.25">
      <c r="A1212" s="320" t="s">
        <v>471</v>
      </c>
      <c r="B1212" s="321">
        <v>18</v>
      </c>
      <c r="C1212" s="322">
        <v>8</v>
      </c>
      <c r="D1212" s="322">
        <v>4</v>
      </c>
      <c r="E1212" s="327" t="s">
        <v>1122</v>
      </c>
      <c r="F1212" s="323" t="s">
        <v>1170</v>
      </c>
      <c r="G1212" s="324">
        <v>20</v>
      </c>
    </row>
    <row r="1213" spans="1:7" s="108" customFormat="1" ht="15">
      <c r="A1213" s="320" t="s">
        <v>270</v>
      </c>
      <c r="B1213" s="321">
        <v>18</v>
      </c>
      <c r="C1213" s="322">
        <v>8</v>
      </c>
      <c r="D1213" s="322">
        <v>4</v>
      </c>
      <c r="E1213" s="327" t="s">
        <v>1123</v>
      </c>
      <c r="F1213" s="323" t="s">
        <v>1170</v>
      </c>
      <c r="G1213" s="324">
        <v>20</v>
      </c>
    </row>
    <row r="1214" spans="1:7" s="108" customFormat="1" ht="15">
      <c r="A1214" s="320" t="s">
        <v>555</v>
      </c>
      <c r="B1214" s="321">
        <v>18</v>
      </c>
      <c r="C1214" s="322">
        <v>8</v>
      </c>
      <c r="D1214" s="322">
        <v>4</v>
      </c>
      <c r="E1214" s="327" t="s">
        <v>1123</v>
      </c>
      <c r="F1214" s="323" t="s">
        <v>181</v>
      </c>
      <c r="G1214" s="324">
        <v>20</v>
      </c>
    </row>
    <row r="1215" spans="1:7" s="108" customFormat="1" ht="15">
      <c r="A1215" s="320" t="s">
        <v>199</v>
      </c>
      <c r="B1215" s="321">
        <v>18</v>
      </c>
      <c r="C1215" s="322">
        <v>8</v>
      </c>
      <c r="D1215" s="322">
        <v>4</v>
      </c>
      <c r="E1215" s="327" t="s">
        <v>1123</v>
      </c>
      <c r="F1215" s="323" t="s">
        <v>180</v>
      </c>
      <c r="G1215" s="324">
        <v>20</v>
      </c>
    </row>
    <row r="1216" spans="1:7" s="108" customFormat="1" ht="15">
      <c r="A1216" s="320" t="s">
        <v>186</v>
      </c>
      <c r="B1216" s="321">
        <v>18</v>
      </c>
      <c r="C1216" s="322">
        <v>10</v>
      </c>
      <c r="D1216" s="322">
        <v>0</v>
      </c>
      <c r="E1216" s="327" t="s">
        <v>1170</v>
      </c>
      <c r="F1216" s="323" t="s">
        <v>1170</v>
      </c>
      <c r="G1216" s="324">
        <v>120839.2</v>
      </c>
    </row>
    <row r="1217" spans="1:7" s="108" customFormat="1" ht="15">
      <c r="A1217" s="320" t="s">
        <v>333</v>
      </c>
      <c r="B1217" s="321">
        <v>18</v>
      </c>
      <c r="C1217" s="322">
        <v>10</v>
      </c>
      <c r="D1217" s="322">
        <v>1</v>
      </c>
      <c r="E1217" s="327" t="s">
        <v>1170</v>
      </c>
      <c r="F1217" s="323" t="s">
        <v>1170</v>
      </c>
      <c r="G1217" s="324">
        <v>6705.7</v>
      </c>
    </row>
    <row r="1218" spans="1:7" s="108" customFormat="1" ht="15">
      <c r="A1218" s="320" t="s">
        <v>210</v>
      </c>
      <c r="B1218" s="321">
        <v>18</v>
      </c>
      <c r="C1218" s="322">
        <v>10</v>
      </c>
      <c r="D1218" s="322">
        <v>1</v>
      </c>
      <c r="E1218" s="327" t="s">
        <v>788</v>
      </c>
      <c r="F1218" s="323" t="s">
        <v>1170</v>
      </c>
      <c r="G1218" s="324">
        <v>6705.7</v>
      </c>
    </row>
    <row r="1219" spans="1:7" s="108" customFormat="1" ht="15">
      <c r="A1219" s="320" t="s">
        <v>209</v>
      </c>
      <c r="B1219" s="321">
        <v>18</v>
      </c>
      <c r="C1219" s="322">
        <v>10</v>
      </c>
      <c r="D1219" s="322">
        <v>1</v>
      </c>
      <c r="E1219" s="327" t="s">
        <v>806</v>
      </c>
      <c r="F1219" s="323" t="s">
        <v>1170</v>
      </c>
      <c r="G1219" s="324">
        <v>6705.7</v>
      </c>
    </row>
    <row r="1220" spans="1:7" s="108" customFormat="1" ht="15">
      <c r="A1220" s="320" t="s">
        <v>401</v>
      </c>
      <c r="B1220" s="321">
        <v>18</v>
      </c>
      <c r="C1220" s="322">
        <v>10</v>
      </c>
      <c r="D1220" s="322">
        <v>1</v>
      </c>
      <c r="E1220" s="327" t="s">
        <v>908</v>
      </c>
      <c r="F1220" s="323" t="s">
        <v>1170</v>
      </c>
      <c r="G1220" s="324">
        <v>6705.7</v>
      </c>
    </row>
    <row r="1221" spans="1:7" s="108" customFormat="1" ht="15">
      <c r="A1221" s="320" t="s">
        <v>334</v>
      </c>
      <c r="B1221" s="321">
        <v>18</v>
      </c>
      <c r="C1221" s="322">
        <v>10</v>
      </c>
      <c r="D1221" s="322">
        <v>1</v>
      </c>
      <c r="E1221" s="327" t="s">
        <v>1124</v>
      </c>
      <c r="F1221" s="323" t="s">
        <v>1170</v>
      </c>
      <c r="G1221" s="324">
        <v>6705.7</v>
      </c>
    </row>
    <row r="1222" spans="1:7" s="108" customFormat="1" ht="15">
      <c r="A1222" s="320" t="s">
        <v>179</v>
      </c>
      <c r="B1222" s="321">
        <v>18</v>
      </c>
      <c r="C1222" s="322">
        <v>10</v>
      </c>
      <c r="D1222" s="322">
        <v>1</v>
      </c>
      <c r="E1222" s="327" t="s">
        <v>1124</v>
      </c>
      <c r="F1222" s="323" t="s">
        <v>178</v>
      </c>
      <c r="G1222" s="324">
        <v>6705.7</v>
      </c>
    </row>
    <row r="1223" spans="1:7" s="108" customFormat="1" ht="15">
      <c r="A1223" s="320" t="s">
        <v>299</v>
      </c>
      <c r="B1223" s="321">
        <v>18</v>
      </c>
      <c r="C1223" s="322">
        <v>10</v>
      </c>
      <c r="D1223" s="322">
        <v>1</v>
      </c>
      <c r="E1223" s="327" t="s">
        <v>1124</v>
      </c>
      <c r="F1223" s="323" t="s">
        <v>300</v>
      </c>
      <c r="G1223" s="324">
        <v>6705.7</v>
      </c>
    </row>
    <row r="1224" spans="1:7" s="108" customFormat="1" ht="15">
      <c r="A1224" s="320" t="s">
        <v>297</v>
      </c>
      <c r="B1224" s="321">
        <v>18</v>
      </c>
      <c r="C1224" s="322">
        <v>10</v>
      </c>
      <c r="D1224" s="322">
        <v>3</v>
      </c>
      <c r="E1224" s="327" t="s">
        <v>1170</v>
      </c>
      <c r="F1224" s="323" t="s">
        <v>1170</v>
      </c>
      <c r="G1224" s="324">
        <v>84142.5</v>
      </c>
    </row>
    <row r="1225" spans="1:7" s="108" customFormat="1" ht="26.25">
      <c r="A1225" s="320" t="s">
        <v>614</v>
      </c>
      <c r="B1225" s="321">
        <v>18</v>
      </c>
      <c r="C1225" s="322">
        <v>10</v>
      </c>
      <c r="D1225" s="322">
        <v>3</v>
      </c>
      <c r="E1225" s="327" t="s">
        <v>1086</v>
      </c>
      <c r="F1225" s="323" t="s">
        <v>1170</v>
      </c>
      <c r="G1225" s="324">
        <v>13113</v>
      </c>
    </row>
    <row r="1226" spans="1:7" s="108" customFormat="1" ht="26.25">
      <c r="A1226" s="320" t="s">
        <v>604</v>
      </c>
      <c r="B1226" s="321">
        <v>18</v>
      </c>
      <c r="C1226" s="322">
        <v>10</v>
      </c>
      <c r="D1226" s="322">
        <v>3</v>
      </c>
      <c r="E1226" s="327" t="s">
        <v>1125</v>
      </c>
      <c r="F1226" s="323" t="s">
        <v>1170</v>
      </c>
      <c r="G1226" s="324">
        <v>13113</v>
      </c>
    </row>
    <row r="1227" spans="1:7" s="108" customFormat="1" ht="26.25">
      <c r="A1227" s="320" t="s">
        <v>786</v>
      </c>
      <c r="B1227" s="321">
        <v>18</v>
      </c>
      <c r="C1227" s="322">
        <v>10</v>
      </c>
      <c r="D1227" s="322">
        <v>3</v>
      </c>
      <c r="E1227" s="327" t="s">
        <v>1126</v>
      </c>
      <c r="F1227" s="323" t="s">
        <v>1170</v>
      </c>
      <c r="G1227" s="324">
        <v>90</v>
      </c>
    </row>
    <row r="1228" spans="1:7" s="108" customFormat="1" ht="39">
      <c r="A1228" s="320" t="s">
        <v>709</v>
      </c>
      <c r="B1228" s="321">
        <v>18</v>
      </c>
      <c r="C1228" s="322">
        <v>10</v>
      </c>
      <c r="D1228" s="322">
        <v>3</v>
      </c>
      <c r="E1228" s="327" t="s">
        <v>1127</v>
      </c>
      <c r="F1228" s="323" t="s">
        <v>1170</v>
      </c>
      <c r="G1228" s="324">
        <v>90</v>
      </c>
    </row>
    <row r="1229" spans="1:7" s="108" customFormat="1" ht="15">
      <c r="A1229" s="320" t="s">
        <v>179</v>
      </c>
      <c r="B1229" s="321">
        <v>18</v>
      </c>
      <c r="C1229" s="322">
        <v>10</v>
      </c>
      <c r="D1229" s="322">
        <v>3</v>
      </c>
      <c r="E1229" s="327" t="s">
        <v>1127</v>
      </c>
      <c r="F1229" s="323" t="s">
        <v>178</v>
      </c>
      <c r="G1229" s="324">
        <v>90</v>
      </c>
    </row>
    <row r="1230" spans="1:7" s="108" customFormat="1" ht="15">
      <c r="A1230" s="320" t="s">
        <v>299</v>
      </c>
      <c r="B1230" s="321">
        <v>18</v>
      </c>
      <c r="C1230" s="322">
        <v>10</v>
      </c>
      <c r="D1230" s="322">
        <v>3</v>
      </c>
      <c r="E1230" s="327" t="s">
        <v>1127</v>
      </c>
      <c r="F1230" s="323" t="s">
        <v>300</v>
      </c>
      <c r="G1230" s="324">
        <v>90</v>
      </c>
    </row>
    <row r="1231" spans="1:7" s="108" customFormat="1" ht="26.25">
      <c r="A1231" s="320" t="s">
        <v>472</v>
      </c>
      <c r="B1231" s="321">
        <v>18</v>
      </c>
      <c r="C1231" s="322">
        <v>10</v>
      </c>
      <c r="D1231" s="322">
        <v>3</v>
      </c>
      <c r="E1231" s="327" t="s">
        <v>1128</v>
      </c>
      <c r="F1231" s="323" t="s">
        <v>1170</v>
      </c>
      <c r="G1231" s="324">
        <v>13023</v>
      </c>
    </row>
    <row r="1232" spans="1:7" s="108" customFormat="1" ht="15">
      <c r="A1232" s="320" t="s">
        <v>375</v>
      </c>
      <c r="B1232" s="321">
        <v>18</v>
      </c>
      <c r="C1232" s="322">
        <v>10</v>
      </c>
      <c r="D1232" s="322">
        <v>3</v>
      </c>
      <c r="E1232" s="327" t="s">
        <v>1129</v>
      </c>
      <c r="F1232" s="323" t="s">
        <v>1170</v>
      </c>
      <c r="G1232" s="324">
        <v>13023</v>
      </c>
    </row>
    <row r="1233" spans="1:7" s="108" customFormat="1" ht="15">
      <c r="A1233" s="320" t="s">
        <v>555</v>
      </c>
      <c r="B1233" s="321">
        <v>18</v>
      </c>
      <c r="C1233" s="322">
        <v>10</v>
      </c>
      <c r="D1233" s="322">
        <v>3</v>
      </c>
      <c r="E1233" s="327" t="s">
        <v>1129</v>
      </c>
      <c r="F1233" s="323" t="s">
        <v>181</v>
      </c>
      <c r="G1233" s="324">
        <v>13023</v>
      </c>
    </row>
    <row r="1234" spans="1:7" s="108" customFormat="1" ht="15">
      <c r="A1234" s="320" t="s">
        <v>199</v>
      </c>
      <c r="B1234" s="321">
        <v>18</v>
      </c>
      <c r="C1234" s="322">
        <v>10</v>
      </c>
      <c r="D1234" s="322">
        <v>3</v>
      </c>
      <c r="E1234" s="327" t="s">
        <v>1129</v>
      </c>
      <c r="F1234" s="323" t="s">
        <v>180</v>
      </c>
      <c r="G1234" s="324">
        <v>13023</v>
      </c>
    </row>
    <row r="1235" spans="1:7" s="108" customFormat="1" ht="15">
      <c r="A1235" s="320" t="s">
        <v>781</v>
      </c>
      <c r="B1235" s="321">
        <v>18</v>
      </c>
      <c r="C1235" s="322">
        <v>10</v>
      </c>
      <c r="D1235" s="322">
        <v>3</v>
      </c>
      <c r="E1235" s="327" t="s">
        <v>1027</v>
      </c>
      <c r="F1235" s="323" t="s">
        <v>1170</v>
      </c>
      <c r="G1235" s="324">
        <v>16499</v>
      </c>
    </row>
    <row r="1236" spans="1:7" s="108" customFormat="1" ht="15">
      <c r="A1236" s="320" t="s">
        <v>305</v>
      </c>
      <c r="B1236" s="321">
        <v>18</v>
      </c>
      <c r="C1236" s="322">
        <v>10</v>
      </c>
      <c r="D1236" s="322">
        <v>3</v>
      </c>
      <c r="E1236" s="327" t="s">
        <v>1130</v>
      </c>
      <c r="F1236" s="323" t="s">
        <v>1170</v>
      </c>
      <c r="G1236" s="324">
        <v>16499</v>
      </c>
    </row>
    <row r="1237" spans="1:7" s="108" customFormat="1" ht="39">
      <c r="A1237" s="320" t="s">
        <v>473</v>
      </c>
      <c r="B1237" s="321">
        <v>18</v>
      </c>
      <c r="C1237" s="322">
        <v>10</v>
      </c>
      <c r="D1237" s="322">
        <v>3</v>
      </c>
      <c r="E1237" s="327" t="s">
        <v>1131</v>
      </c>
      <c r="F1237" s="323" t="s">
        <v>1170</v>
      </c>
      <c r="G1237" s="324">
        <v>16499</v>
      </c>
    </row>
    <row r="1238" spans="1:7" s="108" customFormat="1" ht="15">
      <c r="A1238" s="320" t="s">
        <v>545</v>
      </c>
      <c r="B1238" s="321">
        <v>18</v>
      </c>
      <c r="C1238" s="322">
        <v>10</v>
      </c>
      <c r="D1238" s="322">
        <v>3</v>
      </c>
      <c r="E1238" s="327" t="s">
        <v>1132</v>
      </c>
      <c r="F1238" s="323" t="s">
        <v>1170</v>
      </c>
      <c r="G1238" s="324">
        <v>877.2</v>
      </c>
    </row>
    <row r="1239" spans="1:7" s="108" customFormat="1" ht="15">
      <c r="A1239" s="320" t="s">
        <v>179</v>
      </c>
      <c r="B1239" s="321">
        <v>18</v>
      </c>
      <c r="C1239" s="322">
        <v>10</v>
      </c>
      <c r="D1239" s="322">
        <v>3</v>
      </c>
      <c r="E1239" s="327" t="s">
        <v>1132</v>
      </c>
      <c r="F1239" s="323" t="s">
        <v>178</v>
      </c>
      <c r="G1239" s="324">
        <v>877.2</v>
      </c>
    </row>
    <row r="1240" spans="1:7" s="108" customFormat="1" ht="15">
      <c r="A1240" s="320" t="s">
        <v>177</v>
      </c>
      <c r="B1240" s="321">
        <v>18</v>
      </c>
      <c r="C1240" s="322">
        <v>10</v>
      </c>
      <c r="D1240" s="322">
        <v>3</v>
      </c>
      <c r="E1240" s="327" t="s">
        <v>1132</v>
      </c>
      <c r="F1240" s="323" t="s">
        <v>176</v>
      </c>
      <c r="G1240" s="324">
        <v>877.2</v>
      </c>
    </row>
    <row r="1241" spans="1:7" s="108" customFormat="1" ht="15">
      <c r="A1241" s="320" t="s">
        <v>605</v>
      </c>
      <c r="B1241" s="321">
        <v>18</v>
      </c>
      <c r="C1241" s="322">
        <v>10</v>
      </c>
      <c r="D1241" s="322">
        <v>3</v>
      </c>
      <c r="E1241" s="327" t="s">
        <v>1133</v>
      </c>
      <c r="F1241" s="323" t="s">
        <v>1170</v>
      </c>
      <c r="G1241" s="324">
        <v>4033</v>
      </c>
    </row>
    <row r="1242" spans="1:7" s="108" customFormat="1" ht="15">
      <c r="A1242" s="320" t="s">
        <v>179</v>
      </c>
      <c r="B1242" s="321">
        <v>18</v>
      </c>
      <c r="C1242" s="322">
        <v>10</v>
      </c>
      <c r="D1242" s="322">
        <v>3</v>
      </c>
      <c r="E1242" s="327" t="s">
        <v>1133</v>
      </c>
      <c r="F1242" s="323" t="s">
        <v>178</v>
      </c>
      <c r="G1242" s="324">
        <v>4033</v>
      </c>
    </row>
    <row r="1243" spans="1:7" s="108" customFormat="1" ht="15">
      <c r="A1243" s="320" t="s">
        <v>177</v>
      </c>
      <c r="B1243" s="321">
        <v>18</v>
      </c>
      <c r="C1243" s="322">
        <v>10</v>
      </c>
      <c r="D1243" s="322">
        <v>3</v>
      </c>
      <c r="E1243" s="327" t="s">
        <v>1133</v>
      </c>
      <c r="F1243" s="323" t="s">
        <v>176</v>
      </c>
      <c r="G1243" s="324">
        <v>4033</v>
      </c>
    </row>
    <row r="1244" spans="1:7" s="108" customFormat="1" ht="15">
      <c r="A1244" s="320" t="s">
        <v>710</v>
      </c>
      <c r="B1244" s="321">
        <v>18</v>
      </c>
      <c r="C1244" s="322">
        <v>10</v>
      </c>
      <c r="D1244" s="322">
        <v>3</v>
      </c>
      <c r="E1244" s="327" t="s">
        <v>1134</v>
      </c>
      <c r="F1244" s="323" t="s">
        <v>1170</v>
      </c>
      <c r="G1244" s="324">
        <v>5355.8</v>
      </c>
    </row>
    <row r="1245" spans="1:7" s="108" customFormat="1" ht="15">
      <c r="A1245" s="320" t="s">
        <v>179</v>
      </c>
      <c r="B1245" s="321">
        <v>18</v>
      </c>
      <c r="C1245" s="322">
        <v>10</v>
      </c>
      <c r="D1245" s="322">
        <v>3</v>
      </c>
      <c r="E1245" s="327" t="s">
        <v>1134</v>
      </c>
      <c r="F1245" s="323" t="s">
        <v>178</v>
      </c>
      <c r="G1245" s="324">
        <v>5355.8</v>
      </c>
    </row>
    <row r="1246" spans="1:7" s="108" customFormat="1" ht="15">
      <c r="A1246" s="320" t="s">
        <v>177</v>
      </c>
      <c r="B1246" s="321">
        <v>18</v>
      </c>
      <c r="C1246" s="322">
        <v>10</v>
      </c>
      <c r="D1246" s="322">
        <v>3</v>
      </c>
      <c r="E1246" s="327" t="s">
        <v>1134</v>
      </c>
      <c r="F1246" s="323" t="s">
        <v>176</v>
      </c>
      <c r="G1246" s="324">
        <v>5355.8</v>
      </c>
    </row>
    <row r="1247" spans="1:7" s="108" customFormat="1" ht="15">
      <c r="A1247" s="320" t="s">
        <v>605</v>
      </c>
      <c r="B1247" s="321">
        <v>18</v>
      </c>
      <c r="C1247" s="322">
        <v>10</v>
      </c>
      <c r="D1247" s="322">
        <v>3</v>
      </c>
      <c r="E1247" s="327" t="s">
        <v>1135</v>
      </c>
      <c r="F1247" s="323" t="s">
        <v>1170</v>
      </c>
      <c r="G1247" s="324">
        <v>6233</v>
      </c>
    </row>
    <row r="1248" spans="1:7" s="108" customFormat="1" ht="15">
      <c r="A1248" s="320" t="s">
        <v>179</v>
      </c>
      <c r="B1248" s="321">
        <v>18</v>
      </c>
      <c r="C1248" s="322">
        <v>10</v>
      </c>
      <c r="D1248" s="322">
        <v>3</v>
      </c>
      <c r="E1248" s="327" t="s">
        <v>1135</v>
      </c>
      <c r="F1248" s="323" t="s">
        <v>178</v>
      </c>
      <c r="G1248" s="324">
        <v>6233</v>
      </c>
    </row>
    <row r="1249" spans="1:7" s="108" customFormat="1" ht="15">
      <c r="A1249" s="320" t="s">
        <v>177</v>
      </c>
      <c r="B1249" s="321">
        <v>18</v>
      </c>
      <c r="C1249" s="322">
        <v>10</v>
      </c>
      <c r="D1249" s="322">
        <v>3</v>
      </c>
      <c r="E1249" s="327" t="s">
        <v>1135</v>
      </c>
      <c r="F1249" s="323" t="s">
        <v>176</v>
      </c>
      <c r="G1249" s="324">
        <v>6233</v>
      </c>
    </row>
    <row r="1250" spans="1:7" s="108" customFormat="1" ht="26.25">
      <c r="A1250" s="320" t="s">
        <v>207</v>
      </c>
      <c r="B1250" s="321">
        <v>18</v>
      </c>
      <c r="C1250" s="322">
        <v>10</v>
      </c>
      <c r="D1250" s="322">
        <v>3</v>
      </c>
      <c r="E1250" s="327" t="s">
        <v>838</v>
      </c>
      <c r="F1250" s="323" t="s">
        <v>1170</v>
      </c>
      <c r="G1250" s="324">
        <v>54164.4</v>
      </c>
    </row>
    <row r="1251" spans="1:7" s="108" customFormat="1" ht="26.25">
      <c r="A1251" s="320" t="s">
        <v>271</v>
      </c>
      <c r="B1251" s="321">
        <v>18</v>
      </c>
      <c r="C1251" s="322">
        <v>10</v>
      </c>
      <c r="D1251" s="322">
        <v>3</v>
      </c>
      <c r="E1251" s="327" t="s">
        <v>900</v>
      </c>
      <c r="F1251" s="323" t="s">
        <v>1170</v>
      </c>
      <c r="G1251" s="324">
        <v>54164.4</v>
      </c>
    </row>
    <row r="1252" spans="1:7" s="108" customFormat="1" ht="51.75">
      <c r="A1252" s="320" t="s">
        <v>506</v>
      </c>
      <c r="B1252" s="321">
        <v>18</v>
      </c>
      <c r="C1252" s="322">
        <v>10</v>
      </c>
      <c r="D1252" s="322">
        <v>3</v>
      </c>
      <c r="E1252" s="327" t="s">
        <v>901</v>
      </c>
      <c r="F1252" s="323" t="s">
        <v>1170</v>
      </c>
      <c r="G1252" s="324">
        <v>53557</v>
      </c>
    </row>
    <row r="1253" spans="1:7" s="108" customFormat="1" ht="15">
      <c r="A1253" s="320" t="s">
        <v>302</v>
      </c>
      <c r="B1253" s="321">
        <v>18</v>
      </c>
      <c r="C1253" s="322">
        <v>10</v>
      </c>
      <c r="D1253" s="322">
        <v>3</v>
      </c>
      <c r="E1253" s="327" t="s">
        <v>1136</v>
      </c>
      <c r="F1253" s="323" t="s">
        <v>1170</v>
      </c>
      <c r="G1253" s="324">
        <v>53557</v>
      </c>
    </row>
    <row r="1254" spans="1:7" s="108" customFormat="1" ht="15">
      <c r="A1254" s="320" t="s">
        <v>555</v>
      </c>
      <c r="B1254" s="321">
        <v>18</v>
      </c>
      <c r="C1254" s="322">
        <v>10</v>
      </c>
      <c r="D1254" s="322">
        <v>3</v>
      </c>
      <c r="E1254" s="327" t="s">
        <v>1136</v>
      </c>
      <c r="F1254" s="323" t="s">
        <v>181</v>
      </c>
      <c r="G1254" s="324">
        <v>402.3</v>
      </c>
    </row>
    <row r="1255" spans="1:7" s="108" customFormat="1" ht="15">
      <c r="A1255" s="320" t="s">
        <v>199</v>
      </c>
      <c r="B1255" s="321">
        <v>18</v>
      </c>
      <c r="C1255" s="322">
        <v>10</v>
      </c>
      <c r="D1255" s="322">
        <v>3</v>
      </c>
      <c r="E1255" s="327" t="s">
        <v>1136</v>
      </c>
      <c r="F1255" s="323" t="s">
        <v>180</v>
      </c>
      <c r="G1255" s="324">
        <v>402.3</v>
      </c>
    </row>
    <row r="1256" spans="1:7" s="108" customFormat="1" ht="15">
      <c r="A1256" s="320" t="s">
        <v>179</v>
      </c>
      <c r="B1256" s="321">
        <v>18</v>
      </c>
      <c r="C1256" s="322">
        <v>10</v>
      </c>
      <c r="D1256" s="322">
        <v>3</v>
      </c>
      <c r="E1256" s="327" t="s">
        <v>1136</v>
      </c>
      <c r="F1256" s="323" t="s">
        <v>178</v>
      </c>
      <c r="G1256" s="324">
        <v>53154.7</v>
      </c>
    </row>
    <row r="1257" spans="1:7" s="108" customFormat="1" ht="15">
      <c r="A1257" s="320" t="s">
        <v>177</v>
      </c>
      <c r="B1257" s="321">
        <v>18</v>
      </c>
      <c r="C1257" s="322">
        <v>10</v>
      </c>
      <c r="D1257" s="322">
        <v>3</v>
      </c>
      <c r="E1257" s="327" t="s">
        <v>1136</v>
      </c>
      <c r="F1257" s="323" t="s">
        <v>176</v>
      </c>
      <c r="G1257" s="324">
        <v>53154.7</v>
      </c>
    </row>
    <row r="1258" spans="1:7" s="108" customFormat="1" ht="39">
      <c r="A1258" s="320" t="s">
        <v>474</v>
      </c>
      <c r="B1258" s="321">
        <v>18</v>
      </c>
      <c r="C1258" s="322">
        <v>10</v>
      </c>
      <c r="D1258" s="322">
        <v>3</v>
      </c>
      <c r="E1258" s="327" t="s">
        <v>1137</v>
      </c>
      <c r="F1258" s="323" t="s">
        <v>1170</v>
      </c>
      <c r="G1258" s="324">
        <v>30.3</v>
      </c>
    </row>
    <row r="1259" spans="1:7" s="108" customFormat="1" ht="26.25">
      <c r="A1259" s="320" t="s">
        <v>298</v>
      </c>
      <c r="B1259" s="321">
        <v>18</v>
      </c>
      <c r="C1259" s="322">
        <v>10</v>
      </c>
      <c r="D1259" s="322">
        <v>3</v>
      </c>
      <c r="E1259" s="327" t="s">
        <v>1138</v>
      </c>
      <c r="F1259" s="323" t="s">
        <v>1170</v>
      </c>
      <c r="G1259" s="324">
        <v>30.3</v>
      </c>
    </row>
    <row r="1260" spans="1:7" s="108" customFormat="1" ht="15">
      <c r="A1260" s="320" t="s">
        <v>555</v>
      </c>
      <c r="B1260" s="321">
        <v>18</v>
      </c>
      <c r="C1260" s="322">
        <v>10</v>
      </c>
      <c r="D1260" s="322">
        <v>3</v>
      </c>
      <c r="E1260" s="327" t="s">
        <v>1138</v>
      </c>
      <c r="F1260" s="323" t="s">
        <v>181</v>
      </c>
      <c r="G1260" s="324">
        <v>0.3</v>
      </c>
    </row>
    <row r="1261" spans="1:7" s="108" customFormat="1" ht="15">
      <c r="A1261" s="320" t="s">
        <v>199</v>
      </c>
      <c r="B1261" s="321">
        <v>18</v>
      </c>
      <c r="C1261" s="322">
        <v>10</v>
      </c>
      <c r="D1261" s="322">
        <v>3</v>
      </c>
      <c r="E1261" s="327" t="s">
        <v>1138</v>
      </c>
      <c r="F1261" s="323" t="s">
        <v>180</v>
      </c>
      <c r="G1261" s="324">
        <v>0.3</v>
      </c>
    </row>
    <row r="1262" spans="1:7" s="108" customFormat="1" ht="15">
      <c r="A1262" s="320" t="s">
        <v>179</v>
      </c>
      <c r="B1262" s="321">
        <v>18</v>
      </c>
      <c r="C1262" s="322">
        <v>10</v>
      </c>
      <c r="D1262" s="322">
        <v>3</v>
      </c>
      <c r="E1262" s="327" t="s">
        <v>1138</v>
      </c>
      <c r="F1262" s="323" t="s">
        <v>178</v>
      </c>
      <c r="G1262" s="324">
        <v>30</v>
      </c>
    </row>
    <row r="1263" spans="1:7" s="108" customFormat="1" ht="15">
      <c r="A1263" s="320" t="s">
        <v>299</v>
      </c>
      <c r="B1263" s="321">
        <v>18</v>
      </c>
      <c r="C1263" s="322">
        <v>10</v>
      </c>
      <c r="D1263" s="322">
        <v>3</v>
      </c>
      <c r="E1263" s="327" t="s">
        <v>1138</v>
      </c>
      <c r="F1263" s="323" t="s">
        <v>300</v>
      </c>
      <c r="G1263" s="324">
        <v>30</v>
      </c>
    </row>
    <row r="1264" spans="1:7" s="108" customFormat="1" ht="39">
      <c r="A1264" s="320" t="s">
        <v>399</v>
      </c>
      <c r="B1264" s="321">
        <v>18</v>
      </c>
      <c r="C1264" s="322">
        <v>10</v>
      </c>
      <c r="D1264" s="322">
        <v>3</v>
      </c>
      <c r="E1264" s="327" t="s">
        <v>1139</v>
      </c>
      <c r="F1264" s="323" t="s">
        <v>1170</v>
      </c>
      <c r="G1264" s="324">
        <v>577.1</v>
      </c>
    </row>
    <row r="1265" spans="1:7" s="108" customFormat="1" ht="15">
      <c r="A1265" s="320" t="s">
        <v>301</v>
      </c>
      <c r="B1265" s="321">
        <v>18</v>
      </c>
      <c r="C1265" s="322">
        <v>10</v>
      </c>
      <c r="D1265" s="322">
        <v>3</v>
      </c>
      <c r="E1265" s="327" t="s">
        <v>1140</v>
      </c>
      <c r="F1265" s="323" t="s">
        <v>1170</v>
      </c>
      <c r="G1265" s="324">
        <v>577.1</v>
      </c>
    </row>
    <row r="1266" spans="1:7" s="108" customFormat="1" ht="15">
      <c r="A1266" s="320" t="s">
        <v>555</v>
      </c>
      <c r="B1266" s="321">
        <v>18</v>
      </c>
      <c r="C1266" s="322">
        <v>10</v>
      </c>
      <c r="D1266" s="322">
        <v>3</v>
      </c>
      <c r="E1266" s="327" t="s">
        <v>1140</v>
      </c>
      <c r="F1266" s="323" t="s">
        <v>181</v>
      </c>
      <c r="G1266" s="324">
        <v>5.1</v>
      </c>
    </row>
    <row r="1267" spans="1:7" s="108" customFormat="1" ht="15">
      <c r="A1267" s="320" t="s">
        <v>199</v>
      </c>
      <c r="B1267" s="321">
        <v>18</v>
      </c>
      <c r="C1267" s="322">
        <v>10</v>
      </c>
      <c r="D1267" s="322">
        <v>3</v>
      </c>
      <c r="E1267" s="327" t="s">
        <v>1140</v>
      </c>
      <c r="F1267" s="323" t="s">
        <v>180</v>
      </c>
      <c r="G1267" s="324">
        <v>5.1</v>
      </c>
    </row>
    <row r="1268" spans="1:7" s="108" customFormat="1" ht="15">
      <c r="A1268" s="320" t="s">
        <v>179</v>
      </c>
      <c r="B1268" s="321">
        <v>18</v>
      </c>
      <c r="C1268" s="322">
        <v>10</v>
      </c>
      <c r="D1268" s="322">
        <v>3</v>
      </c>
      <c r="E1268" s="327" t="s">
        <v>1140</v>
      </c>
      <c r="F1268" s="323" t="s">
        <v>178</v>
      </c>
      <c r="G1268" s="324">
        <v>572</v>
      </c>
    </row>
    <row r="1269" spans="1:7" s="108" customFormat="1" ht="15">
      <c r="A1269" s="320" t="s">
        <v>299</v>
      </c>
      <c r="B1269" s="321">
        <v>18</v>
      </c>
      <c r="C1269" s="322">
        <v>10</v>
      </c>
      <c r="D1269" s="322">
        <v>3</v>
      </c>
      <c r="E1269" s="327" t="s">
        <v>1140</v>
      </c>
      <c r="F1269" s="323" t="s">
        <v>300</v>
      </c>
      <c r="G1269" s="324">
        <v>572</v>
      </c>
    </row>
    <row r="1270" spans="1:7" s="108" customFormat="1" ht="15">
      <c r="A1270" s="320" t="s">
        <v>251</v>
      </c>
      <c r="B1270" s="321">
        <v>18</v>
      </c>
      <c r="C1270" s="322">
        <v>10</v>
      </c>
      <c r="D1270" s="322">
        <v>3</v>
      </c>
      <c r="E1270" s="327" t="s">
        <v>836</v>
      </c>
      <c r="F1270" s="323" t="s">
        <v>1170</v>
      </c>
      <c r="G1270" s="324">
        <v>366.1</v>
      </c>
    </row>
    <row r="1271" spans="1:7" s="108" customFormat="1" ht="15">
      <c r="A1271" s="320" t="s">
        <v>335</v>
      </c>
      <c r="B1271" s="321">
        <v>18</v>
      </c>
      <c r="C1271" s="322">
        <v>10</v>
      </c>
      <c r="D1271" s="322">
        <v>3</v>
      </c>
      <c r="E1271" s="327" t="s">
        <v>1141</v>
      </c>
      <c r="F1271" s="323" t="s">
        <v>1170</v>
      </c>
      <c r="G1271" s="324">
        <v>366.1</v>
      </c>
    </row>
    <row r="1272" spans="1:7" s="108" customFormat="1" ht="15">
      <c r="A1272" s="320" t="s">
        <v>179</v>
      </c>
      <c r="B1272" s="321">
        <v>18</v>
      </c>
      <c r="C1272" s="322">
        <v>10</v>
      </c>
      <c r="D1272" s="322">
        <v>3</v>
      </c>
      <c r="E1272" s="327" t="s">
        <v>1141</v>
      </c>
      <c r="F1272" s="323" t="s">
        <v>178</v>
      </c>
      <c r="G1272" s="324">
        <v>366.1</v>
      </c>
    </row>
    <row r="1273" spans="1:7" s="108" customFormat="1" ht="15">
      <c r="A1273" s="320" t="s">
        <v>502</v>
      </c>
      <c r="B1273" s="321">
        <v>18</v>
      </c>
      <c r="C1273" s="322">
        <v>10</v>
      </c>
      <c r="D1273" s="322">
        <v>3</v>
      </c>
      <c r="E1273" s="327" t="s">
        <v>1141</v>
      </c>
      <c r="F1273" s="323" t="s">
        <v>501</v>
      </c>
      <c r="G1273" s="324">
        <v>366.1</v>
      </c>
    </row>
    <row r="1274" spans="1:7" s="108" customFormat="1" ht="15">
      <c r="A1274" s="320" t="s">
        <v>185</v>
      </c>
      <c r="B1274" s="321">
        <v>18</v>
      </c>
      <c r="C1274" s="322">
        <v>10</v>
      </c>
      <c r="D1274" s="322">
        <v>4</v>
      </c>
      <c r="E1274" s="327" t="s">
        <v>1170</v>
      </c>
      <c r="F1274" s="323" t="s">
        <v>1170</v>
      </c>
      <c r="G1274" s="324">
        <v>29911</v>
      </c>
    </row>
    <row r="1275" spans="1:7" s="108" customFormat="1" ht="15">
      <c r="A1275" s="320" t="s">
        <v>781</v>
      </c>
      <c r="B1275" s="321">
        <v>18</v>
      </c>
      <c r="C1275" s="322">
        <v>10</v>
      </c>
      <c r="D1275" s="322">
        <v>4</v>
      </c>
      <c r="E1275" s="327" t="s">
        <v>1027</v>
      </c>
      <c r="F1275" s="323" t="s">
        <v>1170</v>
      </c>
      <c r="G1275" s="324">
        <v>29911</v>
      </c>
    </row>
    <row r="1276" spans="1:7" s="108" customFormat="1" ht="26.25">
      <c r="A1276" s="320" t="s">
        <v>312</v>
      </c>
      <c r="B1276" s="321">
        <v>18</v>
      </c>
      <c r="C1276" s="322">
        <v>10</v>
      </c>
      <c r="D1276" s="322">
        <v>4</v>
      </c>
      <c r="E1276" s="327" t="s">
        <v>1142</v>
      </c>
      <c r="F1276" s="323" t="s">
        <v>1170</v>
      </c>
      <c r="G1276" s="324">
        <v>29911</v>
      </c>
    </row>
    <row r="1277" spans="1:7" s="108" customFormat="1" ht="39">
      <c r="A1277" s="320" t="s">
        <v>669</v>
      </c>
      <c r="B1277" s="321">
        <v>18</v>
      </c>
      <c r="C1277" s="322">
        <v>10</v>
      </c>
      <c r="D1277" s="322">
        <v>4</v>
      </c>
      <c r="E1277" s="327" t="s">
        <v>1143</v>
      </c>
      <c r="F1277" s="323" t="s">
        <v>1170</v>
      </c>
      <c r="G1277" s="324">
        <v>29911</v>
      </c>
    </row>
    <row r="1278" spans="1:7" s="108" customFormat="1" ht="26.25">
      <c r="A1278" s="320" t="s">
        <v>531</v>
      </c>
      <c r="B1278" s="321">
        <v>18</v>
      </c>
      <c r="C1278" s="322">
        <v>10</v>
      </c>
      <c r="D1278" s="322">
        <v>4</v>
      </c>
      <c r="E1278" s="327" t="s">
        <v>1144</v>
      </c>
      <c r="F1278" s="323" t="s">
        <v>1170</v>
      </c>
      <c r="G1278" s="324">
        <v>29911</v>
      </c>
    </row>
    <row r="1279" spans="1:7" s="108" customFormat="1" ht="15">
      <c r="A1279" s="320" t="s">
        <v>179</v>
      </c>
      <c r="B1279" s="321">
        <v>18</v>
      </c>
      <c r="C1279" s="322">
        <v>10</v>
      </c>
      <c r="D1279" s="322">
        <v>4</v>
      </c>
      <c r="E1279" s="327" t="s">
        <v>1144</v>
      </c>
      <c r="F1279" s="323" t="s">
        <v>178</v>
      </c>
      <c r="G1279" s="324">
        <v>29911</v>
      </c>
    </row>
    <row r="1280" spans="1:7" s="108" customFormat="1" ht="15">
      <c r="A1280" s="320" t="s">
        <v>177</v>
      </c>
      <c r="B1280" s="321">
        <v>18</v>
      </c>
      <c r="C1280" s="322">
        <v>10</v>
      </c>
      <c r="D1280" s="322">
        <v>4</v>
      </c>
      <c r="E1280" s="327" t="s">
        <v>1144</v>
      </c>
      <c r="F1280" s="323" t="s">
        <v>176</v>
      </c>
      <c r="G1280" s="324">
        <v>29911</v>
      </c>
    </row>
    <row r="1281" spans="1:7" s="108" customFormat="1" ht="15">
      <c r="A1281" s="320" t="s">
        <v>606</v>
      </c>
      <c r="B1281" s="321">
        <v>18</v>
      </c>
      <c r="C1281" s="322">
        <v>10</v>
      </c>
      <c r="D1281" s="322">
        <v>6</v>
      </c>
      <c r="E1281" s="327" t="s">
        <v>1170</v>
      </c>
      <c r="F1281" s="323" t="s">
        <v>1170</v>
      </c>
      <c r="G1281" s="324">
        <v>80</v>
      </c>
    </row>
    <row r="1282" spans="1:7" s="108" customFormat="1" ht="15">
      <c r="A1282" s="320" t="s">
        <v>251</v>
      </c>
      <c r="B1282" s="321">
        <v>18</v>
      </c>
      <c r="C1282" s="322">
        <v>10</v>
      </c>
      <c r="D1282" s="322">
        <v>6</v>
      </c>
      <c r="E1282" s="327" t="s">
        <v>836</v>
      </c>
      <c r="F1282" s="323" t="s">
        <v>1170</v>
      </c>
      <c r="G1282" s="324">
        <v>80</v>
      </c>
    </row>
    <row r="1283" spans="1:7" s="108" customFormat="1" ht="15">
      <c r="A1283" s="320" t="s">
        <v>564</v>
      </c>
      <c r="B1283" s="321">
        <v>18</v>
      </c>
      <c r="C1283" s="322">
        <v>10</v>
      </c>
      <c r="D1283" s="322">
        <v>6</v>
      </c>
      <c r="E1283" s="327" t="s">
        <v>837</v>
      </c>
      <c r="F1283" s="323" t="s">
        <v>1170</v>
      </c>
      <c r="G1283" s="324">
        <v>80</v>
      </c>
    </row>
    <row r="1284" spans="1:7" s="108" customFormat="1" ht="15">
      <c r="A1284" s="320" t="s">
        <v>190</v>
      </c>
      <c r="B1284" s="321">
        <v>18</v>
      </c>
      <c r="C1284" s="322">
        <v>10</v>
      </c>
      <c r="D1284" s="322">
        <v>6</v>
      </c>
      <c r="E1284" s="327" t="s">
        <v>837</v>
      </c>
      <c r="F1284" s="323" t="s">
        <v>101</v>
      </c>
      <c r="G1284" s="324">
        <v>80</v>
      </c>
    </row>
    <row r="1285" spans="1:7" s="108" customFormat="1" ht="15">
      <c r="A1285" s="320" t="s">
        <v>500</v>
      </c>
      <c r="B1285" s="321">
        <v>18</v>
      </c>
      <c r="C1285" s="322">
        <v>10</v>
      </c>
      <c r="D1285" s="322">
        <v>6</v>
      </c>
      <c r="E1285" s="327" t="s">
        <v>837</v>
      </c>
      <c r="F1285" s="323" t="s">
        <v>106</v>
      </c>
      <c r="G1285" s="324">
        <v>80</v>
      </c>
    </row>
    <row r="1286" spans="1:7" s="108" customFormat="1" ht="15">
      <c r="A1286" s="320" t="s">
        <v>306</v>
      </c>
      <c r="B1286" s="321">
        <v>18</v>
      </c>
      <c r="C1286" s="322">
        <v>11</v>
      </c>
      <c r="D1286" s="322">
        <v>0</v>
      </c>
      <c r="E1286" s="327" t="s">
        <v>1170</v>
      </c>
      <c r="F1286" s="323" t="s">
        <v>1170</v>
      </c>
      <c r="G1286" s="324">
        <v>1570</v>
      </c>
    </row>
    <row r="1287" spans="1:7" s="108" customFormat="1" ht="15">
      <c r="A1287" s="320" t="s">
        <v>307</v>
      </c>
      <c r="B1287" s="321">
        <v>18</v>
      </c>
      <c r="C1287" s="322">
        <v>11</v>
      </c>
      <c r="D1287" s="322">
        <v>2</v>
      </c>
      <c r="E1287" s="327" t="s">
        <v>1170</v>
      </c>
      <c r="F1287" s="323" t="s">
        <v>1170</v>
      </c>
      <c r="G1287" s="324">
        <v>1570</v>
      </c>
    </row>
    <row r="1288" spans="1:7" s="108" customFormat="1" ht="26.25">
      <c r="A1288" s="320" t="s">
        <v>614</v>
      </c>
      <c r="B1288" s="321">
        <v>18</v>
      </c>
      <c r="C1288" s="322">
        <v>11</v>
      </c>
      <c r="D1288" s="322">
        <v>2</v>
      </c>
      <c r="E1288" s="327" t="s">
        <v>1086</v>
      </c>
      <c r="F1288" s="323" t="s">
        <v>1170</v>
      </c>
      <c r="G1288" s="324">
        <v>1510</v>
      </c>
    </row>
    <row r="1289" spans="1:7" s="108" customFormat="1" ht="15">
      <c r="A1289" s="320" t="s">
        <v>308</v>
      </c>
      <c r="B1289" s="321">
        <v>18</v>
      </c>
      <c r="C1289" s="322">
        <v>11</v>
      </c>
      <c r="D1289" s="322">
        <v>2</v>
      </c>
      <c r="E1289" s="327" t="s">
        <v>1145</v>
      </c>
      <c r="F1289" s="323" t="s">
        <v>1170</v>
      </c>
      <c r="G1289" s="324">
        <v>1510</v>
      </c>
    </row>
    <row r="1290" spans="1:7" s="108" customFormat="1" ht="26.25">
      <c r="A1290" s="320" t="s">
        <v>475</v>
      </c>
      <c r="B1290" s="321">
        <v>18</v>
      </c>
      <c r="C1290" s="322">
        <v>11</v>
      </c>
      <c r="D1290" s="322">
        <v>2</v>
      </c>
      <c r="E1290" s="327" t="s">
        <v>1146</v>
      </c>
      <c r="F1290" s="323" t="s">
        <v>1170</v>
      </c>
      <c r="G1290" s="324">
        <v>1510</v>
      </c>
    </row>
    <row r="1291" spans="1:7" s="108" customFormat="1" ht="15">
      <c r="A1291" s="320" t="s">
        <v>270</v>
      </c>
      <c r="B1291" s="321">
        <v>18</v>
      </c>
      <c r="C1291" s="322">
        <v>11</v>
      </c>
      <c r="D1291" s="322">
        <v>2</v>
      </c>
      <c r="E1291" s="327" t="s">
        <v>1147</v>
      </c>
      <c r="F1291" s="323" t="s">
        <v>1170</v>
      </c>
      <c r="G1291" s="324">
        <v>750</v>
      </c>
    </row>
    <row r="1292" spans="1:7" s="108" customFormat="1" ht="15">
      <c r="A1292" s="320" t="s">
        <v>555</v>
      </c>
      <c r="B1292" s="321">
        <v>18</v>
      </c>
      <c r="C1292" s="322">
        <v>11</v>
      </c>
      <c r="D1292" s="322">
        <v>2</v>
      </c>
      <c r="E1292" s="327" t="s">
        <v>1147</v>
      </c>
      <c r="F1292" s="323" t="s">
        <v>181</v>
      </c>
      <c r="G1292" s="324">
        <v>750</v>
      </c>
    </row>
    <row r="1293" spans="1:7" s="108" customFormat="1" ht="15">
      <c r="A1293" s="320" t="s">
        <v>199</v>
      </c>
      <c r="B1293" s="321">
        <v>18</v>
      </c>
      <c r="C1293" s="322">
        <v>11</v>
      </c>
      <c r="D1293" s="322">
        <v>2</v>
      </c>
      <c r="E1293" s="327" t="s">
        <v>1147</v>
      </c>
      <c r="F1293" s="323" t="s">
        <v>180</v>
      </c>
      <c r="G1293" s="324">
        <v>750</v>
      </c>
    </row>
    <row r="1294" spans="1:7" s="108" customFormat="1" ht="15">
      <c r="A1294" s="320" t="s">
        <v>476</v>
      </c>
      <c r="B1294" s="321">
        <v>18</v>
      </c>
      <c r="C1294" s="322">
        <v>11</v>
      </c>
      <c r="D1294" s="322">
        <v>2</v>
      </c>
      <c r="E1294" s="327" t="s">
        <v>1148</v>
      </c>
      <c r="F1294" s="323" t="s">
        <v>1170</v>
      </c>
      <c r="G1294" s="324">
        <v>160</v>
      </c>
    </row>
    <row r="1295" spans="1:7" s="108" customFormat="1" ht="15">
      <c r="A1295" s="320" t="s">
        <v>190</v>
      </c>
      <c r="B1295" s="321">
        <v>18</v>
      </c>
      <c r="C1295" s="322">
        <v>11</v>
      </c>
      <c r="D1295" s="322">
        <v>2</v>
      </c>
      <c r="E1295" s="327" t="s">
        <v>1148</v>
      </c>
      <c r="F1295" s="323" t="s">
        <v>101</v>
      </c>
      <c r="G1295" s="324">
        <v>160</v>
      </c>
    </row>
    <row r="1296" spans="1:7" s="108" customFormat="1" ht="15">
      <c r="A1296" s="320" t="s">
        <v>189</v>
      </c>
      <c r="B1296" s="321">
        <v>18</v>
      </c>
      <c r="C1296" s="322">
        <v>11</v>
      </c>
      <c r="D1296" s="322">
        <v>2</v>
      </c>
      <c r="E1296" s="327" t="s">
        <v>1148</v>
      </c>
      <c r="F1296" s="323" t="s">
        <v>102</v>
      </c>
      <c r="G1296" s="324">
        <v>160</v>
      </c>
    </row>
    <row r="1297" spans="1:7" s="108" customFormat="1" ht="26.25">
      <c r="A1297" s="320" t="s">
        <v>711</v>
      </c>
      <c r="B1297" s="321">
        <v>18</v>
      </c>
      <c r="C1297" s="322">
        <v>11</v>
      </c>
      <c r="D1297" s="322">
        <v>2</v>
      </c>
      <c r="E1297" s="327" t="s">
        <v>1149</v>
      </c>
      <c r="F1297" s="323" t="s">
        <v>1170</v>
      </c>
      <c r="G1297" s="324">
        <v>510</v>
      </c>
    </row>
    <row r="1298" spans="1:7" s="108" customFormat="1" ht="15">
      <c r="A1298" s="320" t="s">
        <v>190</v>
      </c>
      <c r="B1298" s="321">
        <v>18</v>
      </c>
      <c r="C1298" s="322">
        <v>11</v>
      </c>
      <c r="D1298" s="322">
        <v>2</v>
      </c>
      <c r="E1298" s="327" t="s">
        <v>1149</v>
      </c>
      <c r="F1298" s="323" t="s">
        <v>101</v>
      </c>
      <c r="G1298" s="324">
        <v>510</v>
      </c>
    </row>
    <row r="1299" spans="1:7" s="155" customFormat="1" ht="15">
      <c r="A1299" s="320" t="s">
        <v>189</v>
      </c>
      <c r="B1299" s="321">
        <v>18</v>
      </c>
      <c r="C1299" s="322">
        <v>11</v>
      </c>
      <c r="D1299" s="322">
        <v>2</v>
      </c>
      <c r="E1299" s="327" t="s">
        <v>1149</v>
      </c>
      <c r="F1299" s="323" t="s">
        <v>102</v>
      </c>
      <c r="G1299" s="324">
        <v>510</v>
      </c>
    </row>
    <row r="1300" spans="1:7" ht="15">
      <c r="A1300" s="320" t="s">
        <v>607</v>
      </c>
      <c r="B1300" s="321">
        <v>18</v>
      </c>
      <c r="C1300" s="322">
        <v>11</v>
      </c>
      <c r="D1300" s="322">
        <v>2</v>
      </c>
      <c r="E1300" s="327" t="s">
        <v>1150</v>
      </c>
      <c r="F1300" s="323" t="s">
        <v>1170</v>
      </c>
      <c r="G1300" s="324">
        <v>90</v>
      </c>
    </row>
    <row r="1301" spans="1:7" ht="15">
      <c r="A1301" s="320" t="s">
        <v>190</v>
      </c>
      <c r="B1301" s="321">
        <v>18</v>
      </c>
      <c r="C1301" s="322">
        <v>11</v>
      </c>
      <c r="D1301" s="322">
        <v>2</v>
      </c>
      <c r="E1301" s="327" t="s">
        <v>1150</v>
      </c>
      <c r="F1301" s="323" t="s">
        <v>101</v>
      </c>
      <c r="G1301" s="324">
        <v>90</v>
      </c>
    </row>
    <row r="1302" spans="1:7" ht="15">
      <c r="A1302" s="320" t="s">
        <v>189</v>
      </c>
      <c r="B1302" s="321">
        <v>18</v>
      </c>
      <c r="C1302" s="322">
        <v>11</v>
      </c>
      <c r="D1302" s="322">
        <v>2</v>
      </c>
      <c r="E1302" s="327" t="s">
        <v>1150</v>
      </c>
      <c r="F1302" s="323" t="s">
        <v>102</v>
      </c>
      <c r="G1302" s="324">
        <v>90</v>
      </c>
    </row>
    <row r="1303" spans="1:7" ht="26.25">
      <c r="A1303" s="320" t="s">
        <v>207</v>
      </c>
      <c r="B1303" s="321">
        <v>18</v>
      </c>
      <c r="C1303" s="322">
        <v>11</v>
      </c>
      <c r="D1303" s="322">
        <v>2</v>
      </c>
      <c r="E1303" s="327" t="s">
        <v>838</v>
      </c>
      <c r="F1303" s="323" t="s">
        <v>1170</v>
      </c>
      <c r="G1303" s="324">
        <v>60</v>
      </c>
    </row>
    <row r="1304" spans="1:7" ht="15">
      <c r="A1304" s="320" t="s">
        <v>229</v>
      </c>
      <c r="B1304" s="321">
        <v>18</v>
      </c>
      <c r="C1304" s="322">
        <v>11</v>
      </c>
      <c r="D1304" s="322">
        <v>2</v>
      </c>
      <c r="E1304" s="327" t="s">
        <v>839</v>
      </c>
      <c r="F1304" s="323" t="s">
        <v>1170</v>
      </c>
      <c r="G1304" s="324">
        <v>60</v>
      </c>
    </row>
    <row r="1305" spans="1:7" ht="15">
      <c r="A1305" s="320" t="s">
        <v>457</v>
      </c>
      <c r="B1305" s="321">
        <v>18</v>
      </c>
      <c r="C1305" s="322">
        <v>11</v>
      </c>
      <c r="D1305" s="322">
        <v>2</v>
      </c>
      <c r="E1305" s="327" t="s">
        <v>1076</v>
      </c>
      <c r="F1305" s="323" t="s">
        <v>1170</v>
      </c>
      <c r="G1305" s="324">
        <v>60</v>
      </c>
    </row>
    <row r="1306" spans="1:7" ht="15">
      <c r="A1306" s="320" t="s">
        <v>265</v>
      </c>
      <c r="B1306" s="321">
        <v>18</v>
      </c>
      <c r="C1306" s="322">
        <v>11</v>
      </c>
      <c r="D1306" s="322">
        <v>2</v>
      </c>
      <c r="E1306" s="327" t="s">
        <v>1077</v>
      </c>
      <c r="F1306" s="323" t="s">
        <v>1170</v>
      </c>
      <c r="G1306" s="324">
        <v>60</v>
      </c>
    </row>
    <row r="1307" spans="1:7" ht="15">
      <c r="A1307" s="320" t="s">
        <v>555</v>
      </c>
      <c r="B1307" s="321">
        <v>18</v>
      </c>
      <c r="C1307" s="322">
        <v>11</v>
      </c>
      <c r="D1307" s="322">
        <v>2</v>
      </c>
      <c r="E1307" s="327" t="s">
        <v>1077</v>
      </c>
      <c r="F1307" s="323" t="s">
        <v>181</v>
      </c>
      <c r="G1307" s="324">
        <v>60</v>
      </c>
    </row>
    <row r="1308" spans="1:7" ht="15">
      <c r="A1308" s="320" t="s">
        <v>199</v>
      </c>
      <c r="B1308" s="321">
        <v>18</v>
      </c>
      <c r="C1308" s="322">
        <v>11</v>
      </c>
      <c r="D1308" s="322">
        <v>2</v>
      </c>
      <c r="E1308" s="327" t="s">
        <v>1077</v>
      </c>
      <c r="F1308" s="323" t="s">
        <v>180</v>
      </c>
      <c r="G1308" s="324">
        <v>60</v>
      </c>
    </row>
    <row r="1309" spans="1:7" ht="15">
      <c r="A1309" s="320" t="s">
        <v>336</v>
      </c>
      <c r="B1309" s="321">
        <v>18</v>
      </c>
      <c r="C1309" s="322">
        <v>12</v>
      </c>
      <c r="D1309" s="322">
        <v>0</v>
      </c>
      <c r="E1309" s="327" t="s">
        <v>1170</v>
      </c>
      <c r="F1309" s="323" t="s">
        <v>1170</v>
      </c>
      <c r="G1309" s="324">
        <v>18022.6</v>
      </c>
    </row>
    <row r="1310" spans="1:7" ht="15">
      <c r="A1310" s="320" t="s">
        <v>608</v>
      </c>
      <c r="B1310" s="321">
        <v>18</v>
      </c>
      <c r="C1310" s="322">
        <v>12</v>
      </c>
      <c r="D1310" s="322">
        <v>1</v>
      </c>
      <c r="E1310" s="327" t="s">
        <v>1170</v>
      </c>
      <c r="F1310" s="323" t="s">
        <v>1170</v>
      </c>
      <c r="G1310" s="324">
        <v>9114.2</v>
      </c>
    </row>
    <row r="1311" spans="1:7" ht="15">
      <c r="A1311" s="320" t="s">
        <v>210</v>
      </c>
      <c r="B1311" s="321">
        <v>18</v>
      </c>
      <c r="C1311" s="322">
        <v>12</v>
      </c>
      <c r="D1311" s="322">
        <v>1</v>
      </c>
      <c r="E1311" s="327" t="s">
        <v>788</v>
      </c>
      <c r="F1311" s="323" t="s">
        <v>1170</v>
      </c>
      <c r="G1311" s="324">
        <v>8964.2</v>
      </c>
    </row>
    <row r="1312" spans="1:7" ht="26.25">
      <c r="A1312" s="320" t="s">
        <v>337</v>
      </c>
      <c r="B1312" s="321">
        <v>18</v>
      </c>
      <c r="C1312" s="322">
        <v>12</v>
      </c>
      <c r="D1312" s="322">
        <v>1</v>
      </c>
      <c r="E1312" s="327" t="s">
        <v>1151</v>
      </c>
      <c r="F1312" s="323" t="s">
        <v>1170</v>
      </c>
      <c r="G1312" s="324">
        <v>8964.2</v>
      </c>
    </row>
    <row r="1313" spans="1:7" ht="26.25">
      <c r="A1313" s="320" t="s">
        <v>477</v>
      </c>
      <c r="B1313" s="321">
        <v>18</v>
      </c>
      <c r="C1313" s="322">
        <v>12</v>
      </c>
      <c r="D1313" s="322">
        <v>1</v>
      </c>
      <c r="E1313" s="327" t="s">
        <v>1152</v>
      </c>
      <c r="F1313" s="323" t="s">
        <v>1170</v>
      </c>
      <c r="G1313" s="324">
        <v>4663.1</v>
      </c>
    </row>
    <row r="1314" spans="1:7" ht="15">
      <c r="A1314" s="320" t="s">
        <v>497</v>
      </c>
      <c r="B1314" s="321">
        <v>18</v>
      </c>
      <c r="C1314" s="322">
        <v>12</v>
      </c>
      <c r="D1314" s="322">
        <v>1</v>
      </c>
      <c r="E1314" s="327" t="s">
        <v>1153</v>
      </c>
      <c r="F1314" s="323" t="s">
        <v>1170</v>
      </c>
      <c r="G1314" s="324">
        <v>3066.4</v>
      </c>
    </row>
    <row r="1315" spans="1:7" ht="15">
      <c r="A1315" s="320" t="s">
        <v>190</v>
      </c>
      <c r="B1315" s="321">
        <v>18</v>
      </c>
      <c r="C1315" s="322">
        <v>12</v>
      </c>
      <c r="D1315" s="322">
        <v>1</v>
      </c>
      <c r="E1315" s="327" t="s">
        <v>1153</v>
      </c>
      <c r="F1315" s="323" t="s">
        <v>101</v>
      </c>
      <c r="G1315" s="324">
        <v>3066.4</v>
      </c>
    </row>
    <row r="1316" spans="1:7" ht="15">
      <c r="A1316" s="320" t="s">
        <v>204</v>
      </c>
      <c r="B1316" s="321">
        <v>18</v>
      </c>
      <c r="C1316" s="322">
        <v>12</v>
      </c>
      <c r="D1316" s="322">
        <v>1</v>
      </c>
      <c r="E1316" s="327" t="s">
        <v>1153</v>
      </c>
      <c r="F1316" s="323" t="s">
        <v>203</v>
      </c>
      <c r="G1316" s="324">
        <v>3066.4</v>
      </c>
    </row>
    <row r="1317" spans="1:7" ht="15">
      <c r="A1317" s="320" t="s">
        <v>198</v>
      </c>
      <c r="B1317" s="321">
        <v>18</v>
      </c>
      <c r="C1317" s="322">
        <v>12</v>
      </c>
      <c r="D1317" s="322">
        <v>1</v>
      </c>
      <c r="E1317" s="327" t="s">
        <v>1154</v>
      </c>
      <c r="F1317" s="323" t="s">
        <v>1170</v>
      </c>
      <c r="G1317" s="324">
        <v>1596.7</v>
      </c>
    </row>
    <row r="1318" spans="1:7" ht="15">
      <c r="A1318" s="320" t="s">
        <v>190</v>
      </c>
      <c r="B1318" s="321">
        <v>18</v>
      </c>
      <c r="C1318" s="322">
        <v>12</v>
      </c>
      <c r="D1318" s="322">
        <v>1</v>
      </c>
      <c r="E1318" s="327" t="s">
        <v>1154</v>
      </c>
      <c r="F1318" s="323" t="s">
        <v>101</v>
      </c>
      <c r="G1318" s="324">
        <v>1596.7</v>
      </c>
    </row>
    <row r="1319" spans="1:7" ht="15">
      <c r="A1319" s="320" t="s">
        <v>204</v>
      </c>
      <c r="B1319" s="321">
        <v>18</v>
      </c>
      <c r="C1319" s="322">
        <v>12</v>
      </c>
      <c r="D1319" s="322">
        <v>1</v>
      </c>
      <c r="E1319" s="327" t="s">
        <v>1154</v>
      </c>
      <c r="F1319" s="323" t="s">
        <v>203</v>
      </c>
      <c r="G1319" s="324">
        <v>1596.7</v>
      </c>
    </row>
    <row r="1320" spans="1:7" ht="26.25">
      <c r="A1320" s="320" t="s">
        <v>609</v>
      </c>
      <c r="B1320" s="321">
        <v>18</v>
      </c>
      <c r="C1320" s="322">
        <v>12</v>
      </c>
      <c r="D1320" s="322">
        <v>1</v>
      </c>
      <c r="E1320" s="327" t="s">
        <v>1155</v>
      </c>
      <c r="F1320" s="323" t="s">
        <v>1170</v>
      </c>
      <c r="G1320" s="324">
        <v>409.8</v>
      </c>
    </row>
    <row r="1321" spans="1:7" ht="26.25">
      <c r="A1321" s="320" t="s">
        <v>610</v>
      </c>
      <c r="B1321" s="321">
        <v>18</v>
      </c>
      <c r="C1321" s="322">
        <v>12</v>
      </c>
      <c r="D1321" s="322">
        <v>1</v>
      </c>
      <c r="E1321" s="327" t="s">
        <v>1156</v>
      </c>
      <c r="F1321" s="323" t="s">
        <v>1170</v>
      </c>
      <c r="G1321" s="324">
        <v>409.8</v>
      </c>
    </row>
    <row r="1322" spans="1:7" ht="15">
      <c r="A1322" s="320" t="s">
        <v>190</v>
      </c>
      <c r="B1322" s="321">
        <v>18</v>
      </c>
      <c r="C1322" s="322">
        <v>12</v>
      </c>
      <c r="D1322" s="322">
        <v>1</v>
      </c>
      <c r="E1322" s="327" t="s">
        <v>1156</v>
      </c>
      <c r="F1322" s="323" t="s">
        <v>101</v>
      </c>
      <c r="G1322" s="324">
        <v>409.8</v>
      </c>
    </row>
    <row r="1323" spans="1:7" ht="15">
      <c r="A1323" s="320" t="s">
        <v>204</v>
      </c>
      <c r="B1323" s="321">
        <v>18</v>
      </c>
      <c r="C1323" s="322">
        <v>12</v>
      </c>
      <c r="D1323" s="322">
        <v>1</v>
      </c>
      <c r="E1323" s="327" t="s">
        <v>1156</v>
      </c>
      <c r="F1323" s="323" t="s">
        <v>203</v>
      </c>
      <c r="G1323" s="324">
        <v>409.8</v>
      </c>
    </row>
    <row r="1324" spans="1:7" ht="26.25">
      <c r="A1324" s="320" t="s">
        <v>611</v>
      </c>
      <c r="B1324" s="321">
        <v>18</v>
      </c>
      <c r="C1324" s="322">
        <v>12</v>
      </c>
      <c r="D1324" s="322">
        <v>1</v>
      </c>
      <c r="E1324" s="327" t="s">
        <v>1157</v>
      </c>
      <c r="F1324" s="323" t="s">
        <v>1170</v>
      </c>
      <c r="G1324" s="324">
        <v>674.1</v>
      </c>
    </row>
    <row r="1325" spans="1:7" ht="26.25">
      <c r="A1325" s="320" t="s">
        <v>610</v>
      </c>
      <c r="B1325" s="321">
        <v>18</v>
      </c>
      <c r="C1325" s="322">
        <v>12</v>
      </c>
      <c r="D1325" s="322">
        <v>1</v>
      </c>
      <c r="E1325" s="327" t="s">
        <v>1158</v>
      </c>
      <c r="F1325" s="323" t="s">
        <v>1170</v>
      </c>
      <c r="G1325" s="324">
        <v>674.1</v>
      </c>
    </row>
    <row r="1326" spans="1:7" ht="15">
      <c r="A1326" s="320" t="s">
        <v>190</v>
      </c>
      <c r="B1326" s="321">
        <v>18</v>
      </c>
      <c r="C1326" s="322">
        <v>12</v>
      </c>
      <c r="D1326" s="322">
        <v>1</v>
      </c>
      <c r="E1326" s="327" t="s">
        <v>1158</v>
      </c>
      <c r="F1326" s="323" t="s">
        <v>101</v>
      </c>
      <c r="G1326" s="324">
        <v>674.1</v>
      </c>
    </row>
    <row r="1327" spans="1:7" ht="15">
      <c r="A1327" s="320" t="s">
        <v>204</v>
      </c>
      <c r="B1327" s="321">
        <v>18</v>
      </c>
      <c r="C1327" s="322">
        <v>12</v>
      </c>
      <c r="D1327" s="322">
        <v>1</v>
      </c>
      <c r="E1327" s="327" t="s">
        <v>1158</v>
      </c>
      <c r="F1327" s="323" t="s">
        <v>203</v>
      </c>
      <c r="G1327" s="324">
        <v>674.1</v>
      </c>
    </row>
    <row r="1328" spans="1:7" ht="51.75">
      <c r="A1328" s="320" t="s">
        <v>612</v>
      </c>
      <c r="B1328" s="321">
        <v>18</v>
      </c>
      <c r="C1328" s="322">
        <v>12</v>
      </c>
      <c r="D1328" s="322">
        <v>1</v>
      </c>
      <c r="E1328" s="327" t="s">
        <v>1159</v>
      </c>
      <c r="F1328" s="323" t="s">
        <v>1170</v>
      </c>
      <c r="G1328" s="324">
        <v>3217.2</v>
      </c>
    </row>
    <row r="1329" spans="1:7" ht="15">
      <c r="A1329" s="320" t="s">
        <v>497</v>
      </c>
      <c r="B1329" s="321">
        <v>18</v>
      </c>
      <c r="C1329" s="322">
        <v>12</v>
      </c>
      <c r="D1329" s="322">
        <v>1</v>
      </c>
      <c r="E1329" s="327" t="s">
        <v>1160</v>
      </c>
      <c r="F1329" s="323" t="s">
        <v>1170</v>
      </c>
      <c r="G1329" s="324">
        <v>1764.5</v>
      </c>
    </row>
    <row r="1330" spans="1:7" ht="15">
      <c r="A1330" s="320" t="s">
        <v>190</v>
      </c>
      <c r="B1330" s="321">
        <v>18</v>
      </c>
      <c r="C1330" s="322">
        <v>12</v>
      </c>
      <c r="D1330" s="322">
        <v>1</v>
      </c>
      <c r="E1330" s="327" t="s">
        <v>1160</v>
      </c>
      <c r="F1330" s="323" t="s">
        <v>101</v>
      </c>
      <c r="G1330" s="324">
        <v>1764.5</v>
      </c>
    </row>
    <row r="1331" spans="1:7" ht="15">
      <c r="A1331" s="320" t="s">
        <v>204</v>
      </c>
      <c r="B1331" s="321">
        <v>18</v>
      </c>
      <c r="C1331" s="322">
        <v>12</v>
      </c>
      <c r="D1331" s="322">
        <v>1</v>
      </c>
      <c r="E1331" s="327" t="s">
        <v>1160</v>
      </c>
      <c r="F1331" s="323" t="s">
        <v>203</v>
      </c>
      <c r="G1331" s="324">
        <v>1764.5</v>
      </c>
    </row>
    <row r="1332" spans="1:7" ht="26.25">
      <c r="A1332" s="320" t="s">
        <v>610</v>
      </c>
      <c r="B1332" s="321">
        <v>18</v>
      </c>
      <c r="C1332" s="322">
        <v>12</v>
      </c>
      <c r="D1332" s="322">
        <v>1</v>
      </c>
      <c r="E1332" s="327" t="s">
        <v>1161</v>
      </c>
      <c r="F1332" s="323" t="s">
        <v>1170</v>
      </c>
      <c r="G1332" s="324">
        <v>1452.7</v>
      </c>
    </row>
    <row r="1333" spans="1:7" ht="15">
      <c r="A1333" s="320" t="s">
        <v>190</v>
      </c>
      <c r="B1333" s="321">
        <v>18</v>
      </c>
      <c r="C1333" s="322">
        <v>12</v>
      </c>
      <c r="D1333" s="322">
        <v>1</v>
      </c>
      <c r="E1333" s="327" t="s">
        <v>1161</v>
      </c>
      <c r="F1333" s="323" t="s">
        <v>101</v>
      </c>
      <c r="G1333" s="324">
        <v>1452.7</v>
      </c>
    </row>
    <row r="1334" spans="1:7" ht="15">
      <c r="A1334" s="320" t="s">
        <v>204</v>
      </c>
      <c r="B1334" s="321">
        <v>18</v>
      </c>
      <c r="C1334" s="322">
        <v>12</v>
      </c>
      <c r="D1334" s="322">
        <v>1</v>
      </c>
      <c r="E1334" s="327" t="s">
        <v>1161</v>
      </c>
      <c r="F1334" s="323" t="s">
        <v>203</v>
      </c>
      <c r="G1334" s="324">
        <v>1452.7</v>
      </c>
    </row>
    <row r="1335" spans="1:7" ht="15">
      <c r="A1335" s="320" t="s">
        <v>251</v>
      </c>
      <c r="B1335" s="321">
        <v>18</v>
      </c>
      <c r="C1335" s="322">
        <v>12</v>
      </c>
      <c r="D1335" s="322">
        <v>1</v>
      </c>
      <c r="E1335" s="327" t="s">
        <v>836</v>
      </c>
      <c r="F1335" s="323" t="s">
        <v>1170</v>
      </c>
      <c r="G1335" s="324">
        <v>150</v>
      </c>
    </row>
    <row r="1336" spans="1:7" ht="15">
      <c r="A1336" s="320" t="s">
        <v>564</v>
      </c>
      <c r="B1336" s="321">
        <v>18</v>
      </c>
      <c r="C1336" s="322">
        <v>12</v>
      </c>
      <c r="D1336" s="322">
        <v>1</v>
      </c>
      <c r="E1336" s="327" t="s">
        <v>837</v>
      </c>
      <c r="F1336" s="323" t="s">
        <v>1170</v>
      </c>
      <c r="G1336" s="324">
        <v>150</v>
      </c>
    </row>
    <row r="1337" spans="1:7" ht="15">
      <c r="A1337" s="320" t="s">
        <v>190</v>
      </c>
      <c r="B1337" s="321">
        <v>18</v>
      </c>
      <c r="C1337" s="322">
        <v>12</v>
      </c>
      <c r="D1337" s="322">
        <v>1</v>
      </c>
      <c r="E1337" s="327" t="s">
        <v>837</v>
      </c>
      <c r="F1337" s="323" t="s">
        <v>101</v>
      </c>
      <c r="G1337" s="324">
        <v>150</v>
      </c>
    </row>
    <row r="1338" spans="1:7" ht="15">
      <c r="A1338" s="320" t="s">
        <v>204</v>
      </c>
      <c r="B1338" s="321">
        <v>18</v>
      </c>
      <c r="C1338" s="322">
        <v>12</v>
      </c>
      <c r="D1338" s="322">
        <v>1</v>
      </c>
      <c r="E1338" s="327" t="s">
        <v>837</v>
      </c>
      <c r="F1338" s="323" t="s">
        <v>203</v>
      </c>
      <c r="G1338" s="324">
        <v>150</v>
      </c>
    </row>
    <row r="1339" spans="1:7" ht="15">
      <c r="A1339" s="320" t="s">
        <v>613</v>
      </c>
      <c r="B1339" s="321">
        <v>18</v>
      </c>
      <c r="C1339" s="322">
        <v>12</v>
      </c>
      <c r="D1339" s="322">
        <v>2</v>
      </c>
      <c r="E1339" s="327" t="s">
        <v>1170</v>
      </c>
      <c r="F1339" s="323" t="s">
        <v>1170</v>
      </c>
      <c r="G1339" s="324">
        <v>8858.4</v>
      </c>
    </row>
    <row r="1340" spans="1:7" ht="15">
      <c r="A1340" s="320" t="s">
        <v>210</v>
      </c>
      <c r="B1340" s="321">
        <v>18</v>
      </c>
      <c r="C1340" s="322">
        <v>12</v>
      </c>
      <c r="D1340" s="322">
        <v>2</v>
      </c>
      <c r="E1340" s="327" t="s">
        <v>788</v>
      </c>
      <c r="F1340" s="323" t="s">
        <v>1170</v>
      </c>
      <c r="G1340" s="324">
        <v>8858.4</v>
      </c>
    </row>
    <row r="1341" spans="1:7" ht="26.25">
      <c r="A1341" s="320" t="s">
        <v>337</v>
      </c>
      <c r="B1341" s="321">
        <v>18</v>
      </c>
      <c r="C1341" s="322">
        <v>12</v>
      </c>
      <c r="D1341" s="322">
        <v>2</v>
      </c>
      <c r="E1341" s="327" t="s">
        <v>1151</v>
      </c>
      <c r="F1341" s="323" t="s">
        <v>1170</v>
      </c>
      <c r="G1341" s="324">
        <v>8858.4</v>
      </c>
    </row>
    <row r="1342" spans="1:7" ht="26.25">
      <c r="A1342" s="320" t="s">
        <v>477</v>
      </c>
      <c r="B1342" s="321">
        <v>18</v>
      </c>
      <c r="C1342" s="322">
        <v>12</v>
      </c>
      <c r="D1342" s="322">
        <v>2</v>
      </c>
      <c r="E1342" s="327" t="s">
        <v>1152</v>
      </c>
      <c r="F1342" s="323" t="s">
        <v>1170</v>
      </c>
      <c r="G1342" s="324">
        <v>8538.4</v>
      </c>
    </row>
    <row r="1343" spans="1:7" ht="39">
      <c r="A1343" s="320" t="s">
        <v>478</v>
      </c>
      <c r="B1343" s="321">
        <v>18</v>
      </c>
      <c r="C1343" s="322">
        <v>12</v>
      </c>
      <c r="D1343" s="322">
        <v>2</v>
      </c>
      <c r="E1343" s="327" t="s">
        <v>1162</v>
      </c>
      <c r="F1343" s="323" t="s">
        <v>1170</v>
      </c>
      <c r="G1343" s="324">
        <v>2784.6</v>
      </c>
    </row>
    <row r="1344" spans="1:7" ht="15">
      <c r="A1344" s="320" t="s">
        <v>555</v>
      </c>
      <c r="B1344" s="321">
        <v>18</v>
      </c>
      <c r="C1344" s="322">
        <v>12</v>
      </c>
      <c r="D1344" s="322">
        <v>2</v>
      </c>
      <c r="E1344" s="327" t="s">
        <v>1162</v>
      </c>
      <c r="F1344" s="323" t="s">
        <v>181</v>
      </c>
      <c r="G1344" s="324">
        <v>2784.6</v>
      </c>
    </row>
    <row r="1345" spans="1:7" ht="15">
      <c r="A1345" s="320" t="s">
        <v>199</v>
      </c>
      <c r="B1345" s="321">
        <v>18</v>
      </c>
      <c r="C1345" s="322">
        <v>12</v>
      </c>
      <c r="D1345" s="322">
        <v>2</v>
      </c>
      <c r="E1345" s="327" t="s">
        <v>1162</v>
      </c>
      <c r="F1345" s="323" t="s">
        <v>180</v>
      </c>
      <c r="G1345" s="324">
        <v>2784.6</v>
      </c>
    </row>
    <row r="1346" spans="1:7" ht="15">
      <c r="A1346" s="320" t="s">
        <v>497</v>
      </c>
      <c r="B1346" s="321">
        <v>18</v>
      </c>
      <c r="C1346" s="322">
        <v>12</v>
      </c>
      <c r="D1346" s="322">
        <v>2</v>
      </c>
      <c r="E1346" s="327" t="s">
        <v>1153</v>
      </c>
      <c r="F1346" s="323" t="s">
        <v>1170</v>
      </c>
      <c r="G1346" s="324">
        <v>3099.6</v>
      </c>
    </row>
    <row r="1347" spans="1:7" ht="15">
      <c r="A1347" s="320" t="s">
        <v>190</v>
      </c>
      <c r="B1347" s="321">
        <v>18</v>
      </c>
      <c r="C1347" s="322">
        <v>12</v>
      </c>
      <c r="D1347" s="322">
        <v>2</v>
      </c>
      <c r="E1347" s="327" t="s">
        <v>1153</v>
      </c>
      <c r="F1347" s="323" t="s">
        <v>101</v>
      </c>
      <c r="G1347" s="324">
        <v>3099.6</v>
      </c>
    </row>
    <row r="1348" spans="1:7" ht="15">
      <c r="A1348" s="320" t="s">
        <v>204</v>
      </c>
      <c r="B1348" s="321">
        <v>18</v>
      </c>
      <c r="C1348" s="322">
        <v>12</v>
      </c>
      <c r="D1348" s="322">
        <v>2</v>
      </c>
      <c r="E1348" s="327" t="s">
        <v>1153</v>
      </c>
      <c r="F1348" s="323" t="s">
        <v>203</v>
      </c>
      <c r="G1348" s="324">
        <v>3099.6</v>
      </c>
    </row>
    <row r="1349" spans="1:7" ht="15">
      <c r="A1349" s="320" t="s">
        <v>198</v>
      </c>
      <c r="B1349" s="321">
        <v>18</v>
      </c>
      <c r="C1349" s="322">
        <v>12</v>
      </c>
      <c r="D1349" s="322">
        <v>2</v>
      </c>
      <c r="E1349" s="327" t="s">
        <v>1154</v>
      </c>
      <c r="F1349" s="323" t="s">
        <v>1170</v>
      </c>
      <c r="G1349" s="324">
        <v>2654.2</v>
      </c>
    </row>
    <row r="1350" spans="1:7" ht="15">
      <c r="A1350" s="320" t="s">
        <v>190</v>
      </c>
      <c r="B1350" s="321">
        <v>18</v>
      </c>
      <c r="C1350" s="322">
        <v>12</v>
      </c>
      <c r="D1350" s="322">
        <v>2</v>
      </c>
      <c r="E1350" s="327" t="s">
        <v>1154</v>
      </c>
      <c r="F1350" s="323" t="s">
        <v>101</v>
      </c>
      <c r="G1350" s="324">
        <v>2654.2</v>
      </c>
    </row>
    <row r="1351" spans="1:7" ht="15">
      <c r="A1351" s="320" t="s">
        <v>204</v>
      </c>
      <c r="B1351" s="321">
        <v>18</v>
      </c>
      <c r="C1351" s="322">
        <v>12</v>
      </c>
      <c r="D1351" s="322">
        <v>2</v>
      </c>
      <c r="E1351" s="327" t="s">
        <v>1154</v>
      </c>
      <c r="F1351" s="323" t="s">
        <v>203</v>
      </c>
      <c r="G1351" s="324">
        <v>2654.2</v>
      </c>
    </row>
    <row r="1352" spans="1:7" ht="26.25">
      <c r="A1352" s="320" t="s">
        <v>479</v>
      </c>
      <c r="B1352" s="321">
        <v>18</v>
      </c>
      <c r="C1352" s="322">
        <v>12</v>
      </c>
      <c r="D1352" s="322">
        <v>2</v>
      </c>
      <c r="E1352" s="327" t="s">
        <v>1163</v>
      </c>
      <c r="F1352" s="323" t="s">
        <v>1170</v>
      </c>
      <c r="G1352" s="324">
        <v>320</v>
      </c>
    </row>
    <row r="1353" spans="1:7" ht="26.25">
      <c r="A1353" s="320" t="s">
        <v>480</v>
      </c>
      <c r="B1353" s="321">
        <v>18</v>
      </c>
      <c r="C1353" s="322">
        <v>12</v>
      </c>
      <c r="D1353" s="322">
        <v>2</v>
      </c>
      <c r="E1353" s="327" t="s">
        <v>1164</v>
      </c>
      <c r="F1353" s="323" t="s">
        <v>1170</v>
      </c>
      <c r="G1353" s="324">
        <v>320</v>
      </c>
    </row>
    <row r="1354" spans="1:7" ht="15">
      <c r="A1354" s="320" t="s">
        <v>555</v>
      </c>
      <c r="B1354" s="321">
        <v>18</v>
      </c>
      <c r="C1354" s="322">
        <v>12</v>
      </c>
      <c r="D1354" s="322">
        <v>2</v>
      </c>
      <c r="E1354" s="327" t="s">
        <v>1164</v>
      </c>
      <c r="F1354" s="323" t="s">
        <v>181</v>
      </c>
      <c r="G1354" s="324">
        <v>320</v>
      </c>
    </row>
    <row r="1355" spans="1:7" ht="15">
      <c r="A1355" s="320" t="s">
        <v>199</v>
      </c>
      <c r="B1355" s="321">
        <v>18</v>
      </c>
      <c r="C1355" s="322">
        <v>12</v>
      </c>
      <c r="D1355" s="322">
        <v>2</v>
      </c>
      <c r="E1355" s="327" t="s">
        <v>1164</v>
      </c>
      <c r="F1355" s="323" t="s">
        <v>180</v>
      </c>
      <c r="G1355" s="324">
        <v>320</v>
      </c>
    </row>
    <row r="1356" spans="1:7" ht="15">
      <c r="A1356" s="320" t="s">
        <v>486</v>
      </c>
      <c r="B1356" s="321">
        <v>18</v>
      </c>
      <c r="C1356" s="322">
        <v>12</v>
      </c>
      <c r="D1356" s="322">
        <v>4</v>
      </c>
      <c r="E1356" s="327" t="s">
        <v>1170</v>
      </c>
      <c r="F1356" s="323" t="s">
        <v>1170</v>
      </c>
      <c r="G1356" s="324">
        <v>50</v>
      </c>
    </row>
    <row r="1357" spans="1:7" ht="15">
      <c r="A1357" s="320" t="s">
        <v>221</v>
      </c>
      <c r="B1357" s="321">
        <v>18</v>
      </c>
      <c r="C1357" s="322">
        <v>12</v>
      </c>
      <c r="D1357" s="322">
        <v>4</v>
      </c>
      <c r="E1357" s="327" t="s">
        <v>795</v>
      </c>
      <c r="F1357" s="323" t="s">
        <v>1170</v>
      </c>
      <c r="G1357" s="324">
        <v>50</v>
      </c>
    </row>
    <row r="1358" spans="1:7" ht="15">
      <c r="A1358" s="320" t="s">
        <v>215</v>
      </c>
      <c r="B1358" s="321">
        <v>18</v>
      </c>
      <c r="C1358" s="322">
        <v>12</v>
      </c>
      <c r="D1358" s="322">
        <v>4</v>
      </c>
      <c r="E1358" s="327" t="s">
        <v>1121</v>
      </c>
      <c r="F1358" s="323" t="s">
        <v>1170</v>
      </c>
      <c r="G1358" s="324">
        <v>50</v>
      </c>
    </row>
    <row r="1359" spans="1:7" ht="26.25">
      <c r="A1359" s="320" t="s">
        <v>471</v>
      </c>
      <c r="B1359" s="321">
        <v>18</v>
      </c>
      <c r="C1359" s="322">
        <v>12</v>
      </c>
      <c r="D1359" s="322">
        <v>4</v>
      </c>
      <c r="E1359" s="327" t="s">
        <v>1122</v>
      </c>
      <c r="F1359" s="323" t="s">
        <v>1170</v>
      </c>
      <c r="G1359" s="324">
        <v>50</v>
      </c>
    </row>
    <row r="1360" spans="1:7" ht="15">
      <c r="A1360" s="320" t="s">
        <v>219</v>
      </c>
      <c r="B1360" s="321">
        <v>18</v>
      </c>
      <c r="C1360" s="322">
        <v>12</v>
      </c>
      <c r="D1360" s="322">
        <v>4</v>
      </c>
      <c r="E1360" s="327" t="s">
        <v>1165</v>
      </c>
      <c r="F1360" s="323" t="s">
        <v>1170</v>
      </c>
      <c r="G1360" s="324">
        <v>30</v>
      </c>
    </row>
    <row r="1361" spans="1:7" ht="15">
      <c r="A1361" s="320" t="s">
        <v>190</v>
      </c>
      <c r="B1361" s="321">
        <v>18</v>
      </c>
      <c r="C1361" s="322">
        <v>12</v>
      </c>
      <c r="D1361" s="322">
        <v>4</v>
      </c>
      <c r="E1361" s="327" t="s">
        <v>1165</v>
      </c>
      <c r="F1361" s="323" t="s">
        <v>101</v>
      </c>
      <c r="G1361" s="324">
        <v>30</v>
      </c>
    </row>
    <row r="1362" spans="1:7" ht="15">
      <c r="A1362" s="320" t="s">
        <v>204</v>
      </c>
      <c r="B1362" s="321">
        <v>18</v>
      </c>
      <c r="C1362" s="322">
        <v>12</v>
      </c>
      <c r="D1362" s="322">
        <v>4</v>
      </c>
      <c r="E1362" s="327" t="s">
        <v>1165</v>
      </c>
      <c r="F1362" s="323" t="s">
        <v>203</v>
      </c>
      <c r="G1362" s="324">
        <v>30</v>
      </c>
    </row>
    <row r="1363" spans="1:7" ht="15">
      <c r="A1363" s="320" t="s">
        <v>328</v>
      </c>
      <c r="B1363" s="321">
        <v>18</v>
      </c>
      <c r="C1363" s="322">
        <v>12</v>
      </c>
      <c r="D1363" s="322">
        <v>4</v>
      </c>
      <c r="E1363" s="327" t="s">
        <v>1166</v>
      </c>
      <c r="F1363" s="323" t="s">
        <v>1170</v>
      </c>
      <c r="G1363" s="324">
        <v>20</v>
      </c>
    </row>
    <row r="1364" spans="1:7" ht="15">
      <c r="A1364" s="320" t="s">
        <v>190</v>
      </c>
      <c r="B1364" s="321">
        <v>18</v>
      </c>
      <c r="C1364" s="322">
        <v>12</v>
      </c>
      <c r="D1364" s="322">
        <v>4</v>
      </c>
      <c r="E1364" s="327" t="s">
        <v>1166</v>
      </c>
      <c r="F1364" s="323" t="s">
        <v>101</v>
      </c>
      <c r="G1364" s="324">
        <v>20</v>
      </c>
    </row>
    <row r="1365" spans="1:7" ht="15">
      <c r="A1365" s="320" t="s">
        <v>204</v>
      </c>
      <c r="B1365" s="321">
        <v>18</v>
      </c>
      <c r="C1365" s="322">
        <v>12</v>
      </c>
      <c r="D1365" s="322">
        <v>4</v>
      </c>
      <c r="E1365" s="327" t="s">
        <v>1166</v>
      </c>
      <c r="F1365" s="323" t="s">
        <v>203</v>
      </c>
      <c r="G1365" s="324">
        <v>20</v>
      </c>
    </row>
    <row r="1366" spans="1:7" ht="15">
      <c r="A1366" s="320" t="s">
        <v>339</v>
      </c>
      <c r="B1366" s="321">
        <v>18</v>
      </c>
      <c r="C1366" s="322">
        <v>13</v>
      </c>
      <c r="D1366" s="322">
        <v>0</v>
      </c>
      <c r="E1366" s="327" t="s">
        <v>1170</v>
      </c>
      <c r="F1366" s="323" t="s">
        <v>1170</v>
      </c>
      <c r="G1366" s="324">
        <v>23417</v>
      </c>
    </row>
    <row r="1367" spans="1:7" ht="15">
      <c r="A1367" s="320" t="s">
        <v>559</v>
      </c>
      <c r="B1367" s="321">
        <v>18</v>
      </c>
      <c r="C1367" s="322">
        <v>13</v>
      </c>
      <c r="D1367" s="322">
        <v>1</v>
      </c>
      <c r="E1367" s="327" t="s">
        <v>1170</v>
      </c>
      <c r="F1367" s="323" t="s">
        <v>1170</v>
      </c>
      <c r="G1367" s="324">
        <v>23417</v>
      </c>
    </row>
    <row r="1368" spans="1:7" ht="15">
      <c r="A1368" s="320" t="s">
        <v>210</v>
      </c>
      <c r="B1368" s="321">
        <v>18</v>
      </c>
      <c r="C1368" s="322">
        <v>13</v>
      </c>
      <c r="D1368" s="322">
        <v>1</v>
      </c>
      <c r="E1368" s="327" t="s">
        <v>788</v>
      </c>
      <c r="F1368" s="323" t="s">
        <v>1170</v>
      </c>
      <c r="G1368" s="324">
        <v>23417</v>
      </c>
    </row>
    <row r="1369" spans="1:16" s="301" customFormat="1" ht="14.25">
      <c r="A1369" s="320" t="s">
        <v>341</v>
      </c>
      <c r="B1369" s="321">
        <v>18</v>
      </c>
      <c r="C1369" s="322">
        <v>13</v>
      </c>
      <c r="D1369" s="322">
        <v>1</v>
      </c>
      <c r="E1369" s="327" t="s">
        <v>1167</v>
      </c>
      <c r="F1369" s="323" t="s">
        <v>1170</v>
      </c>
      <c r="G1369" s="324">
        <v>23417</v>
      </c>
      <c r="H1369" s="300"/>
      <c r="I1369" s="300"/>
      <c r="J1369" s="300"/>
      <c r="K1369" s="300"/>
      <c r="L1369" s="300"/>
      <c r="M1369" s="300"/>
      <c r="N1369" s="300"/>
      <c r="O1369" s="300"/>
      <c r="P1369" s="300"/>
    </row>
    <row r="1370" spans="1:7" ht="26.25">
      <c r="A1370" s="320" t="s">
        <v>560</v>
      </c>
      <c r="B1370" s="321">
        <v>18</v>
      </c>
      <c r="C1370" s="322">
        <v>13</v>
      </c>
      <c r="D1370" s="322">
        <v>1</v>
      </c>
      <c r="E1370" s="327" t="s">
        <v>1168</v>
      </c>
      <c r="F1370" s="323" t="s">
        <v>1170</v>
      </c>
      <c r="G1370" s="324">
        <v>23417</v>
      </c>
    </row>
    <row r="1371" spans="1:7" ht="15">
      <c r="A1371" s="320" t="s">
        <v>342</v>
      </c>
      <c r="B1371" s="321">
        <v>18</v>
      </c>
      <c r="C1371" s="322">
        <v>13</v>
      </c>
      <c r="D1371" s="322">
        <v>1</v>
      </c>
      <c r="E1371" s="327" t="s">
        <v>1169</v>
      </c>
      <c r="F1371" s="323" t="s">
        <v>1170</v>
      </c>
      <c r="G1371" s="324">
        <v>23417</v>
      </c>
    </row>
    <row r="1372" spans="1:7" ht="15">
      <c r="A1372" s="320" t="s">
        <v>343</v>
      </c>
      <c r="B1372" s="321">
        <v>18</v>
      </c>
      <c r="C1372" s="322">
        <v>13</v>
      </c>
      <c r="D1372" s="322">
        <v>1</v>
      </c>
      <c r="E1372" s="327" t="s">
        <v>1169</v>
      </c>
      <c r="F1372" s="323" t="s">
        <v>107</v>
      </c>
      <c r="G1372" s="324">
        <v>23417</v>
      </c>
    </row>
    <row r="1373" spans="1:7" ht="15">
      <c r="A1373" s="320" t="s">
        <v>344</v>
      </c>
      <c r="B1373" s="321">
        <v>18</v>
      </c>
      <c r="C1373" s="322">
        <v>13</v>
      </c>
      <c r="D1373" s="322">
        <v>1</v>
      </c>
      <c r="E1373" s="327" t="s">
        <v>1169</v>
      </c>
      <c r="F1373" s="323" t="s">
        <v>345</v>
      </c>
      <c r="G1373" s="324">
        <v>23417</v>
      </c>
    </row>
    <row r="1374" spans="1:7" ht="15">
      <c r="A1374" s="325" t="s">
        <v>630</v>
      </c>
      <c r="B1374" s="326"/>
      <c r="C1374" s="326"/>
      <c r="D1374" s="326"/>
      <c r="E1374" s="328"/>
      <c r="F1374" s="326"/>
      <c r="G1374" s="324">
        <v>2267086</v>
      </c>
    </row>
  </sheetData>
  <sheetProtection/>
  <mergeCells count="22">
    <mergeCell ref="H721:H722"/>
    <mergeCell ref="D17:D18"/>
    <mergeCell ref="B7:G7"/>
    <mergeCell ref="B8:G8"/>
    <mergeCell ref="E17:E18"/>
    <mergeCell ref="B10:G10"/>
    <mergeCell ref="B2:G2"/>
    <mergeCell ref="B1:G1"/>
    <mergeCell ref="B5:G5"/>
    <mergeCell ref="B6:G6"/>
    <mergeCell ref="A12:G12"/>
    <mergeCell ref="A16:A18"/>
    <mergeCell ref="B17:B18"/>
    <mergeCell ref="C17:C18"/>
    <mergeCell ref="B4:G4"/>
    <mergeCell ref="G16:G18"/>
    <mergeCell ref="B3:G3"/>
    <mergeCell ref="B16:F16"/>
    <mergeCell ref="F17:F18"/>
    <mergeCell ref="A13:G13"/>
    <mergeCell ref="B9:G9"/>
    <mergeCell ref="J712:Q712"/>
  </mergeCells>
  <printOptions/>
  <pageMargins left="0.11811023622047245" right="0.11811023622047245" top="0.15748031496062992" bottom="0.35433070866141736" header="0.31496062992125984" footer="0.11811023622047245"/>
  <pageSetup fitToHeight="18" fitToWidth="1" horizontalDpi="600" verticalDpi="600" orientation="portrait" paperSize="9" scale="57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H100"/>
  <sheetViews>
    <sheetView zoomScale="60" zoomScaleNormal="60" zoomScaleSheetLayoutView="80" zoomScalePageLayoutView="0" workbookViewId="0" topLeftCell="A29">
      <selection activeCell="H66" sqref="H66"/>
    </sheetView>
  </sheetViews>
  <sheetFormatPr defaultColWidth="8.875" defaultRowHeight="12.75"/>
  <cols>
    <col min="1" max="1" width="81.75390625" style="187" customWidth="1"/>
    <col min="2" max="3" width="13.25390625" style="114" customWidth="1"/>
    <col min="4" max="4" width="23.75390625" style="186" customWidth="1"/>
    <col min="5" max="5" width="10.625" style="119" bestFit="1" customWidth="1"/>
    <col min="6" max="6" width="10.00390625" style="119" bestFit="1" customWidth="1"/>
    <col min="7" max="16384" width="8.875" style="1" customWidth="1"/>
  </cols>
  <sheetData>
    <row r="1" spans="2:8" ht="15">
      <c r="B1" s="368" t="s">
        <v>536</v>
      </c>
      <c r="C1" s="368"/>
      <c r="D1" s="368"/>
      <c r="E1" s="202"/>
      <c r="F1" s="202"/>
      <c r="G1" s="174"/>
      <c r="H1" s="174"/>
    </row>
    <row r="2" spans="2:8" ht="15">
      <c r="B2" s="367" t="s">
        <v>7</v>
      </c>
      <c r="C2" s="367"/>
      <c r="D2" s="367"/>
      <c r="E2" s="203"/>
      <c r="F2" s="203"/>
      <c r="G2" s="32"/>
      <c r="H2" s="32"/>
    </row>
    <row r="3" spans="2:8" ht="15">
      <c r="B3" s="367" t="s">
        <v>8</v>
      </c>
      <c r="C3" s="367"/>
      <c r="D3" s="367"/>
      <c r="E3" s="203"/>
      <c r="F3" s="203"/>
      <c r="G3" s="32"/>
      <c r="H3" s="32"/>
    </row>
    <row r="4" spans="2:8" ht="15">
      <c r="B4" s="367" t="s">
        <v>1172</v>
      </c>
      <c r="C4" s="367"/>
      <c r="D4" s="367"/>
      <c r="E4" s="203"/>
      <c r="F4" s="203"/>
      <c r="G4" s="32"/>
      <c r="H4" s="32"/>
    </row>
    <row r="5" spans="1:4" ht="15">
      <c r="A5" s="113"/>
      <c r="B5" s="372" t="s">
        <v>379</v>
      </c>
      <c r="C5" s="372"/>
      <c r="D5" s="372"/>
    </row>
    <row r="6" spans="1:4" ht="15">
      <c r="A6" s="113"/>
      <c r="B6" s="372" t="s">
        <v>7</v>
      </c>
      <c r="C6" s="372"/>
      <c r="D6" s="372"/>
    </row>
    <row r="7" spans="1:4" ht="15">
      <c r="A7" s="113"/>
      <c r="B7" s="372" t="s">
        <v>8</v>
      </c>
      <c r="C7" s="372"/>
      <c r="D7" s="372"/>
    </row>
    <row r="8" spans="1:4" ht="15">
      <c r="A8" s="113"/>
      <c r="B8" s="372" t="s">
        <v>508</v>
      </c>
      <c r="C8" s="372"/>
      <c r="D8" s="372"/>
    </row>
    <row r="9" spans="1:4" ht="15">
      <c r="A9" s="113"/>
      <c r="B9" s="373" t="s">
        <v>153</v>
      </c>
      <c r="C9" s="373"/>
      <c r="D9" s="373"/>
    </row>
    <row r="10" spans="1:4" ht="15">
      <c r="A10" s="113"/>
      <c r="B10" s="373" t="s">
        <v>397</v>
      </c>
      <c r="C10" s="373"/>
      <c r="D10" s="373"/>
    </row>
    <row r="11" spans="1:4" ht="15">
      <c r="A11" s="113"/>
      <c r="D11" s="115"/>
    </row>
    <row r="12" spans="1:4" ht="15">
      <c r="A12" s="369" t="s">
        <v>487</v>
      </c>
      <c r="B12" s="369"/>
      <c r="C12" s="369"/>
      <c r="D12" s="369"/>
    </row>
    <row r="13" spans="1:4" ht="15">
      <c r="A13" s="358" t="s">
        <v>666</v>
      </c>
      <c r="B13" s="358"/>
      <c r="C13" s="358"/>
      <c r="D13" s="358"/>
    </row>
    <row r="14" spans="1:4" ht="15">
      <c r="A14" s="358"/>
      <c r="B14" s="358"/>
      <c r="C14" s="358"/>
      <c r="D14" s="358"/>
    </row>
    <row r="15" spans="1:4" ht="15">
      <c r="A15" s="77"/>
      <c r="B15" s="175"/>
      <c r="C15" s="175"/>
      <c r="D15" s="182"/>
    </row>
    <row r="16" spans="1:4" ht="15">
      <c r="A16" s="118" t="s">
        <v>95</v>
      </c>
      <c r="D16" s="115"/>
    </row>
    <row r="17" spans="1:4" ht="15">
      <c r="A17" s="370" t="s">
        <v>91</v>
      </c>
      <c r="B17" s="371" t="s">
        <v>350</v>
      </c>
      <c r="C17" s="371"/>
      <c r="D17" s="362" t="s">
        <v>11</v>
      </c>
    </row>
    <row r="18" spans="1:4" ht="15">
      <c r="A18" s="370"/>
      <c r="B18" s="355" t="s">
        <v>348</v>
      </c>
      <c r="C18" s="355" t="s">
        <v>349</v>
      </c>
      <c r="D18" s="362"/>
    </row>
    <row r="19" spans="1:4" ht="15">
      <c r="A19" s="370"/>
      <c r="B19" s="355"/>
      <c r="C19" s="355"/>
      <c r="D19" s="362"/>
    </row>
    <row r="20" spans="1:4" ht="15">
      <c r="A20" s="116">
        <v>1</v>
      </c>
      <c r="B20" s="176">
        <f>A20+1</f>
        <v>2</v>
      </c>
      <c r="C20" s="176">
        <f>B20+1</f>
        <v>3</v>
      </c>
      <c r="D20" s="116">
        <v>4</v>
      </c>
    </row>
    <row r="21" spans="1:4" ht="15">
      <c r="A21" s="188" t="s">
        <v>244</v>
      </c>
      <c r="B21" s="177" t="s">
        <v>96</v>
      </c>
      <c r="C21" s="177" t="s">
        <v>97</v>
      </c>
      <c r="D21" s="183">
        <f>D22+D23+D24+D25+D26+D27</f>
        <v>234230.7</v>
      </c>
    </row>
    <row r="22" spans="1:6" s="120" customFormat="1" ht="30" hidden="1">
      <c r="A22" s="189" t="s">
        <v>246</v>
      </c>
      <c r="B22" s="178" t="s">
        <v>96</v>
      </c>
      <c r="C22" s="178" t="s">
        <v>103</v>
      </c>
      <c r="D22" s="184">
        <v>0</v>
      </c>
      <c r="E22" s="204"/>
      <c r="F22" s="204"/>
    </row>
    <row r="23" spans="1:6" s="120" customFormat="1" ht="30">
      <c r="A23" s="189" t="s">
        <v>245</v>
      </c>
      <c r="B23" s="178" t="s">
        <v>96</v>
      </c>
      <c r="C23" s="178" t="s">
        <v>105</v>
      </c>
      <c r="D23" s="184">
        <f>'2_функц Гот'!F22</f>
        <v>2548.6</v>
      </c>
      <c r="E23" s="204"/>
      <c r="F23" s="204"/>
    </row>
    <row r="24" spans="1:6" s="120" customFormat="1" ht="45">
      <c r="A24" s="189" t="s">
        <v>257</v>
      </c>
      <c r="B24" s="178" t="s">
        <v>96</v>
      </c>
      <c r="C24" s="178" t="s">
        <v>104</v>
      </c>
      <c r="D24" s="184">
        <f>'2_функц Гот'!F29</f>
        <v>108740.6</v>
      </c>
      <c r="E24" s="204"/>
      <c r="F24" s="204"/>
    </row>
    <row r="25" spans="1:6" s="120" customFormat="1" ht="30">
      <c r="A25" s="189" t="s">
        <v>243</v>
      </c>
      <c r="B25" s="178" t="s">
        <v>96</v>
      </c>
      <c r="C25" s="178" t="s">
        <v>98</v>
      </c>
      <c r="D25" s="184">
        <f>'2_функц Гот'!F116</f>
        <v>19472.4</v>
      </c>
      <c r="E25" s="204"/>
      <c r="F25" s="204"/>
    </row>
    <row r="26" spans="1:6" s="120" customFormat="1" ht="15">
      <c r="A26" s="127" t="s">
        <v>318</v>
      </c>
      <c r="B26" s="128" t="s">
        <v>96</v>
      </c>
      <c r="C26" s="128" t="s">
        <v>163</v>
      </c>
      <c r="D26" s="185">
        <f>'2_функц Гот'!F164</f>
        <v>1293.1</v>
      </c>
      <c r="E26" s="204"/>
      <c r="F26" s="204"/>
    </row>
    <row r="27" spans="1:6" s="120" customFormat="1" ht="15">
      <c r="A27" s="190" t="s">
        <v>254</v>
      </c>
      <c r="B27" s="179" t="s">
        <v>96</v>
      </c>
      <c r="C27" s="179" t="s">
        <v>159</v>
      </c>
      <c r="D27" s="185">
        <f>'2_функц Гот'!F177</f>
        <v>102176</v>
      </c>
      <c r="E27" s="204"/>
      <c r="F27" s="204"/>
    </row>
    <row r="28" spans="1:4" ht="15">
      <c r="A28" s="131" t="s">
        <v>321</v>
      </c>
      <c r="B28" s="132" t="s">
        <v>103</v>
      </c>
      <c r="C28" s="132" t="s">
        <v>97</v>
      </c>
      <c r="D28" s="183">
        <f>D29</f>
        <v>1695.8</v>
      </c>
    </row>
    <row r="29" spans="1:6" s="120" customFormat="1" ht="15">
      <c r="A29" s="127" t="s">
        <v>322</v>
      </c>
      <c r="B29" s="128" t="s">
        <v>103</v>
      </c>
      <c r="C29" s="128" t="s">
        <v>104</v>
      </c>
      <c r="D29" s="185">
        <f>'2_функц Гот'!F306</f>
        <v>1695.8</v>
      </c>
      <c r="E29" s="204"/>
      <c r="F29" s="204"/>
    </row>
    <row r="30" spans="1:4" ht="28.5">
      <c r="A30" s="131" t="s">
        <v>326</v>
      </c>
      <c r="B30" s="132" t="s">
        <v>105</v>
      </c>
      <c r="C30" s="132" t="s">
        <v>97</v>
      </c>
      <c r="D30" s="183">
        <f>D31+D32</f>
        <v>10144.400000000001</v>
      </c>
    </row>
    <row r="31" spans="1:6" s="120" customFormat="1" ht="30">
      <c r="A31" s="127" t="s">
        <v>327</v>
      </c>
      <c r="B31" s="128" t="s">
        <v>105</v>
      </c>
      <c r="C31" s="128" t="s">
        <v>187</v>
      </c>
      <c r="D31" s="185">
        <f>'2_функц Гот'!F327</f>
        <v>7544.1</v>
      </c>
      <c r="E31" s="204"/>
      <c r="F31" s="204"/>
    </row>
    <row r="32" spans="1:6" s="120" customFormat="1" ht="30">
      <c r="A32" s="127" t="s">
        <v>519</v>
      </c>
      <c r="B32" s="128" t="s">
        <v>105</v>
      </c>
      <c r="C32" s="128" t="s">
        <v>162</v>
      </c>
      <c r="D32" s="185">
        <f>'2_функц Гот'!F343</f>
        <v>2600.3</v>
      </c>
      <c r="E32" s="204"/>
      <c r="F32" s="204"/>
    </row>
    <row r="33" spans="1:6" s="120" customFormat="1" ht="15">
      <c r="A33" s="188" t="s">
        <v>238</v>
      </c>
      <c r="B33" s="180" t="s">
        <v>104</v>
      </c>
      <c r="C33" s="180" t="s">
        <v>97</v>
      </c>
      <c r="D33" s="192">
        <f>D34+D35+D36+D37</f>
        <v>176978.19999999998</v>
      </c>
      <c r="E33" s="204"/>
      <c r="F33" s="204"/>
    </row>
    <row r="34" spans="1:4" ht="15">
      <c r="A34" s="189" t="s">
        <v>273</v>
      </c>
      <c r="B34" s="178" t="s">
        <v>104</v>
      </c>
      <c r="C34" s="178" t="s">
        <v>262</v>
      </c>
      <c r="D34" s="184">
        <f>'2_функц Гот'!F354</f>
        <v>30917.8</v>
      </c>
    </row>
    <row r="35" spans="1:6" s="120" customFormat="1" ht="15">
      <c r="A35" s="189" t="s">
        <v>275</v>
      </c>
      <c r="B35" s="178" t="s">
        <v>104</v>
      </c>
      <c r="C35" s="178" t="s">
        <v>187</v>
      </c>
      <c r="D35" s="184">
        <f>'2_функц Гот'!F367</f>
        <v>116697</v>
      </c>
      <c r="E35" s="204"/>
      <c r="F35" s="204"/>
    </row>
    <row r="36" spans="1:6" s="120" customFormat="1" ht="15">
      <c r="A36" s="189" t="s">
        <v>237</v>
      </c>
      <c r="B36" s="178" t="s">
        <v>104</v>
      </c>
      <c r="C36" s="178" t="s">
        <v>161</v>
      </c>
      <c r="D36" s="184">
        <f>'2_функц Гот'!F409</f>
        <v>18281.5</v>
      </c>
      <c r="E36" s="204"/>
      <c r="F36" s="204"/>
    </row>
    <row r="37" spans="1:6" s="120" customFormat="1" ht="15">
      <c r="A37" s="189" t="s">
        <v>260</v>
      </c>
      <c r="B37" s="178" t="s">
        <v>104</v>
      </c>
      <c r="C37" s="178" t="s">
        <v>160</v>
      </c>
      <c r="D37" s="184">
        <f>'2_функц Гот'!F446</f>
        <v>11081.9</v>
      </c>
      <c r="E37" s="204"/>
      <c r="F37" s="204"/>
    </row>
    <row r="38" spans="1:6" s="120" customFormat="1" ht="15">
      <c r="A38" s="131" t="s">
        <v>279</v>
      </c>
      <c r="B38" s="132" t="s">
        <v>100</v>
      </c>
      <c r="C38" s="132" t="s">
        <v>97</v>
      </c>
      <c r="D38" s="183">
        <f>D39+D40+D41</f>
        <v>225746.9</v>
      </c>
      <c r="E38" s="204"/>
      <c r="F38" s="204"/>
    </row>
    <row r="39" spans="1:4" ht="15">
      <c r="A39" s="127" t="s">
        <v>280</v>
      </c>
      <c r="B39" s="128" t="s">
        <v>100</v>
      </c>
      <c r="C39" s="128" t="s">
        <v>96</v>
      </c>
      <c r="D39" s="185">
        <f>'2_функц Гот'!F501</f>
        <v>70658.6</v>
      </c>
    </row>
    <row r="40" spans="1:6" s="120" customFormat="1" ht="15">
      <c r="A40" s="127" t="s">
        <v>284</v>
      </c>
      <c r="B40" s="128" t="s">
        <v>100</v>
      </c>
      <c r="C40" s="128" t="s">
        <v>103</v>
      </c>
      <c r="D40" s="185">
        <f>'2_функц Гот'!F526</f>
        <v>139219.4</v>
      </c>
      <c r="E40" s="204"/>
      <c r="F40" s="204"/>
    </row>
    <row r="41" spans="1:6" s="120" customFormat="1" ht="15">
      <c r="A41" s="127" t="s">
        <v>287</v>
      </c>
      <c r="B41" s="128" t="s">
        <v>100</v>
      </c>
      <c r="C41" s="128" t="s">
        <v>105</v>
      </c>
      <c r="D41" s="185">
        <f>'2_функц Гот'!F559</f>
        <v>15868.9</v>
      </c>
      <c r="E41" s="204"/>
      <c r="F41" s="204"/>
    </row>
    <row r="42" spans="1:6" s="120" customFormat="1" ht="15">
      <c r="A42" s="131" t="s">
        <v>288</v>
      </c>
      <c r="B42" s="132" t="s">
        <v>98</v>
      </c>
      <c r="C42" s="132" t="s">
        <v>97</v>
      </c>
      <c r="D42" s="183">
        <f>D43+D44</f>
        <v>3894.6</v>
      </c>
      <c r="E42" s="204"/>
      <c r="F42" s="204"/>
    </row>
    <row r="43" spans="1:4" ht="15">
      <c r="A43" s="127" t="s">
        <v>289</v>
      </c>
      <c r="B43" s="128" t="s">
        <v>98</v>
      </c>
      <c r="C43" s="128" t="s">
        <v>103</v>
      </c>
      <c r="D43" s="185">
        <f>'2_функц Гот'!F604</f>
        <v>2954.7</v>
      </c>
    </row>
    <row r="44" spans="1:6" s="120" customFormat="1" ht="15">
      <c r="A44" s="127" t="s">
        <v>292</v>
      </c>
      <c r="B44" s="128" t="s">
        <v>98</v>
      </c>
      <c r="C44" s="128" t="s">
        <v>100</v>
      </c>
      <c r="D44" s="185">
        <f>'2_функц Гот'!F610</f>
        <v>939.9</v>
      </c>
      <c r="E44" s="204"/>
      <c r="F44" s="204"/>
    </row>
    <row r="45" spans="1:6" s="120" customFormat="1" ht="15">
      <c r="A45" s="188" t="s">
        <v>239</v>
      </c>
      <c r="B45" s="177" t="s">
        <v>188</v>
      </c>
      <c r="C45" s="177" t="s">
        <v>97</v>
      </c>
      <c r="D45" s="183">
        <f>D46+D47+D48+D49+D50</f>
        <v>1361698.0999999999</v>
      </c>
      <c r="E45" s="204"/>
      <c r="F45" s="204"/>
    </row>
    <row r="46" spans="1:4" ht="15">
      <c r="A46" s="189" t="s">
        <v>235</v>
      </c>
      <c r="B46" s="178" t="s">
        <v>188</v>
      </c>
      <c r="C46" s="178" t="s">
        <v>96</v>
      </c>
      <c r="D46" s="184">
        <f>'2_функц Гот'!F628</f>
        <v>434183.7</v>
      </c>
    </row>
    <row r="47" spans="1:6" s="120" customFormat="1" ht="15">
      <c r="A47" s="189" t="s">
        <v>232</v>
      </c>
      <c r="B47" s="178" t="s">
        <v>188</v>
      </c>
      <c r="C47" s="178" t="s">
        <v>103</v>
      </c>
      <c r="D47" s="184">
        <f>'2_функц Гот'!F702</f>
        <v>872525.5</v>
      </c>
      <c r="E47" s="204"/>
      <c r="F47" s="204"/>
    </row>
    <row r="48" spans="1:6" s="120" customFormat="1" ht="15">
      <c r="A48" s="189" t="s">
        <v>214</v>
      </c>
      <c r="B48" s="178" t="s">
        <v>188</v>
      </c>
      <c r="C48" s="178" t="s">
        <v>100</v>
      </c>
      <c r="D48" s="184">
        <f>'2_функц Гот'!F876</f>
        <v>523.4</v>
      </c>
      <c r="E48" s="204"/>
      <c r="F48" s="204"/>
    </row>
    <row r="49" spans="1:6" s="120" customFormat="1" ht="15">
      <c r="A49" s="189" t="s">
        <v>208</v>
      </c>
      <c r="B49" s="178" t="s">
        <v>188</v>
      </c>
      <c r="C49" s="178" t="s">
        <v>188</v>
      </c>
      <c r="D49" s="184">
        <f>'2_функц Гот'!F921</f>
        <v>17236.9</v>
      </c>
      <c r="E49" s="204"/>
      <c r="F49" s="204"/>
    </row>
    <row r="50" spans="1:6" s="120" customFormat="1" ht="15">
      <c r="A50" s="189" t="s">
        <v>206</v>
      </c>
      <c r="B50" s="178" t="s">
        <v>188</v>
      </c>
      <c r="C50" s="178" t="s">
        <v>187</v>
      </c>
      <c r="D50" s="184">
        <f>'2_функц Гот'!F969</f>
        <v>37228.6</v>
      </c>
      <c r="E50" s="204"/>
      <c r="F50" s="204"/>
    </row>
    <row r="51" spans="1:6" s="120" customFormat="1" ht="15">
      <c r="A51" s="188" t="s">
        <v>263</v>
      </c>
      <c r="B51" s="180" t="s">
        <v>262</v>
      </c>
      <c r="C51" s="180" t="s">
        <v>97</v>
      </c>
      <c r="D51" s="192">
        <f>D52+D53</f>
        <v>67566.5</v>
      </c>
      <c r="E51" s="204"/>
      <c r="F51" s="204"/>
    </row>
    <row r="52" spans="1:4" ht="15">
      <c r="A52" s="127" t="s">
        <v>264</v>
      </c>
      <c r="B52" s="128" t="s">
        <v>262</v>
      </c>
      <c r="C52" s="128" t="s">
        <v>96</v>
      </c>
      <c r="D52" s="185">
        <f>'2_функц Гот'!F1009</f>
        <v>61982.3</v>
      </c>
    </row>
    <row r="53" spans="1:6" s="120" customFormat="1" ht="15">
      <c r="A53" s="189" t="s">
        <v>269</v>
      </c>
      <c r="B53" s="178" t="s">
        <v>262</v>
      </c>
      <c r="C53" s="178" t="s">
        <v>104</v>
      </c>
      <c r="D53" s="184">
        <f>'2_функц Гот'!F1088</f>
        <v>5584.2</v>
      </c>
      <c r="E53" s="204"/>
      <c r="F53" s="204"/>
    </row>
    <row r="54" spans="1:7" s="120" customFormat="1" ht="15">
      <c r="A54" s="188" t="s">
        <v>186</v>
      </c>
      <c r="B54" s="180" t="s">
        <v>161</v>
      </c>
      <c r="C54" s="180" t="s">
        <v>97</v>
      </c>
      <c r="D54" s="192">
        <f>D55+D56+D57+D58</f>
        <v>142121.2</v>
      </c>
      <c r="E54" s="204"/>
      <c r="F54" s="204"/>
      <c r="G54" s="204"/>
    </row>
    <row r="55" spans="1:4" ht="15">
      <c r="A55" s="127" t="s">
        <v>333</v>
      </c>
      <c r="B55" s="128" t="s">
        <v>161</v>
      </c>
      <c r="C55" s="128" t="s">
        <v>96</v>
      </c>
      <c r="D55" s="185">
        <f>'2_функц Гот'!F1111</f>
        <v>6705.7</v>
      </c>
    </row>
    <row r="56" spans="1:6" s="120" customFormat="1" ht="15">
      <c r="A56" s="127" t="s">
        <v>297</v>
      </c>
      <c r="B56" s="128" t="s">
        <v>161</v>
      </c>
      <c r="C56" s="128" t="s">
        <v>105</v>
      </c>
      <c r="D56" s="185">
        <f>'2_функц Гот'!F1118</f>
        <v>84142.5</v>
      </c>
      <c r="E56" s="204"/>
      <c r="F56" s="204"/>
    </row>
    <row r="57" spans="1:6" s="120" customFormat="1" ht="15">
      <c r="A57" s="189" t="s">
        <v>185</v>
      </c>
      <c r="B57" s="178" t="s">
        <v>161</v>
      </c>
      <c r="C57" s="178" t="s">
        <v>104</v>
      </c>
      <c r="D57" s="184">
        <f>'2_функц Гот'!F1168</f>
        <v>51193</v>
      </c>
      <c r="E57" s="204"/>
      <c r="F57" s="204"/>
    </row>
    <row r="58" spans="1:6" s="120" customFormat="1" ht="15">
      <c r="A58" s="189" t="s">
        <v>606</v>
      </c>
      <c r="B58" s="178" t="s">
        <v>161</v>
      </c>
      <c r="C58" s="178" t="s">
        <v>98</v>
      </c>
      <c r="D58" s="184">
        <f>'2_функц Гот'!F1183</f>
        <v>80</v>
      </c>
      <c r="E58" s="204"/>
      <c r="F58" s="204"/>
    </row>
    <row r="59" spans="1:6" s="120" customFormat="1" ht="15">
      <c r="A59" s="131" t="s">
        <v>306</v>
      </c>
      <c r="B59" s="132" t="s">
        <v>163</v>
      </c>
      <c r="C59" s="132" t="s">
        <v>97</v>
      </c>
      <c r="D59" s="183">
        <f>D60</f>
        <v>1570</v>
      </c>
      <c r="E59" s="204"/>
      <c r="F59" s="204"/>
    </row>
    <row r="60" spans="1:4" ht="15">
      <c r="A60" s="127" t="s">
        <v>307</v>
      </c>
      <c r="B60" s="128" t="s">
        <v>163</v>
      </c>
      <c r="C60" s="128" t="s">
        <v>103</v>
      </c>
      <c r="D60" s="185">
        <f>'2_функц Гот'!F1189</f>
        <v>1570</v>
      </c>
    </row>
    <row r="61" spans="1:6" s="120" customFormat="1" ht="15">
      <c r="A61" s="131" t="s">
        <v>336</v>
      </c>
      <c r="B61" s="132" t="s">
        <v>160</v>
      </c>
      <c r="C61" s="132" t="s">
        <v>97</v>
      </c>
      <c r="D61" s="183">
        <f>D62+D63+D64</f>
        <v>18022.6</v>
      </c>
      <c r="E61" s="204"/>
      <c r="F61" s="204"/>
    </row>
    <row r="62" spans="1:6" s="154" customFormat="1" ht="15">
      <c r="A62" s="129" t="s">
        <v>608</v>
      </c>
      <c r="B62" s="130" t="s">
        <v>160</v>
      </c>
      <c r="C62" s="130" t="s">
        <v>96</v>
      </c>
      <c r="D62" s="205">
        <f>'2_функц Гот'!F1212</f>
        <v>9114.2</v>
      </c>
      <c r="E62" s="194"/>
      <c r="F62" s="194"/>
    </row>
    <row r="63" spans="1:4" ht="15">
      <c r="A63" s="127" t="s">
        <v>338</v>
      </c>
      <c r="B63" s="128" t="s">
        <v>160</v>
      </c>
      <c r="C63" s="128" t="s">
        <v>103</v>
      </c>
      <c r="D63" s="185">
        <f>'2_функц Гот'!F1241</f>
        <v>8858.4</v>
      </c>
    </row>
    <row r="64" spans="1:6" s="120" customFormat="1" ht="15">
      <c r="A64" s="127" t="s">
        <v>486</v>
      </c>
      <c r="B64" s="128" t="s">
        <v>160</v>
      </c>
      <c r="C64" s="128" t="s">
        <v>104</v>
      </c>
      <c r="D64" s="185">
        <f>'2_функц Гот'!F1258</f>
        <v>50</v>
      </c>
      <c r="E64" s="204"/>
      <c r="F64" s="204"/>
    </row>
    <row r="65" spans="1:6" s="120" customFormat="1" ht="28.5">
      <c r="A65" s="131" t="s">
        <v>339</v>
      </c>
      <c r="B65" s="132" t="s">
        <v>159</v>
      </c>
      <c r="C65" s="132" t="s">
        <v>97</v>
      </c>
      <c r="D65" s="183">
        <f>D66</f>
        <v>23417</v>
      </c>
      <c r="E65" s="204"/>
      <c r="F65" s="204"/>
    </row>
    <row r="66" spans="1:4" ht="15">
      <c r="A66" s="127" t="s">
        <v>340</v>
      </c>
      <c r="B66" s="128" t="s">
        <v>159</v>
      </c>
      <c r="C66" s="128" t="s">
        <v>96</v>
      </c>
      <c r="D66" s="185">
        <f>'2_функц Гот'!F1273</f>
        <v>23417</v>
      </c>
    </row>
    <row r="67" spans="1:6" s="120" customFormat="1" ht="15.75">
      <c r="A67" s="191" t="s">
        <v>175</v>
      </c>
      <c r="B67" s="181" t="s">
        <v>155</v>
      </c>
      <c r="C67" s="181" t="s">
        <v>155</v>
      </c>
      <c r="D67" s="193">
        <f>D21++D28+D30+D33+D38+D42+D45+D51+D54+D59+D61+D65</f>
        <v>2267086</v>
      </c>
      <c r="E67" s="204"/>
      <c r="F67" s="204"/>
    </row>
    <row r="68" ht="15">
      <c r="D68" s="121"/>
    </row>
    <row r="69" ht="15">
      <c r="D69" s="195">
        <f>'3_ведомств Гот'!G1135</f>
        <v>60513.3</v>
      </c>
    </row>
    <row r="71" spans="1:6" s="154" customFormat="1" ht="15">
      <c r="A71" s="249"/>
      <c r="B71" s="250"/>
      <c r="C71" s="250"/>
      <c r="D71" s="251"/>
      <c r="E71" s="194"/>
      <c r="F71" s="194"/>
    </row>
    <row r="100" ht="15">
      <c r="B100" s="302" t="s">
        <v>554</v>
      </c>
    </row>
  </sheetData>
  <sheetProtection/>
  <mergeCells count="18">
    <mergeCell ref="B17:C17"/>
    <mergeCell ref="D17:D19"/>
    <mergeCell ref="B5:D5"/>
    <mergeCell ref="B6:D6"/>
    <mergeCell ref="B7:D7"/>
    <mergeCell ref="B8:D8"/>
    <mergeCell ref="B9:D9"/>
    <mergeCell ref="B10:D10"/>
    <mergeCell ref="B4:D4"/>
    <mergeCell ref="B3:D3"/>
    <mergeCell ref="B2:D2"/>
    <mergeCell ref="B1:D1"/>
    <mergeCell ref="B18:B19"/>
    <mergeCell ref="C18:C19"/>
    <mergeCell ref="A12:D12"/>
    <mergeCell ref="A13:D13"/>
    <mergeCell ref="A14:D14"/>
    <mergeCell ref="A17:A19"/>
  </mergeCells>
  <printOptions/>
  <pageMargins left="0.11811023622047245" right="0.11811023622047245" top="0.15748031496062992" bottom="0.35433070866141736" header="0.31496062992125984" footer="0.31496062992125984"/>
  <pageSetup fitToHeight="0" horizontalDpi="600" verticalDpi="600" orientation="portrait" paperSize="9" scale="7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016"/>
  <sheetViews>
    <sheetView showZeros="0" tabSelected="1" zoomScale="85" zoomScaleNormal="85" zoomScalePageLayoutView="0" workbookViewId="0" topLeftCell="A1">
      <selection activeCell="J19" sqref="J19"/>
    </sheetView>
  </sheetViews>
  <sheetFormatPr defaultColWidth="8.875" defaultRowHeight="12.75"/>
  <cols>
    <col min="1" max="1" width="81.75390625" style="207" customWidth="1"/>
    <col min="2" max="2" width="19.375" style="206" customWidth="1"/>
    <col min="3" max="3" width="12.125" style="206" customWidth="1"/>
    <col min="4" max="4" width="13.75390625" style="258" customWidth="1"/>
    <col min="5" max="5" width="12.375" style="1" bestFit="1" customWidth="1"/>
    <col min="6" max="16384" width="8.875" style="1" customWidth="1"/>
  </cols>
  <sheetData>
    <row r="1" spans="1:5" ht="15">
      <c r="A1" s="187"/>
      <c r="B1" s="374" t="s">
        <v>537</v>
      </c>
      <c r="C1" s="374"/>
      <c r="D1" s="374"/>
      <c r="E1" s="296"/>
    </row>
    <row r="2" spans="1:5" ht="15">
      <c r="A2" s="187"/>
      <c r="B2" s="375" t="s">
        <v>7</v>
      </c>
      <c r="C2" s="375"/>
      <c r="D2" s="375"/>
      <c r="E2" s="297"/>
    </row>
    <row r="3" spans="1:5" ht="15">
      <c r="A3" s="187"/>
      <c r="B3" s="375" t="s">
        <v>8</v>
      </c>
      <c r="C3" s="375"/>
      <c r="D3" s="375"/>
      <c r="E3" s="297"/>
    </row>
    <row r="4" spans="1:5" ht="15">
      <c r="A4" s="187"/>
      <c r="B4" s="375" t="s">
        <v>1175</v>
      </c>
      <c r="C4" s="375"/>
      <c r="D4" s="375"/>
      <c r="E4" s="297"/>
    </row>
    <row r="5" spans="1:4" ht="15">
      <c r="A5" s="356" t="s">
        <v>171</v>
      </c>
      <c r="B5" s="356"/>
      <c r="C5" s="356"/>
      <c r="D5" s="356"/>
    </row>
    <row r="6" spans="1:4" ht="15" customHeight="1">
      <c r="A6" s="356" t="s">
        <v>165</v>
      </c>
      <c r="B6" s="356"/>
      <c r="C6" s="356"/>
      <c r="D6" s="356"/>
    </row>
    <row r="7" spans="1:4" ht="15" customHeight="1">
      <c r="A7" s="356" t="s">
        <v>8</v>
      </c>
      <c r="B7" s="356"/>
      <c r="C7" s="356"/>
      <c r="D7" s="356"/>
    </row>
    <row r="8" spans="1:4" ht="15" customHeight="1">
      <c r="A8" s="356" t="s">
        <v>508</v>
      </c>
      <c r="B8" s="356"/>
      <c r="C8" s="356"/>
      <c r="D8" s="356"/>
    </row>
    <row r="9" spans="1:4" ht="15" customHeight="1">
      <c r="A9" s="356" t="s">
        <v>380</v>
      </c>
      <c r="B9" s="356"/>
      <c r="C9" s="356"/>
      <c r="D9" s="356"/>
    </row>
    <row r="10" spans="1:4" ht="15" customHeight="1">
      <c r="A10" s="356" t="s">
        <v>503</v>
      </c>
      <c r="B10" s="356"/>
      <c r="C10" s="356"/>
      <c r="D10" s="356"/>
    </row>
    <row r="11" spans="1:4" ht="15">
      <c r="A11" s="122"/>
      <c r="B11" s="114"/>
      <c r="C11" s="114"/>
      <c r="D11" s="256"/>
    </row>
    <row r="12" spans="1:4" ht="15">
      <c r="A12" s="122"/>
      <c r="B12" s="114"/>
      <c r="C12" s="114"/>
      <c r="D12" s="256"/>
    </row>
    <row r="13" spans="1:4" s="261" customFormat="1" ht="14.25">
      <c r="A13" s="379" t="s">
        <v>492</v>
      </c>
      <c r="B13" s="379"/>
      <c r="C13" s="379"/>
      <c r="D13" s="379"/>
    </row>
    <row r="14" spans="1:4" s="261" customFormat="1" ht="15" customHeight="1">
      <c r="A14" s="358" t="s">
        <v>351</v>
      </c>
      <c r="B14" s="358"/>
      <c r="C14" s="358"/>
      <c r="D14" s="358"/>
    </row>
    <row r="15" spans="1:4" s="261" customFormat="1" ht="14.25">
      <c r="A15" s="358" t="s">
        <v>352</v>
      </c>
      <c r="B15" s="358"/>
      <c r="C15" s="358"/>
      <c r="D15" s="358"/>
    </row>
    <row r="16" spans="1:4" s="261" customFormat="1" ht="14.25">
      <c r="A16" s="123"/>
      <c r="B16" s="117"/>
      <c r="C16" s="117"/>
      <c r="D16" s="257"/>
    </row>
    <row r="17" spans="1:4" s="261" customFormat="1" ht="14.25">
      <c r="A17" s="124" t="s">
        <v>95</v>
      </c>
      <c r="B17" s="298"/>
      <c r="C17" s="298"/>
      <c r="D17" s="299"/>
    </row>
    <row r="18" spans="1:4" ht="15">
      <c r="A18" s="376" t="s">
        <v>91</v>
      </c>
      <c r="B18" s="377" t="s">
        <v>353</v>
      </c>
      <c r="C18" s="377"/>
      <c r="D18" s="378" t="s">
        <v>11</v>
      </c>
    </row>
    <row r="19" spans="1:4" ht="15">
      <c r="A19" s="376"/>
      <c r="B19" s="125" t="s">
        <v>354</v>
      </c>
      <c r="C19" s="125" t="s">
        <v>355</v>
      </c>
      <c r="D19" s="378"/>
    </row>
    <row r="20" spans="1:4" ht="15">
      <c r="A20" s="343">
        <v>1</v>
      </c>
      <c r="B20" s="344">
        <f>A20+1</f>
        <v>2</v>
      </c>
      <c r="C20" s="344">
        <f>B20+1</f>
        <v>3</v>
      </c>
      <c r="D20" s="345">
        <v>4</v>
      </c>
    </row>
    <row r="21" spans="1:4" s="340" customFormat="1" ht="25.5">
      <c r="A21" s="346" t="s">
        <v>614</v>
      </c>
      <c r="B21" s="347" t="s">
        <v>1086</v>
      </c>
      <c r="C21" s="338" t="s">
        <v>1170</v>
      </c>
      <c r="D21" s="339">
        <v>18519.3</v>
      </c>
    </row>
    <row r="22" spans="1:4" s="340" customFormat="1" ht="12.75">
      <c r="A22" s="346" t="s">
        <v>308</v>
      </c>
      <c r="B22" s="347" t="s">
        <v>1145</v>
      </c>
      <c r="C22" s="338" t="s">
        <v>1170</v>
      </c>
      <c r="D22" s="339">
        <v>1510</v>
      </c>
    </row>
    <row r="23" spans="1:4" s="340" customFormat="1" ht="25.5">
      <c r="A23" s="346" t="s">
        <v>475</v>
      </c>
      <c r="B23" s="347" t="s">
        <v>1146</v>
      </c>
      <c r="C23" s="338" t="s">
        <v>1170</v>
      </c>
      <c r="D23" s="339">
        <v>1510</v>
      </c>
    </row>
    <row r="24" spans="1:4" s="340" customFormat="1" ht="12.75">
      <c r="A24" s="346" t="s">
        <v>270</v>
      </c>
      <c r="B24" s="347" t="s">
        <v>1147</v>
      </c>
      <c r="C24" s="338" t="s">
        <v>1170</v>
      </c>
      <c r="D24" s="339">
        <v>750</v>
      </c>
    </row>
    <row r="25" spans="1:4" s="340" customFormat="1" ht="13.5" customHeight="1">
      <c r="A25" s="346" t="s">
        <v>555</v>
      </c>
      <c r="B25" s="347" t="s">
        <v>1147</v>
      </c>
      <c r="C25" s="338" t="s">
        <v>181</v>
      </c>
      <c r="D25" s="339">
        <v>750</v>
      </c>
    </row>
    <row r="26" spans="1:4" s="340" customFormat="1" ht="12.75">
      <c r="A26" s="346" t="s">
        <v>199</v>
      </c>
      <c r="B26" s="347" t="s">
        <v>1147</v>
      </c>
      <c r="C26" s="338" t="s">
        <v>180</v>
      </c>
      <c r="D26" s="339">
        <v>750</v>
      </c>
    </row>
    <row r="27" spans="1:4" s="340" customFormat="1" ht="12.75">
      <c r="A27" s="346" t="s">
        <v>476</v>
      </c>
      <c r="B27" s="347" t="s">
        <v>1148</v>
      </c>
      <c r="C27" s="338" t="s">
        <v>1170</v>
      </c>
      <c r="D27" s="339">
        <v>160</v>
      </c>
    </row>
    <row r="28" spans="1:4" s="340" customFormat="1" ht="25.5">
      <c r="A28" s="346" t="s">
        <v>190</v>
      </c>
      <c r="B28" s="347" t="s">
        <v>1148</v>
      </c>
      <c r="C28" s="338" t="s">
        <v>101</v>
      </c>
      <c r="D28" s="339">
        <v>160</v>
      </c>
    </row>
    <row r="29" spans="1:4" s="340" customFormat="1" ht="12.75">
      <c r="A29" s="346" t="s">
        <v>189</v>
      </c>
      <c r="B29" s="347" t="s">
        <v>1148</v>
      </c>
      <c r="C29" s="338" t="s">
        <v>102</v>
      </c>
      <c r="D29" s="339">
        <v>160</v>
      </c>
    </row>
    <row r="30" spans="1:4" s="340" customFormat="1" ht="38.25">
      <c r="A30" s="346" t="s">
        <v>711</v>
      </c>
      <c r="B30" s="347" t="s">
        <v>1149</v>
      </c>
      <c r="C30" s="338" t="s">
        <v>1170</v>
      </c>
      <c r="D30" s="339">
        <v>510</v>
      </c>
    </row>
    <row r="31" spans="1:4" s="340" customFormat="1" ht="25.5">
      <c r="A31" s="346" t="s">
        <v>190</v>
      </c>
      <c r="B31" s="347" t="s">
        <v>1149</v>
      </c>
      <c r="C31" s="338" t="s">
        <v>101</v>
      </c>
      <c r="D31" s="339">
        <v>510</v>
      </c>
    </row>
    <row r="32" spans="1:4" s="340" customFormat="1" ht="12.75">
      <c r="A32" s="346" t="s">
        <v>189</v>
      </c>
      <c r="B32" s="347" t="s">
        <v>1149</v>
      </c>
      <c r="C32" s="338" t="s">
        <v>102</v>
      </c>
      <c r="D32" s="339">
        <v>510</v>
      </c>
    </row>
    <row r="33" spans="1:4" s="340" customFormat="1" ht="12.75">
      <c r="A33" s="346" t="s">
        <v>607</v>
      </c>
      <c r="B33" s="347" t="s">
        <v>1150</v>
      </c>
      <c r="C33" s="338" t="s">
        <v>1170</v>
      </c>
      <c r="D33" s="339">
        <v>90</v>
      </c>
    </row>
    <row r="34" spans="1:4" s="340" customFormat="1" ht="25.5">
      <c r="A34" s="346" t="s">
        <v>190</v>
      </c>
      <c r="B34" s="347" t="s">
        <v>1150</v>
      </c>
      <c r="C34" s="338" t="s">
        <v>101</v>
      </c>
      <c r="D34" s="339">
        <v>90</v>
      </c>
    </row>
    <row r="35" spans="1:4" s="340" customFormat="1" ht="12.75">
      <c r="A35" s="346" t="s">
        <v>189</v>
      </c>
      <c r="B35" s="347" t="s">
        <v>1150</v>
      </c>
      <c r="C35" s="338" t="s">
        <v>102</v>
      </c>
      <c r="D35" s="339">
        <v>90</v>
      </c>
    </row>
    <row r="36" spans="1:4" s="340" customFormat="1" ht="25.5">
      <c r="A36" s="346" t="s">
        <v>604</v>
      </c>
      <c r="B36" s="347" t="s">
        <v>1125</v>
      </c>
      <c r="C36" s="338" t="s">
        <v>1170</v>
      </c>
      <c r="D36" s="339">
        <v>13113</v>
      </c>
    </row>
    <row r="37" spans="1:4" s="340" customFormat="1" ht="25.5">
      <c r="A37" s="346" t="s">
        <v>786</v>
      </c>
      <c r="B37" s="347" t="s">
        <v>1126</v>
      </c>
      <c r="C37" s="338" t="s">
        <v>1170</v>
      </c>
      <c r="D37" s="339">
        <v>90</v>
      </c>
    </row>
    <row r="38" spans="1:4" s="340" customFormat="1" ht="38.25">
      <c r="A38" s="346" t="s">
        <v>709</v>
      </c>
      <c r="B38" s="347" t="s">
        <v>1127</v>
      </c>
      <c r="C38" s="338" t="s">
        <v>1170</v>
      </c>
      <c r="D38" s="339">
        <v>90</v>
      </c>
    </row>
    <row r="39" spans="1:4" s="340" customFormat="1" ht="12.75">
      <c r="A39" s="346" t="s">
        <v>179</v>
      </c>
      <c r="B39" s="347" t="s">
        <v>1127</v>
      </c>
      <c r="C39" s="338" t="s">
        <v>178</v>
      </c>
      <c r="D39" s="339">
        <v>90</v>
      </c>
    </row>
    <row r="40" spans="1:4" s="340" customFormat="1" ht="12.75">
      <c r="A40" s="346" t="s">
        <v>299</v>
      </c>
      <c r="B40" s="347" t="s">
        <v>1127</v>
      </c>
      <c r="C40" s="338" t="s">
        <v>300</v>
      </c>
      <c r="D40" s="339">
        <v>90</v>
      </c>
    </row>
    <row r="41" spans="1:4" s="340" customFormat="1" ht="25.5">
      <c r="A41" s="346" t="s">
        <v>472</v>
      </c>
      <c r="B41" s="347" t="s">
        <v>1128</v>
      </c>
      <c r="C41" s="338" t="s">
        <v>1170</v>
      </c>
      <c r="D41" s="339">
        <v>13023</v>
      </c>
    </row>
    <row r="42" spans="1:4" s="340" customFormat="1" ht="12.75">
      <c r="A42" s="346" t="s">
        <v>375</v>
      </c>
      <c r="B42" s="347" t="s">
        <v>1129</v>
      </c>
      <c r="C42" s="338" t="s">
        <v>1170</v>
      </c>
      <c r="D42" s="339">
        <v>13023</v>
      </c>
    </row>
    <row r="43" spans="1:4" s="340" customFormat="1" ht="12.75">
      <c r="A43" s="346" t="s">
        <v>555</v>
      </c>
      <c r="B43" s="347" t="s">
        <v>1129</v>
      </c>
      <c r="C43" s="338" t="s">
        <v>181</v>
      </c>
      <c r="D43" s="339">
        <v>13023</v>
      </c>
    </row>
    <row r="44" spans="1:4" s="340" customFormat="1" ht="12.75">
      <c r="A44" s="346" t="s">
        <v>199</v>
      </c>
      <c r="B44" s="347" t="s">
        <v>1129</v>
      </c>
      <c r="C44" s="338" t="s">
        <v>180</v>
      </c>
      <c r="D44" s="339">
        <v>13023</v>
      </c>
    </row>
    <row r="45" spans="1:4" s="340" customFormat="1" ht="12.75">
      <c r="A45" s="346" t="s">
        <v>212</v>
      </c>
      <c r="B45" s="347" t="s">
        <v>1087</v>
      </c>
      <c r="C45" s="338" t="s">
        <v>1170</v>
      </c>
      <c r="D45" s="339">
        <v>3896.3</v>
      </c>
    </row>
    <row r="46" spans="1:4" s="340" customFormat="1" ht="25.5">
      <c r="A46" s="346" t="s">
        <v>466</v>
      </c>
      <c r="B46" s="347" t="s">
        <v>1088</v>
      </c>
      <c r="C46" s="338" t="s">
        <v>1170</v>
      </c>
      <c r="D46" s="339">
        <v>3896.3</v>
      </c>
    </row>
    <row r="47" spans="1:4" s="340" customFormat="1" ht="25.5">
      <c r="A47" s="346" t="s">
        <v>303</v>
      </c>
      <c r="B47" s="347" t="s">
        <v>1094</v>
      </c>
      <c r="C47" s="338" t="s">
        <v>1170</v>
      </c>
      <c r="D47" s="339">
        <v>445.2</v>
      </c>
    </row>
    <row r="48" spans="1:4" s="340" customFormat="1" ht="12.75">
      <c r="A48" s="346" t="s">
        <v>555</v>
      </c>
      <c r="B48" s="347" t="s">
        <v>1094</v>
      </c>
      <c r="C48" s="338" t="s">
        <v>181</v>
      </c>
      <c r="D48" s="339">
        <v>445.2</v>
      </c>
    </row>
    <row r="49" spans="1:4" s="340" customFormat="1" ht="12.75">
      <c r="A49" s="346" t="s">
        <v>199</v>
      </c>
      <c r="B49" s="347" t="s">
        <v>1094</v>
      </c>
      <c r="C49" s="338" t="s">
        <v>180</v>
      </c>
      <c r="D49" s="339">
        <v>445.2</v>
      </c>
    </row>
    <row r="50" spans="1:4" s="340" customFormat="1" ht="12.75">
      <c r="A50" s="346" t="s">
        <v>358</v>
      </c>
      <c r="B50" s="347" t="s">
        <v>1089</v>
      </c>
      <c r="C50" s="338" t="s">
        <v>1170</v>
      </c>
      <c r="D50" s="339">
        <v>60</v>
      </c>
    </row>
    <row r="51" spans="1:4" s="340" customFormat="1" ht="13.5" customHeight="1">
      <c r="A51" s="346" t="s">
        <v>555</v>
      </c>
      <c r="B51" s="347" t="s">
        <v>1089</v>
      </c>
      <c r="C51" s="338" t="s">
        <v>181</v>
      </c>
      <c r="D51" s="339">
        <v>60</v>
      </c>
    </row>
    <row r="52" spans="1:4" s="340" customFormat="1" ht="12.75">
      <c r="A52" s="346" t="s">
        <v>199</v>
      </c>
      <c r="B52" s="347" t="s">
        <v>1089</v>
      </c>
      <c r="C52" s="338" t="s">
        <v>180</v>
      </c>
      <c r="D52" s="339">
        <v>60</v>
      </c>
    </row>
    <row r="53" spans="1:4" s="340" customFormat="1" ht="12.75">
      <c r="A53" s="346" t="s">
        <v>268</v>
      </c>
      <c r="B53" s="347" t="s">
        <v>1095</v>
      </c>
      <c r="C53" s="338" t="s">
        <v>1170</v>
      </c>
      <c r="D53" s="339">
        <v>3391.1</v>
      </c>
    </row>
    <row r="54" spans="1:4" s="340" customFormat="1" ht="38.25">
      <c r="A54" s="346" t="s">
        <v>197</v>
      </c>
      <c r="B54" s="347" t="s">
        <v>1095</v>
      </c>
      <c r="C54" s="338" t="s">
        <v>196</v>
      </c>
      <c r="D54" s="339">
        <v>3024.8</v>
      </c>
    </row>
    <row r="55" spans="1:4" s="340" customFormat="1" ht="12.75">
      <c r="A55" s="346" t="s">
        <v>195</v>
      </c>
      <c r="B55" s="347" t="s">
        <v>1095</v>
      </c>
      <c r="C55" s="338" t="s">
        <v>194</v>
      </c>
      <c r="D55" s="339">
        <v>3024.8</v>
      </c>
    </row>
    <row r="56" spans="1:4" s="340" customFormat="1" ht="13.5" customHeight="1">
      <c r="A56" s="346" t="s">
        <v>555</v>
      </c>
      <c r="B56" s="347" t="s">
        <v>1095</v>
      </c>
      <c r="C56" s="338" t="s">
        <v>181</v>
      </c>
      <c r="D56" s="339">
        <v>357.3</v>
      </c>
    </row>
    <row r="57" spans="1:4" s="340" customFormat="1" ht="12.75">
      <c r="A57" s="346" t="s">
        <v>199</v>
      </c>
      <c r="B57" s="347" t="s">
        <v>1095</v>
      </c>
      <c r="C57" s="338" t="s">
        <v>180</v>
      </c>
      <c r="D57" s="339">
        <v>357.3</v>
      </c>
    </row>
    <row r="58" spans="1:4" s="340" customFormat="1" ht="12.75">
      <c r="A58" s="346" t="s">
        <v>193</v>
      </c>
      <c r="B58" s="347" t="s">
        <v>1095</v>
      </c>
      <c r="C58" s="338" t="s">
        <v>99</v>
      </c>
      <c r="D58" s="339">
        <v>9</v>
      </c>
    </row>
    <row r="59" spans="1:4" s="340" customFormat="1" ht="12.75">
      <c r="A59" s="346" t="s">
        <v>192</v>
      </c>
      <c r="B59" s="347" t="s">
        <v>1095</v>
      </c>
      <c r="C59" s="338" t="s">
        <v>191</v>
      </c>
      <c r="D59" s="339">
        <v>9</v>
      </c>
    </row>
    <row r="60" spans="1:4" s="340" customFormat="1" ht="12.75">
      <c r="A60" s="346" t="s">
        <v>781</v>
      </c>
      <c r="B60" s="347" t="s">
        <v>1027</v>
      </c>
      <c r="C60" s="338" t="s">
        <v>1170</v>
      </c>
      <c r="D60" s="339">
        <v>106142.5</v>
      </c>
    </row>
    <row r="61" spans="1:4" s="340" customFormat="1" ht="12.75">
      <c r="A61" s="346" t="s">
        <v>305</v>
      </c>
      <c r="B61" s="347" t="s">
        <v>1130</v>
      </c>
      <c r="C61" s="338" t="s">
        <v>1170</v>
      </c>
      <c r="D61" s="339">
        <v>16499</v>
      </c>
    </row>
    <row r="62" spans="1:4" s="340" customFormat="1" ht="38.25">
      <c r="A62" s="346" t="s">
        <v>473</v>
      </c>
      <c r="B62" s="347" t="s">
        <v>1131</v>
      </c>
      <c r="C62" s="338" t="s">
        <v>1170</v>
      </c>
      <c r="D62" s="339">
        <v>16499</v>
      </c>
    </row>
    <row r="63" spans="1:4" s="340" customFormat="1" ht="12.75">
      <c r="A63" s="346" t="s">
        <v>545</v>
      </c>
      <c r="B63" s="347" t="s">
        <v>1132</v>
      </c>
      <c r="C63" s="338" t="s">
        <v>1170</v>
      </c>
      <c r="D63" s="339">
        <v>877.2</v>
      </c>
    </row>
    <row r="64" spans="1:4" s="340" customFormat="1" ht="12.75">
      <c r="A64" s="346" t="s">
        <v>179</v>
      </c>
      <c r="B64" s="347" t="s">
        <v>1132</v>
      </c>
      <c r="C64" s="338" t="s">
        <v>178</v>
      </c>
      <c r="D64" s="339">
        <v>877.2</v>
      </c>
    </row>
    <row r="65" spans="1:4" s="340" customFormat="1" ht="12.75">
      <c r="A65" s="346" t="s">
        <v>177</v>
      </c>
      <c r="B65" s="347" t="s">
        <v>1132</v>
      </c>
      <c r="C65" s="338" t="s">
        <v>176</v>
      </c>
      <c r="D65" s="339">
        <v>877.2</v>
      </c>
    </row>
    <row r="66" spans="1:4" s="340" customFormat="1" ht="12.75">
      <c r="A66" s="346" t="s">
        <v>605</v>
      </c>
      <c r="B66" s="347" t="s">
        <v>1133</v>
      </c>
      <c r="C66" s="338" t="s">
        <v>1170</v>
      </c>
      <c r="D66" s="339">
        <v>4033</v>
      </c>
    </row>
    <row r="67" spans="1:4" s="340" customFormat="1" ht="12.75">
      <c r="A67" s="346" t="s">
        <v>179</v>
      </c>
      <c r="B67" s="347" t="s">
        <v>1133</v>
      </c>
      <c r="C67" s="338" t="s">
        <v>178</v>
      </c>
      <c r="D67" s="339">
        <v>4033</v>
      </c>
    </row>
    <row r="68" spans="1:4" s="340" customFormat="1" ht="12.75">
      <c r="A68" s="346" t="s">
        <v>177</v>
      </c>
      <c r="B68" s="347" t="s">
        <v>1133</v>
      </c>
      <c r="C68" s="338" t="s">
        <v>176</v>
      </c>
      <c r="D68" s="339">
        <v>4033</v>
      </c>
    </row>
    <row r="69" spans="1:4" s="340" customFormat="1" ht="25.5">
      <c r="A69" s="346" t="s">
        <v>710</v>
      </c>
      <c r="B69" s="347" t="s">
        <v>1134</v>
      </c>
      <c r="C69" s="338" t="s">
        <v>1170</v>
      </c>
      <c r="D69" s="339">
        <v>5355.8</v>
      </c>
    </row>
    <row r="70" spans="1:4" s="340" customFormat="1" ht="12.75">
      <c r="A70" s="346" t="s">
        <v>179</v>
      </c>
      <c r="B70" s="347" t="s">
        <v>1134</v>
      </c>
      <c r="C70" s="338" t="s">
        <v>178</v>
      </c>
      <c r="D70" s="339">
        <v>5355.8</v>
      </c>
    </row>
    <row r="71" spans="1:4" s="340" customFormat="1" ht="12.75">
      <c r="A71" s="346" t="s">
        <v>177</v>
      </c>
      <c r="B71" s="347" t="s">
        <v>1134</v>
      </c>
      <c r="C71" s="338" t="s">
        <v>176</v>
      </c>
      <c r="D71" s="339">
        <v>5355.8</v>
      </c>
    </row>
    <row r="72" spans="1:4" s="340" customFormat="1" ht="12.75">
      <c r="A72" s="346" t="s">
        <v>605</v>
      </c>
      <c r="B72" s="347" t="s">
        <v>1135</v>
      </c>
      <c r="C72" s="338" t="s">
        <v>1170</v>
      </c>
      <c r="D72" s="339">
        <v>6233</v>
      </c>
    </row>
    <row r="73" spans="1:4" s="340" customFormat="1" ht="12.75">
      <c r="A73" s="346" t="s">
        <v>179</v>
      </c>
      <c r="B73" s="347" t="s">
        <v>1135</v>
      </c>
      <c r="C73" s="338" t="s">
        <v>178</v>
      </c>
      <c r="D73" s="339">
        <v>6233</v>
      </c>
    </row>
    <row r="74" spans="1:4" s="340" customFormat="1" ht="12.75">
      <c r="A74" s="346" t="s">
        <v>177</v>
      </c>
      <c r="B74" s="347" t="s">
        <v>1135</v>
      </c>
      <c r="C74" s="338" t="s">
        <v>176</v>
      </c>
      <c r="D74" s="339">
        <v>6233</v>
      </c>
    </row>
    <row r="75" spans="1:4" s="340" customFormat="1" ht="25.5">
      <c r="A75" s="346" t="s">
        <v>667</v>
      </c>
      <c r="B75" s="347" t="s">
        <v>1028</v>
      </c>
      <c r="C75" s="338" t="s">
        <v>1170</v>
      </c>
      <c r="D75" s="339">
        <v>59732.5</v>
      </c>
    </row>
    <row r="76" spans="1:4" s="340" customFormat="1" ht="12.75">
      <c r="A76" s="346" t="s">
        <v>668</v>
      </c>
      <c r="B76" s="347" t="s">
        <v>1029</v>
      </c>
      <c r="C76" s="338" t="s">
        <v>1170</v>
      </c>
      <c r="D76" s="339">
        <v>59732.5</v>
      </c>
    </row>
    <row r="77" spans="1:4" s="340" customFormat="1" ht="25.5">
      <c r="A77" s="346" t="s">
        <v>598</v>
      </c>
      <c r="B77" s="347" t="s">
        <v>1030</v>
      </c>
      <c r="C77" s="338" t="s">
        <v>1170</v>
      </c>
      <c r="D77" s="339">
        <v>34911.6</v>
      </c>
    </row>
    <row r="78" spans="1:4" s="340" customFormat="1" ht="12.75">
      <c r="A78" s="346" t="s">
        <v>250</v>
      </c>
      <c r="B78" s="347" t="s">
        <v>1030</v>
      </c>
      <c r="C78" s="338" t="s">
        <v>249</v>
      </c>
      <c r="D78" s="339">
        <v>34911.6</v>
      </c>
    </row>
    <row r="79" spans="1:4" s="340" customFormat="1" ht="41.25" customHeight="1">
      <c r="A79" s="346" t="s">
        <v>248</v>
      </c>
      <c r="B79" s="347" t="s">
        <v>1030</v>
      </c>
      <c r="C79" s="338" t="s">
        <v>247</v>
      </c>
      <c r="D79" s="339">
        <v>34911.6</v>
      </c>
    </row>
    <row r="80" spans="1:4" s="340" customFormat="1" ht="12.75">
      <c r="A80" s="346" t="s">
        <v>599</v>
      </c>
      <c r="B80" s="347" t="s">
        <v>1031</v>
      </c>
      <c r="C80" s="338" t="s">
        <v>1170</v>
      </c>
      <c r="D80" s="339">
        <v>24820.9</v>
      </c>
    </row>
    <row r="81" spans="1:4" s="340" customFormat="1" ht="12.75">
      <c r="A81" s="346" t="s">
        <v>250</v>
      </c>
      <c r="B81" s="347" t="s">
        <v>1031</v>
      </c>
      <c r="C81" s="338" t="s">
        <v>249</v>
      </c>
      <c r="D81" s="339">
        <v>24820.9</v>
      </c>
    </row>
    <row r="82" spans="1:4" s="340" customFormat="1" ht="12.75">
      <c r="A82" s="346" t="s">
        <v>248</v>
      </c>
      <c r="B82" s="347" t="s">
        <v>1031</v>
      </c>
      <c r="C82" s="338" t="s">
        <v>247</v>
      </c>
      <c r="D82" s="339">
        <v>24820.9</v>
      </c>
    </row>
    <row r="83" spans="1:4" s="340" customFormat="1" ht="25.5">
      <c r="A83" s="346" t="s">
        <v>312</v>
      </c>
      <c r="B83" s="347" t="s">
        <v>1142</v>
      </c>
      <c r="C83" s="338" t="s">
        <v>1170</v>
      </c>
      <c r="D83" s="339">
        <v>29911</v>
      </c>
    </row>
    <row r="84" spans="1:4" s="340" customFormat="1" ht="51">
      <c r="A84" s="346" t="s">
        <v>669</v>
      </c>
      <c r="B84" s="347" t="s">
        <v>1143</v>
      </c>
      <c r="C84" s="338" t="s">
        <v>1170</v>
      </c>
      <c r="D84" s="339">
        <v>29911</v>
      </c>
    </row>
    <row r="85" spans="1:4" s="340" customFormat="1" ht="25.5">
      <c r="A85" s="346" t="s">
        <v>531</v>
      </c>
      <c r="B85" s="347" t="s">
        <v>1144</v>
      </c>
      <c r="C85" s="338" t="s">
        <v>1170</v>
      </c>
      <c r="D85" s="339">
        <v>29911</v>
      </c>
    </row>
    <row r="86" spans="1:4" s="340" customFormat="1" ht="12.75">
      <c r="A86" s="346" t="s">
        <v>179</v>
      </c>
      <c r="B86" s="347" t="s">
        <v>1144</v>
      </c>
      <c r="C86" s="338" t="s">
        <v>178</v>
      </c>
      <c r="D86" s="339">
        <v>29911</v>
      </c>
    </row>
    <row r="87" spans="1:4" s="340" customFormat="1" ht="12.75">
      <c r="A87" s="346" t="s">
        <v>177</v>
      </c>
      <c r="B87" s="347" t="s">
        <v>1144</v>
      </c>
      <c r="C87" s="338" t="s">
        <v>176</v>
      </c>
      <c r="D87" s="339">
        <v>29911</v>
      </c>
    </row>
    <row r="88" spans="1:4" s="340" customFormat="1" ht="25.5">
      <c r="A88" s="346" t="s">
        <v>231</v>
      </c>
      <c r="B88" s="347" t="s">
        <v>811</v>
      </c>
      <c r="C88" s="338" t="s">
        <v>1170</v>
      </c>
      <c r="D88" s="339">
        <v>148699.2</v>
      </c>
    </row>
    <row r="89" spans="1:4" s="340" customFormat="1" ht="12.75">
      <c r="A89" s="346" t="s">
        <v>274</v>
      </c>
      <c r="B89" s="347" t="s">
        <v>980</v>
      </c>
      <c r="C89" s="338" t="s">
        <v>1170</v>
      </c>
      <c r="D89" s="339">
        <v>30740.7</v>
      </c>
    </row>
    <row r="90" spans="1:4" s="340" customFormat="1" ht="38.25">
      <c r="A90" s="346" t="s">
        <v>778</v>
      </c>
      <c r="B90" s="347" t="s">
        <v>981</v>
      </c>
      <c r="C90" s="338" t="s">
        <v>1170</v>
      </c>
      <c r="D90" s="339">
        <v>30740.7</v>
      </c>
    </row>
    <row r="91" spans="1:4" s="340" customFormat="1" ht="38.25">
      <c r="A91" s="346" t="s">
        <v>417</v>
      </c>
      <c r="B91" s="347" t="s">
        <v>982</v>
      </c>
      <c r="C91" s="338" t="s">
        <v>1170</v>
      </c>
      <c r="D91" s="339">
        <v>30740.7</v>
      </c>
    </row>
    <row r="92" spans="1:4" s="340" customFormat="1" ht="12.75">
      <c r="A92" s="346" t="s">
        <v>555</v>
      </c>
      <c r="B92" s="347" t="s">
        <v>982</v>
      </c>
      <c r="C92" s="338" t="s">
        <v>181</v>
      </c>
      <c r="D92" s="339">
        <v>30740.7</v>
      </c>
    </row>
    <row r="93" spans="1:4" s="340" customFormat="1" ht="12.75">
      <c r="A93" s="346" t="s">
        <v>199</v>
      </c>
      <c r="B93" s="347" t="s">
        <v>982</v>
      </c>
      <c r="C93" s="338" t="s">
        <v>180</v>
      </c>
      <c r="D93" s="339">
        <v>30740.7</v>
      </c>
    </row>
    <row r="94" spans="1:4" s="340" customFormat="1" ht="12.75">
      <c r="A94" s="346" t="s">
        <v>230</v>
      </c>
      <c r="B94" s="347" t="s">
        <v>812</v>
      </c>
      <c r="C94" s="338" t="s">
        <v>1170</v>
      </c>
      <c r="D94" s="339">
        <v>1261.5</v>
      </c>
    </row>
    <row r="95" spans="1:4" s="340" customFormat="1" ht="12.75">
      <c r="A95" s="346" t="s">
        <v>488</v>
      </c>
      <c r="B95" s="347" t="s">
        <v>813</v>
      </c>
      <c r="C95" s="338" t="s">
        <v>1170</v>
      </c>
      <c r="D95" s="339">
        <v>400.1</v>
      </c>
    </row>
    <row r="96" spans="1:4" s="340" customFormat="1" ht="12.75">
      <c r="A96" s="346" t="s">
        <v>454</v>
      </c>
      <c r="B96" s="347" t="s">
        <v>814</v>
      </c>
      <c r="C96" s="338" t="s">
        <v>1170</v>
      </c>
      <c r="D96" s="339">
        <v>400.1</v>
      </c>
    </row>
    <row r="97" spans="1:4" s="340" customFormat="1" ht="25.5">
      <c r="A97" s="346" t="s">
        <v>190</v>
      </c>
      <c r="B97" s="347" t="s">
        <v>814</v>
      </c>
      <c r="C97" s="338" t="s">
        <v>101</v>
      </c>
      <c r="D97" s="339">
        <v>400.1</v>
      </c>
    </row>
    <row r="98" spans="1:4" s="340" customFormat="1" ht="12.75">
      <c r="A98" s="346" t="s">
        <v>189</v>
      </c>
      <c r="B98" s="347" t="s">
        <v>814</v>
      </c>
      <c r="C98" s="338" t="s">
        <v>102</v>
      </c>
      <c r="D98" s="339">
        <v>364.6</v>
      </c>
    </row>
    <row r="99" spans="1:4" s="340" customFormat="1" ht="12.75">
      <c r="A99" s="346" t="s">
        <v>204</v>
      </c>
      <c r="B99" s="347" t="s">
        <v>814</v>
      </c>
      <c r="C99" s="338" t="s">
        <v>203</v>
      </c>
      <c r="D99" s="339">
        <v>35.5</v>
      </c>
    </row>
    <row r="100" spans="1:4" s="340" customFormat="1" ht="38.25">
      <c r="A100" s="346" t="s">
        <v>455</v>
      </c>
      <c r="B100" s="347" t="s">
        <v>815</v>
      </c>
      <c r="C100" s="338" t="s">
        <v>1170</v>
      </c>
      <c r="D100" s="339">
        <v>861.4</v>
      </c>
    </row>
    <row r="101" spans="1:4" s="340" customFormat="1" ht="12.75">
      <c r="A101" s="346" t="s">
        <v>456</v>
      </c>
      <c r="B101" s="347" t="s">
        <v>816</v>
      </c>
      <c r="C101" s="338" t="s">
        <v>1170</v>
      </c>
      <c r="D101" s="339">
        <v>861.4</v>
      </c>
    </row>
    <row r="102" spans="1:4" s="340" customFormat="1" ht="26.25" customHeight="1">
      <c r="A102" s="346" t="s">
        <v>555</v>
      </c>
      <c r="B102" s="347" t="s">
        <v>816</v>
      </c>
      <c r="C102" s="338" t="s">
        <v>181</v>
      </c>
      <c r="D102" s="339">
        <v>79.5</v>
      </c>
    </row>
    <row r="103" spans="1:4" s="340" customFormat="1" ht="12.75">
      <c r="A103" s="346" t="s">
        <v>199</v>
      </c>
      <c r="B103" s="347" t="s">
        <v>816</v>
      </c>
      <c r="C103" s="338" t="s">
        <v>180</v>
      </c>
      <c r="D103" s="339">
        <v>79.5</v>
      </c>
    </row>
    <row r="104" spans="1:4" s="340" customFormat="1" ht="25.5">
      <c r="A104" s="346" t="s">
        <v>190</v>
      </c>
      <c r="B104" s="347" t="s">
        <v>816</v>
      </c>
      <c r="C104" s="338" t="s">
        <v>101</v>
      </c>
      <c r="D104" s="339">
        <v>781.9</v>
      </c>
    </row>
    <row r="105" spans="1:4" s="340" customFormat="1" ht="12.75">
      <c r="A105" s="346" t="s">
        <v>189</v>
      </c>
      <c r="B105" s="347" t="s">
        <v>816</v>
      </c>
      <c r="C105" s="338" t="s">
        <v>102</v>
      </c>
      <c r="D105" s="339">
        <v>735.9</v>
      </c>
    </row>
    <row r="106" spans="1:4" s="340" customFormat="1" ht="12.75">
      <c r="A106" s="346" t="s">
        <v>204</v>
      </c>
      <c r="B106" s="347" t="s">
        <v>816</v>
      </c>
      <c r="C106" s="338" t="s">
        <v>203</v>
      </c>
      <c r="D106" s="339">
        <v>46</v>
      </c>
    </row>
    <row r="107" spans="1:4" s="340" customFormat="1" ht="13.5" customHeight="1">
      <c r="A107" s="346" t="s">
        <v>276</v>
      </c>
      <c r="B107" s="347" t="s">
        <v>986</v>
      </c>
      <c r="C107" s="338" t="s">
        <v>1170</v>
      </c>
      <c r="D107" s="339">
        <v>115830.4</v>
      </c>
    </row>
    <row r="108" spans="1:4" s="340" customFormat="1" ht="25.5">
      <c r="A108" s="346" t="s">
        <v>419</v>
      </c>
      <c r="B108" s="347" t="s">
        <v>987</v>
      </c>
      <c r="C108" s="338" t="s">
        <v>1170</v>
      </c>
      <c r="D108" s="339">
        <v>57707.9</v>
      </c>
    </row>
    <row r="109" spans="1:4" s="340" customFormat="1" ht="25.5">
      <c r="A109" s="346" t="s">
        <v>526</v>
      </c>
      <c r="B109" s="347" t="s">
        <v>988</v>
      </c>
      <c r="C109" s="338" t="s">
        <v>1170</v>
      </c>
      <c r="D109" s="339">
        <v>2586.4</v>
      </c>
    </row>
    <row r="110" spans="1:4" s="340" customFormat="1" ht="12.75">
      <c r="A110" s="346" t="s">
        <v>555</v>
      </c>
      <c r="B110" s="347" t="s">
        <v>988</v>
      </c>
      <c r="C110" s="338" t="s">
        <v>181</v>
      </c>
      <c r="D110" s="339">
        <v>2586.4</v>
      </c>
    </row>
    <row r="111" spans="1:4" s="340" customFormat="1" ht="12.75">
      <c r="A111" s="346" t="s">
        <v>199</v>
      </c>
      <c r="B111" s="347" t="s">
        <v>988</v>
      </c>
      <c r="C111" s="338" t="s">
        <v>180</v>
      </c>
      <c r="D111" s="339">
        <v>2586.4</v>
      </c>
    </row>
    <row r="112" spans="1:4" s="340" customFormat="1" ht="25.5">
      <c r="A112" s="346" t="s">
        <v>527</v>
      </c>
      <c r="B112" s="347" t="s">
        <v>989</v>
      </c>
      <c r="C112" s="338" t="s">
        <v>1170</v>
      </c>
      <c r="D112" s="339">
        <v>11000</v>
      </c>
    </row>
    <row r="113" spans="1:4" s="340" customFormat="1" ht="12.75">
      <c r="A113" s="346" t="s">
        <v>555</v>
      </c>
      <c r="B113" s="347" t="s">
        <v>989</v>
      </c>
      <c r="C113" s="338" t="s">
        <v>181</v>
      </c>
      <c r="D113" s="339">
        <v>11000</v>
      </c>
    </row>
    <row r="114" spans="1:4" s="340" customFormat="1" ht="12.75">
      <c r="A114" s="346" t="s">
        <v>199</v>
      </c>
      <c r="B114" s="347" t="s">
        <v>989</v>
      </c>
      <c r="C114" s="338" t="s">
        <v>180</v>
      </c>
      <c r="D114" s="339">
        <v>11000</v>
      </c>
    </row>
    <row r="115" spans="1:4" s="340" customFormat="1" ht="13.5" customHeight="1">
      <c r="A115" s="346" t="s">
        <v>420</v>
      </c>
      <c r="B115" s="347" t="s">
        <v>990</v>
      </c>
      <c r="C115" s="338" t="s">
        <v>1170</v>
      </c>
      <c r="D115" s="339">
        <v>5084.8</v>
      </c>
    </row>
    <row r="116" spans="1:4" s="340" customFormat="1" ht="12.75">
      <c r="A116" s="346" t="s">
        <v>555</v>
      </c>
      <c r="B116" s="347" t="s">
        <v>990</v>
      </c>
      <c r="C116" s="338" t="s">
        <v>181</v>
      </c>
      <c r="D116" s="339">
        <v>5084.8</v>
      </c>
    </row>
    <row r="117" spans="1:4" s="340" customFormat="1" ht="12.75">
      <c r="A117" s="346" t="s">
        <v>199</v>
      </c>
      <c r="B117" s="347" t="s">
        <v>990</v>
      </c>
      <c r="C117" s="338" t="s">
        <v>180</v>
      </c>
      <c r="D117" s="339">
        <v>5084.8</v>
      </c>
    </row>
    <row r="118" spans="1:4" s="340" customFormat="1" ht="13.5" customHeight="1">
      <c r="A118" s="346" t="s">
        <v>615</v>
      </c>
      <c r="B118" s="347" t="s">
        <v>991</v>
      </c>
      <c r="C118" s="338" t="s">
        <v>1170</v>
      </c>
      <c r="D118" s="339">
        <v>22372</v>
      </c>
    </row>
    <row r="119" spans="1:4" s="340" customFormat="1" ht="12.75">
      <c r="A119" s="346" t="s">
        <v>555</v>
      </c>
      <c r="B119" s="347" t="s">
        <v>991</v>
      </c>
      <c r="C119" s="338" t="s">
        <v>181</v>
      </c>
      <c r="D119" s="339">
        <v>22372</v>
      </c>
    </row>
    <row r="120" spans="1:4" s="340" customFormat="1" ht="12.75">
      <c r="A120" s="346" t="s">
        <v>199</v>
      </c>
      <c r="B120" s="347" t="s">
        <v>991</v>
      </c>
      <c r="C120" s="338" t="s">
        <v>180</v>
      </c>
      <c r="D120" s="339">
        <v>22372</v>
      </c>
    </row>
    <row r="121" spans="1:4" s="340" customFormat="1" ht="51">
      <c r="A121" s="346" t="s">
        <v>702</v>
      </c>
      <c r="B121" s="347" t="s">
        <v>992</v>
      </c>
      <c r="C121" s="338" t="s">
        <v>1170</v>
      </c>
      <c r="D121" s="339">
        <v>16664.7</v>
      </c>
    </row>
    <row r="122" spans="1:4" s="340" customFormat="1" ht="12.75">
      <c r="A122" s="346" t="s">
        <v>555</v>
      </c>
      <c r="B122" s="347" t="s">
        <v>992</v>
      </c>
      <c r="C122" s="338" t="s">
        <v>181</v>
      </c>
      <c r="D122" s="339">
        <v>16664.7</v>
      </c>
    </row>
    <row r="123" spans="1:4" s="340" customFormat="1" ht="12.75">
      <c r="A123" s="346" t="s">
        <v>199</v>
      </c>
      <c r="B123" s="347" t="s">
        <v>992</v>
      </c>
      <c r="C123" s="338" t="s">
        <v>180</v>
      </c>
      <c r="D123" s="339">
        <v>16664.7</v>
      </c>
    </row>
    <row r="124" spans="1:4" s="340" customFormat="1" ht="13.5" customHeight="1">
      <c r="A124" s="346" t="s">
        <v>421</v>
      </c>
      <c r="B124" s="347" t="s">
        <v>993</v>
      </c>
      <c r="C124" s="338" t="s">
        <v>1170</v>
      </c>
      <c r="D124" s="339">
        <v>58122.5</v>
      </c>
    </row>
    <row r="125" spans="1:4" s="340" customFormat="1" ht="25.5">
      <c r="A125" s="346" t="s">
        <v>528</v>
      </c>
      <c r="B125" s="347" t="s">
        <v>994</v>
      </c>
      <c r="C125" s="338" t="s">
        <v>1170</v>
      </c>
      <c r="D125" s="339">
        <v>7813.6</v>
      </c>
    </row>
    <row r="126" spans="1:4" s="340" customFormat="1" ht="12.75">
      <c r="A126" s="346" t="s">
        <v>555</v>
      </c>
      <c r="B126" s="347" t="s">
        <v>994</v>
      </c>
      <c r="C126" s="338" t="s">
        <v>181</v>
      </c>
      <c r="D126" s="339">
        <v>7813.6</v>
      </c>
    </row>
    <row r="127" spans="1:4" s="340" customFormat="1" ht="12.75">
      <c r="A127" s="346" t="s">
        <v>199</v>
      </c>
      <c r="B127" s="347" t="s">
        <v>994</v>
      </c>
      <c r="C127" s="338" t="s">
        <v>180</v>
      </c>
      <c r="D127" s="339">
        <v>7813.6</v>
      </c>
    </row>
    <row r="128" spans="1:4" s="340" customFormat="1" ht="13.5" customHeight="1">
      <c r="A128" s="346" t="s">
        <v>529</v>
      </c>
      <c r="B128" s="347" t="s">
        <v>995</v>
      </c>
      <c r="C128" s="338" t="s">
        <v>1170</v>
      </c>
      <c r="D128" s="339">
        <v>13045.1</v>
      </c>
    </row>
    <row r="129" spans="1:4" s="340" customFormat="1" ht="12.75">
      <c r="A129" s="346" t="s">
        <v>555</v>
      </c>
      <c r="B129" s="347" t="s">
        <v>995</v>
      </c>
      <c r="C129" s="338" t="s">
        <v>181</v>
      </c>
      <c r="D129" s="339">
        <v>13045.1</v>
      </c>
    </row>
    <row r="130" spans="1:4" s="340" customFormat="1" ht="12.75">
      <c r="A130" s="346" t="s">
        <v>199</v>
      </c>
      <c r="B130" s="347" t="s">
        <v>995</v>
      </c>
      <c r="C130" s="338" t="s">
        <v>180</v>
      </c>
      <c r="D130" s="339">
        <v>13045.1</v>
      </c>
    </row>
    <row r="131" spans="1:4" s="340" customFormat="1" ht="12.75">
      <c r="A131" s="346" t="s">
        <v>277</v>
      </c>
      <c r="B131" s="347" t="s">
        <v>996</v>
      </c>
      <c r="C131" s="338" t="s">
        <v>1170</v>
      </c>
      <c r="D131" s="339">
        <v>32775.1</v>
      </c>
    </row>
    <row r="132" spans="1:4" s="340" customFormat="1" ht="12.75">
      <c r="A132" s="346" t="s">
        <v>555</v>
      </c>
      <c r="B132" s="347" t="s">
        <v>996</v>
      </c>
      <c r="C132" s="338" t="s">
        <v>181</v>
      </c>
      <c r="D132" s="339">
        <v>32715.1</v>
      </c>
    </row>
    <row r="133" spans="1:4" s="340" customFormat="1" ht="12.75">
      <c r="A133" s="346" t="s">
        <v>199</v>
      </c>
      <c r="B133" s="347" t="s">
        <v>996</v>
      </c>
      <c r="C133" s="338" t="s">
        <v>180</v>
      </c>
      <c r="D133" s="339">
        <v>32715.1</v>
      </c>
    </row>
    <row r="134" spans="1:4" s="340" customFormat="1" ht="12.75">
      <c r="A134" s="346" t="s">
        <v>193</v>
      </c>
      <c r="B134" s="347" t="s">
        <v>996</v>
      </c>
      <c r="C134" s="338" t="s">
        <v>99</v>
      </c>
      <c r="D134" s="339">
        <v>60</v>
      </c>
    </row>
    <row r="135" spans="1:4" s="340" customFormat="1" ht="12.75">
      <c r="A135" s="346" t="s">
        <v>192</v>
      </c>
      <c r="B135" s="347" t="s">
        <v>996</v>
      </c>
      <c r="C135" s="338" t="s">
        <v>191</v>
      </c>
      <c r="D135" s="339">
        <v>60</v>
      </c>
    </row>
    <row r="136" spans="1:4" s="340" customFormat="1" ht="25.5">
      <c r="A136" s="346" t="s">
        <v>593</v>
      </c>
      <c r="B136" s="347" t="s">
        <v>997</v>
      </c>
      <c r="C136" s="338" t="s">
        <v>1170</v>
      </c>
      <c r="D136" s="339">
        <v>4488.7</v>
      </c>
    </row>
    <row r="137" spans="1:4" s="340" customFormat="1" ht="12.75">
      <c r="A137" s="346" t="s">
        <v>555</v>
      </c>
      <c r="B137" s="347" t="s">
        <v>997</v>
      </c>
      <c r="C137" s="338" t="s">
        <v>181</v>
      </c>
      <c r="D137" s="339">
        <v>4488.7</v>
      </c>
    </row>
    <row r="138" spans="1:4" s="340" customFormat="1" ht="12.75">
      <c r="A138" s="346" t="s">
        <v>199</v>
      </c>
      <c r="B138" s="347" t="s">
        <v>997</v>
      </c>
      <c r="C138" s="338" t="s">
        <v>180</v>
      </c>
      <c r="D138" s="339">
        <v>4488.7</v>
      </c>
    </row>
    <row r="139" spans="1:4" s="340" customFormat="1" ht="13.5" customHeight="1">
      <c r="A139" s="346" t="s">
        <v>278</v>
      </c>
      <c r="B139" s="347" t="s">
        <v>998</v>
      </c>
      <c r="C139" s="338" t="s">
        <v>1170</v>
      </c>
      <c r="D139" s="339">
        <v>866.6</v>
      </c>
    </row>
    <row r="140" spans="1:4" s="340" customFormat="1" ht="25.5">
      <c r="A140" s="346" t="s">
        <v>422</v>
      </c>
      <c r="B140" s="347" t="s">
        <v>999</v>
      </c>
      <c r="C140" s="338" t="s">
        <v>1170</v>
      </c>
      <c r="D140" s="339">
        <v>866.6</v>
      </c>
    </row>
    <row r="141" spans="1:4" s="340" customFormat="1" ht="12.75">
      <c r="A141" s="346" t="s">
        <v>423</v>
      </c>
      <c r="B141" s="347" t="s">
        <v>1000</v>
      </c>
      <c r="C141" s="338" t="s">
        <v>1170</v>
      </c>
      <c r="D141" s="339">
        <v>366.7</v>
      </c>
    </row>
    <row r="142" spans="1:4" s="340" customFormat="1" ht="12.75">
      <c r="A142" s="346" t="s">
        <v>555</v>
      </c>
      <c r="B142" s="347" t="s">
        <v>1000</v>
      </c>
      <c r="C142" s="338" t="s">
        <v>181</v>
      </c>
      <c r="D142" s="339">
        <v>366.7</v>
      </c>
    </row>
    <row r="143" spans="1:4" s="340" customFormat="1" ht="12.75">
      <c r="A143" s="346" t="s">
        <v>199</v>
      </c>
      <c r="B143" s="347" t="s">
        <v>1000</v>
      </c>
      <c r="C143" s="338" t="s">
        <v>180</v>
      </c>
      <c r="D143" s="339">
        <v>366.7</v>
      </c>
    </row>
    <row r="144" spans="1:4" s="340" customFormat="1" ht="13.5" customHeight="1">
      <c r="A144" s="346" t="s">
        <v>530</v>
      </c>
      <c r="B144" s="347" t="s">
        <v>1001</v>
      </c>
      <c r="C144" s="338" t="s">
        <v>1170</v>
      </c>
      <c r="D144" s="339">
        <v>499.9</v>
      </c>
    </row>
    <row r="145" spans="1:4" s="340" customFormat="1" ht="12.75">
      <c r="A145" s="346" t="s">
        <v>555</v>
      </c>
      <c r="B145" s="347" t="s">
        <v>1001</v>
      </c>
      <c r="C145" s="338" t="s">
        <v>181</v>
      </c>
      <c r="D145" s="339">
        <v>499.9</v>
      </c>
    </row>
    <row r="146" spans="1:4" s="340" customFormat="1" ht="12.75">
      <c r="A146" s="346" t="s">
        <v>199</v>
      </c>
      <c r="B146" s="347" t="s">
        <v>1001</v>
      </c>
      <c r="C146" s="338" t="s">
        <v>180</v>
      </c>
      <c r="D146" s="339">
        <v>499.9</v>
      </c>
    </row>
    <row r="147" spans="1:4" s="340" customFormat="1" ht="13.5" customHeight="1">
      <c r="A147" s="346" t="s">
        <v>207</v>
      </c>
      <c r="B147" s="347" t="s">
        <v>838</v>
      </c>
      <c r="C147" s="338" t="s">
        <v>1170</v>
      </c>
      <c r="D147" s="339">
        <v>71737.7</v>
      </c>
    </row>
    <row r="148" spans="1:4" s="340" customFormat="1" ht="12.75">
      <c r="A148" s="346" t="s">
        <v>229</v>
      </c>
      <c r="B148" s="347" t="s">
        <v>839</v>
      </c>
      <c r="C148" s="338" t="s">
        <v>1170</v>
      </c>
      <c r="D148" s="339">
        <v>6498.4</v>
      </c>
    </row>
    <row r="149" spans="1:4" s="340" customFormat="1" ht="38.25">
      <c r="A149" s="346" t="s">
        <v>398</v>
      </c>
      <c r="B149" s="347" t="s">
        <v>840</v>
      </c>
      <c r="C149" s="338" t="s">
        <v>1170</v>
      </c>
      <c r="D149" s="339">
        <v>5848.4</v>
      </c>
    </row>
    <row r="150" spans="1:4" s="340" customFormat="1" ht="12.75">
      <c r="A150" s="346" t="s">
        <v>406</v>
      </c>
      <c r="B150" s="347" t="s">
        <v>925</v>
      </c>
      <c r="C150" s="338" t="s">
        <v>1170</v>
      </c>
      <c r="D150" s="339">
        <v>393.4</v>
      </c>
    </row>
    <row r="151" spans="1:4" s="340" customFormat="1" ht="12.75">
      <c r="A151" s="346" t="s">
        <v>555</v>
      </c>
      <c r="B151" s="347" t="s">
        <v>925</v>
      </c>
      <c r="C151" s="338" t="s">
        <v>181</v>
      </c>
      <c r="D151" s="339">
        <v>393.4</v>
      </c>
    </row>
    <row r="152" spans="1:4" s="340" customFormat="1" ht="12.75">
      <c r="A152" s="346" t="s">
        <v>199</v>
      </c>
      <c r="B152" s="347" t="s">
        <v>925</v>
      </c>
      <c r="C152" s="338" t="s">
        <v>180</v>
      </c>
      <c r="D152" s="339">
        <v>393.4</v>
      </c>
    </row>
    <row r="153" spans="1:4" s="340" customFormat="1" ht="12.75">
      <c r="A153" s="346" t="s">
        <v>482</v>
      </c>
      <c r="B153" s="347" t="s">
        <v>841</v>
      </c>
      <c r="C153" s="338" t="s">
        <v>1170</v>
      </c>
      <c r="D153" s="339">
        <v>4437</v>
      </c>
    </row>
    <row r="154" spans="1:4" s="340" customFormat="1" ht="25.5">
      <c r="A154" s="346" t="s">
        <v>190</v>
      </c>
      <c r="B154" s="347" t="s">
        <v>841</v>
      </c>
      <c r="C154" s="338" t="s">
        <v>101</v>
      </c>
      <c r="D154" s="339">
        <v>4437</v>
      </c>
    </row>
    <row r="155" spans="1:4" s="340" customFormat="1" ht="12.75">
      <c r="A155" s="346" t="s">
        <v>189</v>
      </c>
      <c r="B155" s="347" t="s">
        <v>841</v>
      </c>
      <c r="C155" s="338" t="s">
        <v>102</v>
      </c>
      <c r="D155" s="339">
        <v>4437</v>
      </c>
    </row>
    <row r="156" spans="1:4" s="340" customFormat="1" ht="25.5">
      <c r="A156" s="346" t="s">
        <v>705</v>
      </c>
      <c r="B156" s="347" t="s">
        <v>1100</v>
      </c>
      <c r="C156" s="338" t="s">
        <v>1170</v>
      </c>
      <c r="D156" s="339">
        <v>712</v>
      </c>
    </row>
    <row r="157" spans="1:4" s="340" customFormat="1" ht="25.5">
      <c r="A157" s="346" t="s">
        <v>190</v>
      </c>
      <c r="B157" s="347" t="s">
        <v>1100</v>
      </c>
      <c r="C157" s="338" t="s">
        <v>101</v>
      </c>
      <c r="D157" s="339">
        <v>712</v>
      </c>
    </row>
    <row r="158" spans="1:4" s="340" customFormat="1" ht="12.75">
      <c r="A158" s="346" t="s">
        <v>189</v>
      </c>
      <c r="B158" s="347" t="s">
        <v>1100</v>
      </c>
      <c r="C158" s="338" t="s">
        <v>102</v>
      </c>
      <c r="D158" s="339">
        <v>712</v>
      </c>
    </row>
    <row r="159" spans="1:4" s="340" customFormat="1" ht="25.5">
      <c r="A159" s="346" t="s">
        <v>706</v>
      </c>
      <c r="B159" s="347" t="s">
        <v>1101</v>
      </c>
      <c r="C159" s="338" t="s">
        <v>1170</v>
      </c>
      <c r="D159" s="339">
        <v>306</v>
      </c>
    </row>
    <row r="160" spans="1:4" s="340" customFormat="1" ht="25.5">
      <c r="A160" s="346" t="s">
        <v>190</v>
      </c>
      <c r="B160" s="347" t="s">
        <v>1101</v>
      </c>
      <c r="C160" s="338" t="s">
        <v>101</v>
      </c>
      <c r="D160" s="339">
        <v>306</v>
      </c>
    </row>
    <row r="161" spans="1:4" s="340" customFormat="1" ht="12.75">
      <c r="A161" s="346" t="s">
        <v>189</v>
      </c>
      <c r="B161" s="347" t="s">
        <v>1101</v>
      </c>
      <c r="C161" s="338" t="s">
        <v>102</v>
      </c>
      <c r="D161" s="339">
        <v>306</v>
      </c>
    </row>
    <row r="162" spans="1:4" s="340" customFormat="1" ht="25.5">
      <c r="A162" s="346" t="s">
        <v>457</v>
      </c>
      <c r="B162" s="347" t="s">
        <v>1076</v>
      </c>
      <c r="C162" s="338" t="s">
        <v>1170</v>
      </c>
      <c r="D162" s="339">
        <v>650</v>
      </c>
    </row>
    <row r="163" spans="1:4" s="340" customFormat="1" ht="13.5" customHeight="1">
      <c r="A163" s="346" t="s">
        <v>270</v>
      </c>
      <c r="B163" s="347" t="s">
        <v>1096</v>
      </c>
      <c r="C163" s="338" t="s">
        <v>1170</v>
      </c>
      <c r="D163" s="339">
        <v>120</v>
      </c>
    </row>
    <row r="164" spans="1:4" s="340" customFormat="1" ht="12.75">
      <c r="A164" s="346" t="s">
        <v>555</v>
      </c>
      <c r="B164" s="347" t="s">
        <v>1096</v>
      </c>
      <c r="C164" s="338" t="s">
        <v>181</v>
      </c>
      <c r="D164" s="339">
        <v>120</v>
      </c>
    </row>
    <row r="165" spans="1:4" s="340" customFormat="1" ht="12.75">
      <c r="A165" s="346" t="s">
        <v>199</v>
      </c>
      <c r="B165" s="347" t="s">
        <v>1096</v>
      </c>
      <c r="C165" s="338" t="s">
        <v>180</v>
      </c>
      <c r="D165" s="339">
        <v>120</v>
      </c>
    </row>
    <row r="166" spans="1:4" s="340" customFormat="1" ht="12.75">
      <c r="A166" s="346" t="s">
        <v>265</v>
      </c>
      <c r="B166" s="347" t="s">
        <v>1077</v>
      </c>
      <c r="C166" s="338" t="s">
        <v>1170</v>
      </c>
      <c r="D166" s="339">
        <v>150</v>
      </c>
    </row>
    <row r="167" spans="1:4" s="340" customFormat="1" ht="12.75">
      <c r="A167" s="346" t="s">
        <v>555</v>
      </c>
      <c r="B167" s="347" t="s">
        <v>1077</v>
      </c>
      <c r="C167" s="338" t="s">
        <v>181</v>
      </c>
      <c r="D167" s="339">
        <v>60</v>
      </c>
    </row>
    <row r="168" spans="1:4" s="340" customFormat="1" ht="12.75">
      <c r="A168" s="346" t="s">
        <v>199</v>
      </c>
      <c r="B168" s="347" t="s">
        <v>1077</v>
      </c>
      <c r="C168" s="338" t="s">
        <v>180</v>
      </c>
      <c r="D168" s="339">
        <v>60</v>
      </c>
    </row>
    <row r="169" spans="1:4" s="340" customFormat="1" ht="25.5">
      <c r="A169" s="346" t="s">
        <v>190</v>
      </c>
      <c r="B169" s="347" t="s">
        <v>1077</v>
      </c>
      <c r="C169" s="338" t="s">
        <v>101</v>
      </c>
      <c r="D169" s="339">
        <v>90</v>
      </c>
    </row>
    <row r="170" spans="1:4" s="340" customFormat="1" ht="12.75">
      <c r="A170" s="346" t="s">
        <v>189</v>
      </c>
      <c r="B170" s="347" t="s">
        <v>1077</v>
      </c>
      <c r="C170" s="338" t="s">
        <v>102</v>
      </c>
      <c r="D170" s="339">
        <v>90</v>
      </c>
    </row>
    <row r="171" spans="1:4" s="340" customFormat="1" ht="25.5">
      <c r="A171" s="346" t="s">
        <v>304</v>
      </c>
      <c r="B171" s="347" t="s">
        <v>1078</v>
      </c>
      <c r="C171" s="338" t="s">
        <v>1170</v>
      </c>
      <c r="D171" s="339">
        <v>330</v>
      </c>
    </row>
    <row r="172" spans="1:4" s="340" customFormat="1" ht="25.5">
      <c r="A172" s="346" t="s">
        <v>190</v>
      </c>
      <c r="B172" s="347" t="s">
        <v>1078</v>
      </c>
      <c r="C172" s="338" t="s">
        <v>101</v>
      </c>
      <c r="D172" s="339">
        <v>330</v>
      </c>
    </row>
    <row r="173" spans="1:4" s="340" customFormat="1" ht="12.75">
      <c r="A173" s="346" t="s">
        <v>189</v>
      </c>
      <c r="B173" s="347" t="s">
        <v>1078</v>
      </c>
      <c r="C173" s="338" t="s">
        <v>102</v>
      </c>
      <c r="D173" s="339">
        <v>330</v>
      </c>
    </row>
    <row r="174" spans="1:4" s="340" customFormat="1" ht="12.75">
      <c r="A174" s="346" t="s">
        <v>219</v>
      </c>
      <c r="B174" s="347" t="s">
        <v>1102</v>
      </c>
      <c r="C174" s="338" t="s">
        <v>1170</v>
      </c>
      <c r="D174" s="339">
        <v>50</v>
      </c>
    </row>
    <row r="175" spans="1:4" s="340" customFormat="1" ht="25.5">
      <c r="A175" s="346" t="s">
        <v>190</v>
      </c>
      <c r="B175" s="347" t="s">
        <v>1102</v>
      </c>
      <c r="C175" s="338" t="s">
        <v>101</v>
      </c>
      <c r="D175" s="339">
        <v>50</v>
      </c>
    </row>
    <row r="176" spans="1:4" s="340" customFormat="1" ht="13.5" customHeight="1">
      <c r="A176" s="346" t="s">
        <v>189</v>
      </c>
      <c r="B176" s="347" t="s">
        <v>1102</v>
      </c>
      <c r="C176" s="338" t="s">
        <v>102</v>
      </c>
      <c r="D176" s="339">
        <v>50</v>
      </c>
    </row>
    <row r="177" spans="1:4" s="340" customFormat="1" ht="25.5">
      <c r="A177" s="346" t="s">
        <v>376</v>
      </c>
      <c r="B177" s="347" t="s">
        <v>881</v>
      </c>
      <c r="C177" s="338" t="s">
        <v>1170</v>
      </c>
      <c r="D177" s="339">
        <v>7742.9</v>
      </c>
    </row>
    <row r="178" spans="1:4" s="340" customFormat="1" ht="25.5">
      <c r="A178" s="346" t="s">
        <v>505</v>
      </c>
      <c r="B178" s="347" t="s">
        <v>882</v>
      </c>
      <c r="C178" s="338" t="s">
        <v>1170</v>
      </c>
      <c r="D178" s="339">
        <v>7742.9</v>
      </c>
    </row>
    <row r="179" spans="1:4" s="340" customFormat="1" ht="13.5" customHeight="1">
      <c r="A179" s="346" t="s">
        <v>572</v>
      </c>
      <c r="B179" s="347" t="s">
        <v>883</v>
      </c>
      <c r="C179" s="338" t="s">
        <v>1170</v>
      </c>
      <c r="D179" s="339">
        <v>3234</v>
      </c>
    </row>
    <row r="180" spans="1:4" s="340" customFormat="1" ht="12.75">
      <c r="A180" s="346" t="s">
        <v>555</v>
      </c>
      <c r="B180" s="347" t="s">
        <v>883</v>
      </c>
      <c r="C180" s="338" t="s">
        <v>181</v>
      </c>
      <c r="D180" s="339">
        <v>3149.4</v>
      </c>
    </row>
    <row r="181" spans="1:4" s="340" customFormat="1" ht="12.75">
      <c r="A181" s="346" t="s">
        <v>199</v>
      </c>
      <c r="B181" s="347" t="s">
        <v>883</v>
      </c>
      <c r="C181" s="338" t="s">
        <v>180</v>
      </c>
      <c r="D181" s="339">
        <v>3149.4</v>
      </c>
    </row>
    <row r="182" spans="1:4" s="340" customFormat="1" ht="25.5">
      <c r="A182" s="346" t="s">
        <v>190</v>
      </c>
      <c r="B182" s="347" t="s">
        <v>883</v>
      </c>
      <c r="C182" s="338" t="s">
        <v>101</v>
      </c>
      <c r="D182" s="339">
        <v>84.6</v>
      </c>
    </row>
    <row r="183" spans="1:4" s="340" customFormat="1" ht="12.75">
      <c r="A183" s="346" t="s">
        <v>189</v>
      </c>
      <c r="B183" s="347" t="s">
        <v>883</v>
      </c>
      <c r="C183" s="338" t="s">
        <v>102</v>
      </c>
      <c r="D183" s="339">
        <v>84.6</v>
      </c>
    </row>
    <row r="184" spans="1:4" s="340" customFormat="1" ht="12.75">
      <c r="A184" s="346" t="s">
        <v>573</v>
      </c>
      <c r="B184" s="347" t="s">
        <v>884</v>
      </c>
      <c r="C184" s="338" t="s">
        <v>1170</v>
      </c>
      <c r="D184" s="339">
        <v>4508.9</v>
      </c>
    </row>
    <row r="185" spans="1:4" s="340" customFormat="1" ht="12.75">
      <c r="A185" s="346" t="s">
        <v>555</v>
      </c>
      <c r="B185" s="347" t="s">
        <v>884</v>
      </c>
      <c r="C185" s="338" t="s">
        <v>181</v>
      </c>
      <c r="D185" s="339">
        <v>1588.6</v>
      </c>
    </row>
    <row r="186" spans="1:4" s="340" customFormat="1" ht="12.75">
      <c r="A186" s="346" t="s">
        <v>199</v>
      </c>
      <c r="B186" s="347" t="s">
        <v>884</v>
      </c>
      <c r="C186" s="338" t="s">
        <v>180</v>
      </c>
      <c r="D186" s="339">
        <v>1588.6</v>
      </c>
    </row>
    <row r="187" spans="1:4" s="340" customFormat="1" ht="12.75">
      <c r="A187" s="346" t="s">
        <v>179</v>
      </c>
      <c r="B187" s="347" t="s">
        <v>884</v>
      </c>
      <c r="C187" s="338" t="s">
        <v>178</v>
      </c>
      <c r="D187" s="339">
        <v>1068.1</v>
      </c>
    </row>
    <row r="188" spans="1:4" s="340" customFormat="1" ht="13.5" customHeight="1">
      <c r="A188" s="346" t="s">
        <v>177</v>
      </c>
      <c r="B188" s="347" t="s">
        <v>884</v>
      </c>
      <c r="C188" s="338" t="s">
        <v>176</v>
      </c>
      <c r="D188" s="339">
        <v>1068.1</v>
      </c>
    </row>
    <row r="189" spans="1:4" s="340" customFormat="1" ht="13.5" customHeight="1">
      <c r="A189" s="346" t="s">
        <v>190</v>
      </c>
      <c r="B189" s="347" t="s">
        <v>884</v>
      </c>
      <c r="C189" s="338" t="s">
        <v>101</v>
      </c>
      <c r="D189" s="339">
        <v>1852.2</v>
      </c>
    </row>
    <row r="190" spans="1:4" s="340" customFormat="1" ht="12.75">
      <c r="A190" s="346" t="s">
        <v>189</v>
      </c>
      <c r="B190" s="347" t="s">
        <v>884</v>
      </c>
      <c r="C190" s="338" t="s">
        <v>102</v>
      </c>
      <c r="D190" s="339">
        <v>1446</v>
      </c>
    </row>
    <row r="191" spans="1:4" s="340" customFormat="1" ht="12.75">
      <c r="A191" s="346" t="s">
        <v>204</v>
      </c>
      <c r="B191" s="347" t="s">
        <v>884</v>
      </c>
      <c r="C191" s="338" t="s">
        <v>203</v>
      </c>
      <c r="D191" s="339">
        <v>406.2</v>
      </c>
    </row>
    <row r="192" spans="1:4" s="340" customFormat="1" ht="25.5">
      <c r="A192" s="346" t="s">
        <v>271</v>
      </c>
      <c r="B192" s="347" t="s">
        <v>900</v>
      </c>
      <c r="C192" s="338" t="s">
        <v>1170</v>
      </c>
      <c r="D192" s="339">
        <v>57496.4</v>
      </c>
    </row>
    <row r="193" spans="1:4" s="340" customFormat="1" ht="51">
      <c r="A193" s="346" t="s">
        <v>506</v>
      </c>
      <c r="B193" s="347" t="s">
        <v>901</v>
      </c>
      <c r="C193" s="338" t="s">
        <v>1170</v>
      </c>
      <c r="D193" s="339">
        <v>56889</v>
      </c>
    </row>
    <row r="194" spans="1:4" s="340" customFormat="1" ht="12.75">
      <c r="A194" s="346" t="s">
        <v>302</v>
      </c>
      <c r="B194" s="347" t="s">
        <v>1136</v>
      </c>
      <c r="C194" s="338" t="s">
        <v>1170</v>
      </c>
      <c r="D194" s="339">
        <v>53557</v>
      </c>
    </row>
    <row r="195" spans="1:4" s="340" customFormat="1" ht="12.75">
      <c r="A195" s="346" t="s">
        <v>555</v>
      </c>
      <c r="B195" s="347" t="s">
        <v>1136</v>
      </c>
      <c r="C195" s="338" t="s">
        <v>181</v>
      </c>
      <c r="D195" s="339">
        <v>402.3</v>
      </c>
    </row>
    <row r="196" spans="1:4" s="340" customFormat="1" ht="20.25" customHeight="1">
      <c r="A196" s="346" t="s">
        <v>199</v>
      </c>
      <c r="B196" s="347" t="s">
        <v>1136</v>
      </c>
      <c r="C196" s="338" t="s">
        <v>180</v>
      </c>
      <c r="D196" s="339">
        <v>402.3</v>
      </c>
    </row>
    <row r="197" spans="1:4" s="340" customFormat="1" ht="13.5" customHeight="1">
      <c r="A197" s="346" t="s">
        <v>179</v>
      </c>
      <c r="B197" s="347" t="s">
        <v>1136</v>
      </c>
      <c r="C197" s="338" t="s">
        <v>178</v>
      </c>
      <c r="D197" s="339">
        <v>53154.7</v>
      </c>
    </row>
    <row r="198" spans="1:4" s="340" customFormat="1" ht="12.75">
      <c r="A198" s="346" t="s">
        <v>177</v>
      </c>
      <c r="B198" s="347" t="s">
        <v>1136</v>
      </c>
      <c r="C198" s="338" t="s">
        <v>176</v>
      </c>
      <c r="D198" s="339">
        <v>53154.7</v>
      </c>
    </row>
    <row r="199" spans="1:4" s="340" customFormat="1" ht="25.5">
      <c r="A199" s="346" t="s">
        <v>272</v>
      </c>
      <c r="B199" s="347" t="s">
        <v>902</v>
      </c>
      <c r="C199" s="338" t="s">
        <v>1170</v>
      </c>
      <c r="D199" s="339">
        <v>3332</v>
      </c>
    </row>
    <row r="200" spans="1:4" s="340" customFormat="1" ht="38.25">
      <c r="A200" s="346" t="s">
        <v>197</v>
      </c>
      <c r="B200" s="347" t="s">
        <v>902</v>
      </c>
      <c r="C200" s="338" t="s">
        <v>196</v>
      </c>
      <c r="D200" s="339">
        <v>2778.4</v>
      </c>
    </row>
    <row r="201" spans="1:4" s="340" customFormat="1" ht="12.75">
      <c r="A201" s="346" t="s">
        <v>201</v>
      </c>
      <c r="B201" s="347" t="s">
        <v>902</v>
      </c>
      <c r="C201" s="338" t="s">
        <v>200</v>
      </c>
      <c r="D201" s="339">
        <v>2778.4</v>
      </c>
    </row>
    <row r="202" spans="1:4" s="340" customFormat="1" ht="13.5" customHeight="1">
      <c r="A202" s="346" t="s">
        <v>555</v>
      </c>
      <c r="B202" s="347" t="s">
        <v>902</v>
      </c>
      <c r="C202" s="338" t="s">
        <v>181</v>
      </c>
      <c r="D202" s="339">
        <v>553.6</v>
      </c>
    </row>
    <row r="203" spans="1:4" s="340" customFormat="1" ht="12.75">
      <c r="A203" s="346" t="s">
        <v>199</v>
      </c>
      <c r="B203" s="347" t="s">
        <v>902</v>
      </c>
      <c r="C203" s="338" t="s">
        <v>180</v>
      </c>
      <c r="D203" s="339">
        <v>553.6</v>
      </c>
    </row>
    <row r="204" spans="1:4" s="340" customFormat="1" ht="38.25">
      <c r="A204" s="346" t="s">
        <v>474</v>
      </c>
      <c r="B204" s="347" t="s">
        <v>1137</v>
      </c>
      <c r="C204" s="338" t="s">
        <v>1170</v>
      </c>
      <c r="D204" s="339">
        <v>30.3</v>
      </c>
    </row>
    <row r="205" spans="1:4" s="340" customFormat="1" ht="25.5">
      <c r="A205" s="346" t="s">
        <v>298</v>
      </c>
      <c r="B205" s="347" t="s">
        <v>1138</v>
      </c>
      <c r="C205" s="338" t="s">
        <v>1170</v>
      </c>
      <c r="D205" s="339">
        <v>30.3</v>
      </c>
    </row>
    <row r="206" spans="1:4" s="340" customFormat="1" ht="12.75">
      <c r="A206" s="346" t="s">
        <v>555</v>
      </c>
      <c r="B206" s="347" t="s">
        <v>1138</v>
      </c>
      <c r="C206" s="338" t="s">
        <v>181</v>
      </c>
      <c r="D206" s="339">
        <v>0.3</v>
      </c>
    </row>
    <row r="207" spans="1:4" s="340" customFormat="1" ht="13.5" customHeight="1">
      <c r="A207" s="346" t="s">
        <v>199</v>
      </c>
      <c r="B207" s="347" t="s">
        <v>1138</v>
      </c>
      <c r="C207" s="338" t="s">
        <v>180</v>
      </c>
      <c r="D207" s="339">
        <v>0.3</v>
      </c>
    </row>
    <row r="208" spans="1:4" s="340" customFormat="1" ht="13.5" customHeight="1">
      <c r="A208" s="346" t="s">
        <v>179</v>
      </c>
      <c r="B208" s="347" t="s">
        <v>1138</v>
      </c>
      <c r="C208" s="338" t="s">
        <v>178</v>
      </c>
      <c r="D208" s="339">
        <v>30</v>
      </c>
    </row>
    <row r="209" spans="1:4" s="340" customFormat="1" ht="12.75">
      <c r="A209" s="346" t="s">
        <v>299</v>
      </c>
      <c r="B209" s="347" t="s">
        <v>1138</v>
      </c>
      <c r="C209" s="338" t="s">
        <v>300</v>
      </c>
      <c r="D209" s="339">
        <v>30</v>
      </c>
    </row>
    <row r="210" spans="1:4" s="340" customFormat="1" ht="51">
      <c r="A210" s="346" t="s">
        <v>399</v>
      </c>
      <c r="B210" s="347" t="s">
        <v>1139</v>
      </c>
      <c r="C210" s="338" t="s">
        <v>1170</v>
      </c>
      <c r="D210" s="339">
        <v>577.1</v>
      </c>
    </row>
    <row r="211" spans="1:4" s="340" customFormat="1" ht="25.5">
      <c r="A211" s="346" t="s">
        <v>301</v>
      </c>
      <c r="B211" s="347" t="s">
        <v>1140</v>
      </c>
      <c r="C211" s="338" t="s">
        <v>1170</v>
      </c>
      <c r="D211" s="339">
        <v>577.1</v>
      </c>
    </row>
    <row r="212" spans="1:4" s="340" customFormat="1" ht="12.75">
      <c r="A212" s="346" t="s">
        <v>555</v>
      </c>
      <c r="B212" s="347" t="s">
        <v>1140</v>
      </c>
      <c r="C212" s="338" t="s">
        <v>181</v>
      </c>
      <c r="D212" s="339">
        <v>5.1</v>
      </c>
    </row>
    <row r="213" spans="1:4" s="340" customFormat="1" ht="12.75">
      <c r="A213" s="346" t="s">
        <v>199</v>
      </c>
      <c r="B213" s="347" t="s">
        <v>1140</v>
      </c>
      <c r="C213" s="338" t="s">
        <v>180</v>
      </c>
      <c r="D213" s="339">
        <v>5.1</v>
      </c>
    </row>
    <row r="214" spans="1:4" s="340" customFormat="1" ht="12.75">
      <c r="A214" s="346" t="s">
        <v>179</v>
      </c>
      <c r="B214" s="347" t="s">
        <v>1140</v>
      </c>
      <c r="C214" s="338" t="s">
        <v>178</v>
      </c>
      <c r="D214" s="339">
        <v>572</v>
      </c>
    </row>
    <row r="215" spans="1:4" s="340" customFormat="1" ht="12.75">
      <c r="A215" s="346" t="s">
        <v>299</v>
      </c>
      <c r="B215" s="347" t="s">
        <v>1140</v>
      </c>
      <c r="C215" s="338" t="s">
        <v>300</v>
      </c>
      <c r="D215" s="339">
        <v>572</v>
      </c>
    </row>
    <row r="216" spans="1:4" s="340" customFormat="1" ht="25.5">
      <c r="A216" s="346" t="s">
        <v>259</v>
      </c>
      <c r="B216" s="347" t="s">
        <v>1006</v>
      </c>
      <c r="C216" s="338" t="s">
        <v>1170</v>
      </c>
      <c r="D216" s="339">
        <v>83194.2</v>
      </c>
    </row>
    <row r="217" spans="1:4" s="340" customFormat="1" ht="25.5">
      <c r="A217" s="346" t="s">
        <v>266</v>
      </c>
      <c r="B217" s="347" t="s">
        <v>1103</v>
      </c>
      <c r="C217" s="338" t="s">
        <v>1170</v>
      </c>
      <c r="D217" s="339">
        <v>31724.8</v>
      </c>
    </row>
    <row r="218" spans="1:4" s="340" customFormat="1" ht="25.5">
      <c r="A218" s="346" t="s">
        <v>659</v>
      </c>
      <c r="B218" s="347" t="s">
        <v>1104</v>
      </c>
      <c r="C218" s="338" t="s">
        <v>1170</v>
      </c>
      <c r="D218" s="339">
        <v>31724.8</v>
      </c>
    </row>
    <row r="219" spans="1:4" s="340" customFormat="1" ht="12.75">
      <c r="A219" s="346" t="s">
        <v>497</v>
      </c>
      <c r="B219" s="347" t="s">
        <v>1105</v>
      </c>
      <c r="C219" s="338" t="s">
        <v>1170</v>
      </c>
      <c r="D219" s="339">
        <v>24474.3</v>
      </c>
    </row>
    <row r="220" spans="1:4" s="340" customFormat="1" ht="25.5">
      <c r="A220" s="346" t="s">
        <v>190</v>
      </c>
      <c r="B220" s="347" t="s">
        <v>1105</v>
      </c>
      <c r="C220" s="338" t="s">
        <v>101</v>
      </c>
      <c r="D220" s="339">
        <v>24474.3</v>
      </c>
    </row>
    <row r="221" spans="1:4" s="340" customFormat="1" ht="12.75">
      <c r="A221" s="346" t="s">
        <v>189</v>
      </c>
      <c r="B221" s="347" t="s">
        <v>1105</v>
      </c>
      <c r="C221" s="338" t="s">
        <v>102</v>
      </c>
      <c r="D221" s="339">
        <v>24474.3</v>
      </c>
    </row>
    <row r="222" spans="1:4" s="340" customFormat="1" ht="12.75">
      <c r="A222" s="346" t="s">
        <v>198</v>
      </c>
      <c r="B222" s="347" t="s">
        <v>1106</v>
      </c>
      <c r="C222" s="338" t="s">
        <v>1170</v>
      </c>
      <c r="D222" s="339">
        <v>5653.7</v>
      </c>
    </row>
    <row r="223" spans="1:4" s="340" customFormat="1" ht="25.5">
      <c r="A223" s="346" t="s">
        <v>190</v>
      </c>
      <c r="B223" s="347" t="s">
        <v>1106</v>
      </c>
      <c r="C223" s="338" t="s">
        <v>101</v>
      </c>
      <c r="D223" s="339">
        <v>5653.7</v>
      </c>
    </row>
    <row r="224" spans="1:4" s="340" customFormat="1" ht="12.75">
      <c r="A224" s="346" t="s">
        <v>189</v>
      </c>
      <c r="B224" s="347" t="s">
        <v>1106</v>
      </c>
      <c r="C224" s="338" t="s">
        <v>102</v>
      </c>
      <c r="D224" s="339">
        <v>5653.7</v>
      </c>
    </row>
    <row r="225" spans="1:4" s="340" customFormat="1" ht="25.5">
      <c r="A225" s="346" t="s">
        <v>660</v>
      </c>
      <c r="B225" s="347" t="s">
        <v>1107</v>
      </c>
      <c r="C225" s="338" t="s">
        <v>1170</v>
      </c>
      <c r="D225" s="339">
        <v>37.4</v>
      </c>
    </row>
    <row r="226" spans="1:4" s="340" customFormat="1" ht="25.5">
      <c r="A226" s="346" t="s">
        <v>190</v>
      </c>
      <c r="B226" s="347" t="s">
        <v>1107</v>
      </c>
      <c r="C226" s="338" t="s">
        <v>101</v>
      </c>
      <c r="D226" s="339">
        <v>37.4</v>
      </c>
    </row>
    <row r="227" spans="1:4" s="340" customFormat="1" ht="12.75">
      <c r="A227" s="346" t="s">
        <v>189</v>
      </c>
      <c r="B227" s="347" t="s">
        <v>1107</v>
      </c>
      <c r="C227" s="338" t="s">
        <v>102</v>
      </c>
      <c r="D227" s="339">
        <v>37.4</v>
      </c>
    </row>
    <row r="228" spans="1:4" s="340" customFormat="1" ht="25.5">
      <c r="A228" s="346" t="s">
        <v>707</v>
      </c>
      <c r="B228" s="347" t="s">
        <v>1108</v>
      </c>
      <c r="C228" s="338" t="s">
        <v>1170</v>
      </c>
      <c r="D228" s="339">
        <v>1039.8</v>
      </c>
    </row>
    <row r="229" spans="1:4" s="340" customFormat="1" ht="25.5">
      <c r="A229" s="346" t="s">
        <v>190</v>
      </c>
      <c r="B229" s="347" t="s">
        <v>1108</v>
      </c>
      <c r="C229" s="338" t="s">
        <v>101</v>
      </c>
      <c r="D229" s="339">
        <v>1039.8</v>
      </c>
    </row>
    <row r="230" spans="1:4" s="340" customFormat="1" ht="12.75">
      <c r="A230" s="346" t="s">
        <v>189</v>
      </c>
      <c r="B230" s="347" t="s">
        <v>1108</v>
      </c>
      <c r="C230" s="338" t="s">
        <v>102</v>
      </c>
      <c r="D230" s="339">
        <v>1039.8</v>
      </c>
    </row>
    <row r="231" spans="1:4" s="340" customFormat="1" ht="25.5">
      <c r="A231" s="346" t="s">
        <v>708</v>
      </c>
      <c r="B231" s="347" t="s">
        <v>1109</v>
      </c>
      <c r="C231" s="338" t="s">
        <v>1170</v>
      </c>
      <c r="D231" s="339">
        <v>519.6</v>
      </c>
    </row>
    <row r="232" spans="1:4" s="340" customFormat="1" ht="25.5">
      <c r="A232" s="346" t="s">
        <v>190</v>
      </c>
      <c r="B232" s="347" t="s">
        <v>1109</v>
      </c>
      <c r="C232" s="338" t="s">
        <v>101</v>
      </c>
      <c r="D232" s="339">
        <v>519.6</v>
      </c>
    </row>
    <row r="233" spans="1:4" s="340" customFormat="1" ht="12.75">
      <c r="A233" s="346" t="s">
        <v>189</v>
      </c>
      <c r="B233" s="347" t="s">
        <v>1109</v>
      </c>
      <c r="C233" s="338" t="s">
        <v>102</v>
      </c>
      <c r="D233" s="339">
        <v>519.6</v>
      </c>
    </row>
    <row r="234" spans="1:4" s="340" customFormat="1" ht="25.5">
      <c r="A234" s="346" t="s">
        <v>267</v>
      </c>
      <c r="B234" s="347" t="s">
        <v>1110</v>
      </c>
      <c r="C234" s="338" t="s">
        <v>1170</v>
      </c>
      <c r="D234" s="339">
        <v>26054.5</v>
      </c>
    </row>
    <row r="235" spans="1:4" s="340" customFormat="1" ht="25.5">
      <c r="A235" s="346" t="s">
        <v>489</v>
      </c>
      <c r="B235" s="347" t="s">
        <v>1111</v>
      </c>
      <c r="C235" s="338" t="s">
        <v>1170</v>
      </c>
      <c r="D235" s="339">
        <v>26054.5</v>
      </c>
    </row>
    <row r="236" spans="1:4" s="340" customFormat="1" ht="12.75">
      <c r="A236" s="346" t="s">
        <v>496</v>
      </c>
      <c r="B236" s="347" t="s">
        <v>1112</v>
      </c>
      <c r="C236" s="338" t="s">
        <v>1170</v>
      </c>
      <c r="D236" s="339">
        <v>20542.2</v>
      </c>
    </row>
    <row r="237" spans="1:4" s="340" customFormat="1" ht="25.5">
      <c r="A237" s="346" t="s">
        <v>190</v>
      </c>
      <c r="B237" s="347" t="s">
        <v>1112</v>
      </c>
      <c r="C237" s="338" t="s">
        <v>101</v>
      </c>
      <c r="D237" s="339">
        <v>20542.2</v>
      </c>
    </row>
    <row r="238" spans="1:4" s="340" customFormat="1" ht="12.75">
      <c r="A238" s="346" t="s">
        <v>189</v>
      </c>
      <c r="B238" s="347" t="s">
        <v>1112</v>
      </c>
      <c r="C238" s="338" t="s">
        <v>102</v>
      </c>
      <c r="D238" s="339">
        <v>13191.4</v>
      </c>
    </row>
    <row r="239" spans="1:4" s="340" customFormat="1" ht="12.75">
      <c r="A239" s="346" t="s">
        <v>204</v>
      </c>
      <c r="B239" s="347" t="s">
        <v>1112</v>
      </c>
      <c r="C239" s="338" t="s">
        <v>203</v>
      </c>
      <c r="D239" s="339">
        <v>7350.8</v>
      </c>
    </row>
    <row r="240" spans="1:4" s="340" customFormat="1" ht="12.75">
      <c r="A240" s="346" t="s">
        <v>198</v>
      </c>
      <c r="B240" s="347" t="s">
        <v>1113</v>
      </c>
      <c r="C240" s="338" t="s">
        <v>1170</v>
      </c>
      <c r="D240" s="339">
        <v>4034.7</v>
      </c>
    </row>
    <row r="241" spans="1:4" s="340" customFormat="1" ht="25.5">
      <c r="A241" s="346" t="s">
        <v>190</v>
      </c>
      <c r="B241" s="347" t="s">
        <v>1113</v>
      </c>
      <c r="C241" s="338" t="s">
        <v>101</v>
      </c>
      <c r="D241" s="339">
        <v>4034.7</v>
      </c>
    </row>
    <row r="242" spans="1:4" s="340" customFormat="1" ht="13.5" customHeight="1">
      <c r="A242" s="346" t="s">
        <v>189</v>
      </c>
      <c r="B242" s="347" t="s">
        <v>1113</v>
      </c>
      <c r="C242" s="338" t="s">
        <v>102</v>
      </c>
      <c r="D242" s="339">
        <v>3085.6</v>
      </c>
    </row>
    <row r="243" spans="1:4" s="340" customFormat="1" ht="12.75">
      <c r="A243" s="346" t="s">
        <v>204</v>
      </c>
      <c r="B243" s="347" t="s">
        <v>1113</v>
      </c>
      <c r="C243" s="338" t="s">
        <v>203</v>
      </c>
      <c r="D243" s="339">
        <v>949.1</v>
      </c>
    </row>
    <row r="244" spans="1:4" s="340" customFormat="1" ht="25.5">
      <c r="A244" s="346" t="s">
        <v>784</v>
      </c>
      <c r="B244" s="347" t="s">
        <v>1114</v>
      </c>
      <c r="C244" s="338" t="s">
        <v>1170</v>
      </c>
      <c r="D244" s="339">
        <v>150</v>
      </c>
    </row>
    <row r="245" spans="1:4" s="340" customFormat="1" ht="25.5">
      <c r="A245" s="346" t="s">
        <v>190</v>
      </c>
      <c r="B245" s="347" t="s">
        <v>1114</v>
      </c>
      <c r="C245" s="338" t="s">
        <v>101</v>
      </c>
      <c r="D245" s="339">
        <v>150</v>
      </c>
    </row>
    <row r="246" spans="1:4" s="340" customFormat="1" ht="12.75">
      <c r="A246" s="346" t="s">
        <v>189</v>
      </c>
      <c r="B246" s="347" t="s">
        <v>1114</v>
      </c>
      <c r="C246" s="338" t="s">
        <v>102</v>
      </c>
      <c r="D246" s="339">
        <v>150</v>
      </c>
    </row>
    <row r="247" spans="1:4" s="340" customFormat="1" ht="25.5">
      <c r="A247" s="346" t="s">
        <v>707</v>
      </c>
      <c r="B247" s="347" t="s">
        <v>1115</v>
      </c>
      <c r="C247" s="338" t="s">
        <v>1170</v>
      </c>
      <c r="D247" s="339">
        <v>885.2</v>
      </c>
    </row>
    <row r="248" spans="1:4" s="340" customFormat="1" ht="25.5">
      <c r="A248" s="346" t="s">
        <v>190</v>
      </c>
      <c r="B248" s="347" t="s">
        <v>1115</v>
      </c>
      <c r="C248" s="338" t="s">
        <v>101</v>
      </c>
      <c r="D248" s="339">
        <v>885.2</v>
      </c>
    </row>
    <row r="249" spans="1:4" s="340" customFormat="1" ht="12.75">
      <c r="A249" s="346" t="s">
        <v>189</v>
      </c>
      <c r="B249" s="347" t="s">
        <v>1115</v>
      </c>
      <c r="C249" s="338" t="s">
        <v>102</v>
      </c>
      <c r="D249" s="339">
        <v>568.6</v>
      </c>
    </row>
    <row r="250" spans="1:4" s="340" customFormat="1" ht="12.75">
      <c r="A250" s="346" t="s">
        <v>204</v>
      </c>
      <c r="B250" s="347" t="s">
        <v>1115</v>
      </c>
      <c r="C250" s="338" t="s">
        <v>203</v>
      </c>
      <c r="D250" s="339">
        <v>316.6</v>
      </c>
    </row>
    <row r="251" spans="1:4" s="340" customFormat="1" ht="25.5">
      <c r="A251" s="346" t="s">
        <v>708</v>
      </c>
      <c r="B251" s="347" t="s">
        <v>1116</v>
      </c>
      <c r="C251" s="338" t="s">
        <v>1170</v>
      </c>
      <c r="D251" s="339">
        <v>442.4</v>
      </c>
    </row>
    <row r="252" spans="1:4" s="340" customFormat="1" ht="25.5">
      <c r="A252" s="346" t="s">
        <v>190</v>
      </c>
      <c r="B252" s="347" t="s">
        <v>1116</v>
      </c>
      <c r="C252" s="338" t="s">
        <v>101</v>
      </c>
      <c r="D252" s="339">
        <v>442.4</v>
      </c>
    </row>
    <row r="253" spans="1:4" s="340" customFormat="1" ht="12.75">
      <c r="A253" s="346" t="s">
        <v>189</v>
      </c>
      <c r="B253" s="347" t="s">
        <v>1116</v>
      </c>
      <c r="C253" s="338" t="s">
        <v>102</v>
      </c>
      <c r="D253" s="339">
        <v>284.1</v>
      </c>
    </row>
    <row r="254" spans="1:4" s="340" customFormat="1" ht="12.75">
      <c r="A254" s="346" t="s">
        <v>204</v>
      </c>
      <c r="B254" s="347" t="s">
        <v>1116</v>
      </c>
      <c r="C254" s="338" t="s">
        <v>203</v>
      </c>
      <c r="D254" s="339">
        <v>158.3</v>
      </c>
    </row>
    <row r="255" spans="1:4" s="340" customFormat="1" ht="12.75">
      <c r="A255" s="346" t="s">
        <v>596</v>
      </c>
      <c r="B255" s="347" t="s">
        <v>1007</v>
      </c>
      <c r="C255" s="338" t="s">
        <v>1170</v>
      </c>
      <c r="D255" s="339">
        <v>1920.7</v>
      </c>
    </row>
    <row r="256" spans="1:4" s="340" customFormat="1" ht="38.25">
      <c r="A256" s="346" t="s">
        <v>657</v>
      </c>
      <c r="B256" s="347" t="s">
        <v>1008</v>
      </c>
      <c r="C256" s="338" t="s">
        <v>1170</v>
      </c>
      <c r="D256" s="339">
        <v>1920.7</v>
      </c>
    </row>
    <row r="257" spans="1:4" s="340" customFormat="1" ht="12.75">
      <c r="A257" s="346" t="s">
        <v>497</v>
      </c>
      <c r="B257" s="347" t="s">
        <v>1009</v>
      </c>
      <c r="C257" s="338" t="s">
        <v>1170</v>
      </c>
      <c r="D257" s="339">
        <v>1260.7</v>
      </c>
    </row>
    <row r="258" spans="1:4" s="340" customFormat="1" ht="25.5">
      <c r="A258" s="346" t="s">
        <v>190</v>
      </c>
      <c r="B258" s="347" t="s">
        <v>1009</v>
      </c>
      <c r="C258" s="338" t="s">
        <v>101</v>
      </c>
      <c r="D258" s="339">
        <v>1260.7</v>
      </c>
    </row>
    <row r="259" spans="1:4" s="340" customFormat="1" ht="13.5" customHeight="1">
      <c r="A259" s="346" t="s">
        <v>204</v>
      </c>
      <c r="B259" s="347" t="s">
        <v>1009</v>
      </c>
      <c r="C259" s="338" t="s">
        <v>203</v>
      </c>
      <c r="D259" s="339">
        <v>1260.7</v>
      </c>
    </row>
    <row r="260" spans="1:4" s="340" customFormat="1" ht="12.75">
      <c r="A260" s="346" t="s">
        <v>198</v>
      </c>
      <c r="B260" s="347" t="s">
        <v>1010</v>
      </c>
      <c r="C260" s="338" t="s">
        <v>1170</v>
      </c>
      <c r="D260" s="339">
        <v>660</v>
      </c>
    </row>
    <row r="261" spans="1:4" s="340" customFormat="1" ht="25.5">
      <c r="A261" s="346" t="s">
        <v>190</v>
      </c>
      <c r="B261" s="347" t="s">
        <v>1010</v>
      </c>
      <c r="C261" s="338" t="s">
        <v>101</v>
      </c>
      <c r="D261" s="339">
        <v>660</v>
      </c>
    </row>
    <row r="262" spans="1:4" s="340" customFormat="1" ht="12.75">
      <c r="A262" s="346" t="s">
        <v>204</v>
      </c>
      <c r="B262" s="347" t="s">
        <v>1010</v>
      </c>
      <c r="C262" s="338" t="s">
        <v>203</v>
      </c>
      <c r="D262" s="339">
        <v>660</v>
      </c>
    </row>
    <row r="263" spans="1:4" s="340" customFormat="1" ht="25.5">
      <c r="A263" s="346" t="s">
        <v>261</v>
      </c>
      <c r="B263" s="347" t="s">
        <v>1079</v>
      </c>
      <c r="C263" s="338" t="s">
        <v>1170</v>
      </c>
      <c r="D263" s="339">
        <v>17923</v>
      </c>
    </row>
    <row r="264" spans="1:4" s="340" customFormat="1" ht="13.5" customHeight="1">
      <c r="A264" s="346" t="s">
        <v>458</v>
      </c>
      <c r="B264" s="347" t="s">
        <v>1080</v>
      </c>
      <c r="C264" s="338" t="s">
        <v>1170</v>
      </c>
      <c r="D264" s="339">
        <v>17923</v>
      </c>
    </row>
    <row r="265" spans="1:4" s="340" customFormat="1" ht="25.5">
      <c r="A265" s="346" t="s">
        <v>780</v>
      </c>
      <c r="B265" s="347" t="s">
        <v>1081</v>
      </c>
      <c r="C265" s="338" t="s">
        <v>1170</v>
      </c>
      <c r="D265" s="339">
        <v>2151</v>
      </c>
    </row>
    <row r="266" spans="1:4" s="340" customFormat="1" ht="25.5">
      <c r="A266" s="346" t="s">
        <v>190</v>
      </c>
      <c r="B266" s="347" t="s">
        <v>1081</v>
      </c>
      <c r="C266" s="338" t="s">
        <v>101</v>
      </c>
      <c r="D266" s="339">
        <v>2151</v>
      </c>
    </row>
    <row r="267" spans="1:4" s="340" customFormat="1" ht="12.75">
      <c r="A267" s="346" t="s">
        <v>189</v>
      </c>
      <c r="B267" s="347" t="s">
        <v>1081</v>
      </c>
      <c r="C267" s="338" t="s">
        <v>102</v>
      </c>
      <c r="D267" s="339">
        <v>2151</v>
      </c>
    </row>
    <row r="268" spans="1:4" s="340" customFormat="1" ht="12.75">
      <c r="A268" s="346" t="s">
        <v>366</v>
      </c>
      <c r="B268" s="347" t="s">
        <v>1117</v>
      </c>
      <c r="C268" s="338" t="s">
        <v>1170</v>
      </c>
      <c r="D268" s="339">
        <v>480</v>
      </c>
    </row>
    <row r="269" spans="1:4" s="340" customFormat="1" ht="12.75">
      <c r="A269" s="346" t="s">
        <v>555</v>
      </c>
      <c r="B269" s="347" t="s">
        <v>1117</v>
      </c>
      <c r="C269" s="338" t="s">
        <v>181</v>
      </c>
      <c r="D269" s="339">
        <v>480</v>
      </c>
    </row>
    <row r="270" spans="1:4" s="340" customFormat="1" ht="12.75">
      <c r="A270" s="346" t="s">
        <v>199</v>
      </c>
      <c r="B270" s="347" t="s">
        <v>1117</v>
      </c>
      <c r="C270" s="338" t="s">
        <v>180</v>
      </c>
      <c r="D270" s="339">
        <v>480</v>
      </c>
    </row>
    <row r="271" spans="1:4" s="340" customFormat="1" ht="12.75">
      <c r="A271" s="346" t="s">
        <v>228</v>
      </c>
      <c r="B271" s="347" t="s">
        <v>1082</v>
      </c>
      <c r="C271" s="338" t="s">
        <v>1170</v>
      </c>
      <c r="D271" s="339">
        <v>0</v>
      </c>
    </row>
    <row r="272" spans="1:4" s="340" customFormat="1" ht="25.5">
      <c r="A272" s="346" t="s">
        <v>190</v>
      </c>
      <c r="B272" s="347" t="s">
        <v>1082</v>
      </c>
      <c r="C272" s="338" t="s">
        <v>101</v>
      </c>
      <c r="D272" s="339">
        <v>0</v>
      </c>
    </row>
    <row r="273" spans="1:5" s="340" customFormat="1" ht="12.75">
      <c r="A273" s="346" t="s">
        <v>189</v>
      </c>
      <c r="B273" s="347" t="s">
        <v>1082</v>
      </c>
      <c r="C273" s="338" t="s">
        <v>102</v>
      </c>
      <c r="D273" s="339">
        <v>0</v>
      </c>
      <c r="E273" s="341"/>
    </row>
    <row r="274" spans="1:4" s="340" customFormat="1" ht="12.75">
      <c r="A274" s="346" t="s">
        <v>198</v>
      </c>
      <c r="B274" s="347" t="s">
        <v>1118</v>
      </c>
      <c r="C274" s="338" t="s">
        <v>1170</v>
      </c>
      <c r="D274" s="339">
        <v>1054</v>
      </c>
    </row>
    <row r="275" spans="1:4" s="340" customFormat="1" ht="25.5">
      <c r="A275" s="346" t="s">
        <v>190</v>
      </c>
      <c r="B275" s="347" t="s">
        <v>1118</v>
      </c>
      <c r="C275" s="338" t="s">
        <v>101</v>
      </c>
      <c r="D275" s="339">
        <v>1054</v>
      </c>
    </row>
    <row r="276" spans="1:4" s="340" customFormat="1" ht="13.5" customHeight="1">
      <c r="A276" s="346" t="s">
        <v>189</v>
      </c>
      <c r="B276" s="347" t="s">
        <v>1118</v>
      </c>
      <c r="C276" s="338" t="s">
        <v>102</v>
      </c>
      <c r="D276" s="339">
        <v>1054</v>
      </c>
    </row>
    <row r="277" spans="1:4" s="340" customFormat="1" ht="13.5" customHeight="1">
      <c r="A277" s="346" t="s">
        <v>219</v>
      </c>
      <c r="B277" s="347" t="s">
        <v>1083</v>
      </c>
      <c r="C277" s="338" t="s">
        <v>1170</v>
      </c>
      <c r="D277" s="339">
        <v>1220</v>
      </c>
    </row>
    <row r="278" spans="1:4" s="340" customFormat="1" ht="25.5">
      <c r="A278" s="346" t="s">
        <v>190</v>
      </c>
      <c r="B278" s="347" t="s">
        <v>1083</v>
      </c>
      <c r="C278" s="338" t="s">
        <v>101</v>
      </c>
      <c r="D278" s="339">
        <v>1220</v>
      </c>
    </row>
    <row r="279" spans="1:4" s="340" customFormat="1" ht="12.75">
      <c r="A279" s="346" t="s">
        <v>189</v>
      </c>
      <c r="B279" s="347" t="s">
        <v>1083</v>
      </c>
      <c r="C279" s="338" t="s">
        <v>102</v>
      </c>
      <c r="D279" s="339">
        <v>1220</v>
      </c>
    </row>
    <row r="280" spans="1:4" s="340" customFormat="1" ht="13.5" customHeight="1">
      <c r="A280" s="346" t="s">
        <v>785</v>
      </c>
      <c r="B280" s="347" t="s">
        <v>1119</v>
      </c>
      <c r="C280" s="338" t="s">
        <v>1170</v>
      </c>
      <c r="D280" s="339">
        <v>100</v>
      </c>
    </row>
    <row r="281" spans="1:4" s="340" customFormat="1" ht="25.5">
      <c r="A281" s="346" t="s">
        <v>190</v>
      </c>
      <c r="B281" s="347" t="s">
        <v>1119</v>
      </c>
      <c r="C281" s="338" t="s">
        <v>101</v>
      </c>
      <c r="D281" s="339">
        <v>100</v>
      </c>
    </row>
    <row r="282" spans="1:4" s="340" customFormat="1" ht="12.75">
      <c r="A282" s="346" t="s">
        <v>189</v>
      </c>
      <c r="B282" s="347" t="s">
        <v>1119</v>
      </c>
      <c r="C282" s="338" t="s">
        <v>102</v>
      </c>
      <c r="D282" s="339">
        <v>100</v>
      </c>
    </row>
    <row r="283" spans="1:4" s="340" customFormat="1" ht="38.25">
      <c r="A283" s="346" t="s">
        <v>459</v>
      </c>
      <c r="B283" s="347" t="s">
        <v>1084</v>
      </c>
      <c r="C283" s="338" t="s">
        <v>1170</v>
      </c>
      <c r="D283" s="339">
        <v>9043</v>
      </c>
    </row>
    <row r="284" spans="1:4" s="340" customFormat="1" ht="25.5">
      <c r="A284" s="346" t="s">
        <v>190</v>
      </c>
      <c r="B284" s="347" t="s">
        <v>1084</v>
      </c>
      <c r="C284" s="338" t="s">
        <v>101</v>
      </c>
      <c r="D284" s="339">
        <v>9043</v>
      </c>
    </row>
    <row r="285" spans="1:4" s="340" customFormat="1" ht="12.75">
      <c r="A285" s="346" t="s">
        <v>189</v>
      </c>
      <c r="B285" s="347" t="s">
        <v>1084</v>
      </c>
      <c r="C285" s="338" t="s">
        <v>102</v>
      </c>
      <c r="D285" s="339">
        <v>9043</v>
      </c>
    </row>
    <row r="286" spans="1:4" s="340" customFormat="1" ht="38.25">
      <c r="A286" s="346" t="s">
        <v>460</v>
      </c>
      <c r="B286" s="347" t="s">
        <v>1085</v>
      </c>
      <c r="C286" s="338" t="s">
        <v>1170</v>
      </c>
      <c r="D286" s="339">
        <v>3875</v>
      </c>
    </row>
    <row r="287" spans="1:4" s="340" customFormat="1" ht="25.5">
      <c r="A287" s="346" t="s">
        <v>190</v>
      </c>
      <c r="B287" s="347" t="s">
        <v>1085</v>
      </c>
      <c r="C287" s="338" t="s">
        <v>101</v>
      </c>
      <c r="D287" s="339">
        <v>3875</v>
      </c>
    </row>
    <row r="288" spans="1:4" s="340" customFormat="1" ht="12.75">
      <c r="A288" s="346" t="s">
        <v>189</v>
      </c>
      <c r="B288" s="347" t="s">
        <v>1085</v>
      </c>
      <c r="C288" s="338" t="s">
        <v>102</v>
      </c>
      <c r="D288" s="339">
        <v>3875</v>
      </c>
    </row>
    <row r="289" spans="1:4" s="340" customFormat="1" ht="12.75">
      <c r="A289" s="346" t="s">
        <v>212</v>
      </c>
      <c r="B289" s="347" t="s">
        <v>1090</v>
      </c>
      <c r="C289" s="338" t="s">
        <v>1170</v>
      </c>
      <c r="D289" s="339">
        <v>5571.2</v>
      </c>
    </row>
    <row r="290" spans="1:4" s="340" customFormat="1" ht="25.5">
      <c r="A290" s="346" t="s">
        <v>467</v>
      </c>
      <c r="B290" s="347" t="s">
        <v>1091</v>
      </c>
      <c r="C290" s="338" t="s">
        <v>1170</v>
      </c>
      <c r="D290" s="339">
        <v>5571.2</v>
      </c>
    </row>
    <row r="291" spans="1:4" s="340" customFormat="1" ht="25.5">
      <c r="A291" s="346" t="s">
        <v>303</v>
      </c>
      <c r="B291" s="347" t="s">
        <v>1120</v>
      </c>
      <c r="C291" s="338" t="s">
        <v>1170</v>
      </c>
      <c r="D291" s="339">
        <v>231.2</v>
      </c>
    </row>
    <row r="292" spans="1:4" s="340" customFormat="1" ht="12.75">
      <c r="A292" s="346" t="s">
        <v>555</v>
      </c>
      <c r="B292" s="347" t="s">
        <v>1120</v>
      </c>
      <c r="C292" s="338" t="s">
        <v>181</v>
      </c>
      <c r="D292" s="339">
        <v>231.2</v>
      </c>
    </row>
    <row r="293" spans="1:4" s="340" customFormat="1" ht="12.75">
      <c r="A293" s="346" t="s">
        <v>199</v>
      </c>
      <c r="B293" s="347" t="s">
        <v>1120</v>
      </c>
      <c r="C293" s="338" t="s">
        <v>180</v>
      </c>
      <c r="D293" s="339">
        <v>231.2</v>
      </c>
    </row>
    <row r="294" spans="1:4" s="340" customFormat="1" ht="12.75">
      <c r="A294" s="346" t="s">
        <v>268</v>
      </c>
      <c r="B294" s="347" t="s">
        <v>1092</v>
      </c>
      <c r="C294" s="338" t="s">
        <v>1170</v>
      </c>
      <c r="D294" s="339">
        <v>5340</v>
      </c>
    </row>
    <row r="295" spans="1:4" s="340" customFormat="1" ht="38.25">
      <c r="A295" s="346" t="s">
        <v>197</v>
      </c>
      <c r="B295" s="347" t="s">
        <v>1092</v>
      </c>
      <c r="C295" s="338" t="s">
        <v>196</v>
      </c>
      <c r="D295" s="339">
        <v>4973.3</v>
      </c>
    </row>
    <row r="296" spans="1:4" s="340" customFormat="1" ht="12.75">
      <c r="A296" s="346" t="s">
        <v>195</v>
      </c>
      <c r="B296" s="347" t="s">
        <v>1092</v>
      </c>
      <c r="C296" s="338" t="s">
        <v>194</v>
      </c>
      <c r="D296" s="339">
        <v>4973.3</v>
      </c>
    </row>
    <row r="297" spans="1:4" s="340" customFormat="1" ht="12.75">
      <c r="A297" s="346" t="s">
        <v>555</v>
      </c>
      <c r="B297" s="347" t="s">
        <v>1092</v>
      </c>
      <c r="C297" s="338" t="s">
        <v>181</v>
      </c>
      <c r="D297" s="339">
        <v>256.3</v>
      </c>
    </row>
    <row r="298" spans="1:4" s="340" customFormat="1" ht="12.75">
      <c r="A298" s="346" t="s">
        <v>199</v>
      </c>
      <c r="B298" s="347" t="s">
        <v>1092</v>
      </c>
      <c r="C298" s="338" t="s">
        <v>180</v>
      </c>
      <c r="D298" s="339">
        <v>256.3</v>
      </c>
    </row>
    <row r="299" spans="1:4" s="340" customFormat="1" ht="12.75">
      <c r="A299" s="346" t="s">
        <v>179</v>
      </c>
      <c r="B299" s="347" t="s">
        <v>1092</v>
      </c>
      <c r="C299" s="338" t="s">
        <v>178</v>
      </c>
      <c r="D299" s="339">
        <v>94.4</v>
      </c>
    </row>
    <row r="300" spans="1:4" s="340" customFormat="1" ht="12.75">
      <c r="A300" s="346" t="s">
        <v>177</v>
      </c>
      <c r="B300" s="347" t="s">
        <v>1092</v>
      </c>
      <c r="C300" s="338" t="s">
        <v>176</v>
      </c>
      <c r="D300" s="339">
        <v>94.4</v>
      </c>
    </row>
    <row r="301" spans="1:4" s="340" customFormat="1" ht="12.75">
      <c r="A301" s="346" t="s">
        <v>193</v>
      </c>
      <c r="B301" s="347" t="s">
        <v>1092</v>
      </c>
      <c r="C301" s="338" t="s">
        <v>99</v>
      </c>
      <c r="D301" s="339">
        <v>16</v>
      </c>
    </row>
    <row r="302" spans="1:4" s="340" customFormat="1" ht="12.75">
      <c r="A302" s="346" t="s">
        <v>192</v>
      </c>
      <c r="B302" s="347" t="s">
        <v>1092</v>
      </c>
      <c r="C302" s="338" t="s">
        <v>191</v>
      </c>
      <c r="D302" s="339">
        <v>16</v>
      </c>
    </row>
    <row r="303" spans="1:4" s="340" customFormat="1" ht="25.5">
      <c r="A303" s="346" t="s">
        <v>281</v>
      </c>
      <c r="B303" s="347" t="s">
        <v>1032</v>
      </c>
      <c r="C303" s="338" t="s">
        <v>1170</v>
      </c>
      <c r="D303" s="339">
        <v>137875.7</v>
      </c>
    </row>
    <row r="304" spans="1:4" s="340" customFormat="1" ht="12.75">
      <c r="A304" s="346" t="s">
        <v>285</v>
      </c>
      <c r="B304" s="347" t="s">
        <v>1039</v>
      </c>
      <c r="C304" s="338" t="s">
        <v>1170</v>
      </c>
      <c r="D304" s="339">
        <v>123239.6</v>
      </c>
    </row>
    <row r="305" spans="1:4" s="340" customFormat="1" ht="13.5" customHeight="1">
      <c r="A305" s="346" t="s">
        <v>777</v>
      </c>
      <c r="B305" s="347" t="s">
        <v>1040</v>
      </c>
      <c r="C305" s="338" t="s">
        <v>1170</v>
      </c>
      <c r="D305" s="339">
        <v>122489.6</v>
      </c>
    </row>
    <row r="306" spans="1:4" s="340" customFormat="1" ht="25.5">
      <c r="A306" s="346" t="s">
        <v>782</v>
      </c>
      <c r="B306" s="347" t="s">
        <v>1041</v>
      </c>
      <c r="C306" s="338" t="s">
        <v>1170</v>
      </c>
      <c r="D306" s="339">
        <v>90000</v>
      </c>
    </row>
    <row r="307" spans="1:4" s="340" customFormat="1" ht="12.75">
      <c r="A307" s="346" t="s">
        <v>250</v>
      </c>
      <c r="B307" s="347" t="s">
        <v>1041</v>
      </c>
      <c r="C307" s="338" t="s">
        <v>249</v>
      </c>
      <c r="D307" s="339">
        <v>90000</v>
      </c>
    </row>
    <row r="308" spans="1:4" s="340" customFormat="1" ht="12.75">
      <c r="A308" s="346" t="s">
        <v>248</v>
      </c>
      <c r="B308" s="347" t="s">
        <v>1041</v>
      </c>
      <c r="C308" s="338" t="s">
        <v>247</v>
      </c>
      <c r="D308" s="339">
        <v>90000</v>
      </c>
    </row>
    <row r="309" spans="1:4" s="340" customFormat="1" ht="25.5">
      <c r="A309" s="346" t="s">
        <v>783</v>
      </c>
      <c r="B309" s="347" t="s">
        <v>1042</v>
      </c>
      <c r="C309" s="338" t="s">
        <v>1170</v>
      </c>
      <c r="D309" s="339">
        <v>15000</v>
      </c>
    </row>
    <row r="310" spans="1:4" s="340" customFormat="1" ht="12.75">
      <c r="A310" s="346" t="s">
        <v>250</v>
      </c>
      <c r="B310" s="347" t="s">
        <v>1042</v>
      </c>
      <c r="C310" s="338" t="s">
        <v>249</v>
      </c>
      <c r="D310" s="339">
        <v>15000</v>
      </c>
    </row>
    <row r="311" spans="1:4" s="340" customFormat="1" ht="12.75">
      <c r="A311" s="346" t="s">
        <v>248</v>
      </c>
      <c r="B311" s="347" t="s">
        <v>1042</v>
      </c>
      <c r="C311" s="338" t="s">
        <v>247</v>
      </c>
      <c r="D311" s="339">
        <v>15000</v>
      </c>
    </row>
    <row r="312" spans="1:4" s="340" customFormat="1" ht="13.5" customHeight="1">
      <c r="A312" s="346" t="s">
        <v>772</v>
      </c>
      <c r="B312" s="347" t="s">
        <v>1043</v>
      </c>
      <c r="C312" s="338" t="s">
        <v>1170</v>
      </c>
      <c r="D312" s="339">
        <v>172.3</v>
      </c>
    </row>
    <row r="313" spans="1:4" s="340" customFormat="1" ht="12.75">
      <c r="A313" s="346" t="s">
        <v>555</v>
      </c>
      <c r="B313" s="347" t="s">
        <v>1043</v>
      </c>
      <c r="C313" s="338" t="s">
        <v>181</v>
      </c>
      <c r="D313" s="339">
        <v>172.3</v>
      </c>
    </row>
    <row r="314" spans="1:4" s="340" customFormat="1" ht="12.75">
      <c r="A314" s="346" t="s">
        <v>199</v>
      </c>
      <c r="B314" s="347" t="s">
        <v>1043</v>
      </c>
      <c r="C314" s="338" t="s">
        <v>180</v>
      </c>
      <c r="D314" s="339">
        <v>172.3</v>
      </c>
    </row>
    <row r="315" spans="1:4" s="340" customFormat="1" ht="13.5" customHeight="1">
      <c r="A315" s="346" t="s">
        <v>438</v>
      </c>
      <c r="B315" s="347" t="s">
        <v>1044</v>
      </c>
      <c r="C315" s="338" t="s">
        <v>1170</v>
      </c>
      <c r="D315" s="339">
        <v>2317.3</v>
      </c>
    </row>
    <row r="316" spans="1:4" s="340" customFormat="1" ht="12.75">
      <c r="A316" s="346" t="s">
        <v>250</v>
      </c>
      <c r="B316" s="347" t="s">
        <v>1044</v>
      </c>
      <c r="C316" s="338" t="s">
        <v>249</v>
      </c>
      <c r="D316" s="339">
        <v>2317.3</v>
      </c>
    </row>
    <row r="317" spans="1:4" s="340" customFormat="1" ht="12.75">
      <c r="A317" s="346" t="s">
        <v>248</v>
      </c>
      <c r="B317" s="347" t="s">
        <v>1044</v>
      </c>
      <c r="C317" s="338" t="s">
        <v>247</v>
      </c>
      <c r="D317" s="339">
        <v>2317.3</v>
      </c>
    </row>
    <row r="318" spans="1:4" s="340" customFormat="1" ht="12.75">
      <c r="A318" s="346" t="s">
        <v>439</v>
      </c>
      <c r="B318" s="347" t="s">
        <v>1045</v>
      </c>
      <c r="C318" s="338" t="s">
        <v>1170</v>
      </c>
      <c r="D318" s="339">
        <v>15000</v>
      </c>
    </row>
    <row r="319" spans="1:4" s="340" customFormat="1" ht="12.75">
      <c r="A319" s="346" t="s">
        <v>250</v>
      </c>
      <c r="B319" s="347" t="s">
        <v>1045</v>
      </c>
      <c r="C319" s="338" t="s">
        <v>249</v>
      </c>
      <c r="D319" s="339">
        <v>15000</v>
      </c>
    </row>
    <row r="320" spans="1:4" s="340" customFormat="1" ht="12.75">
      <c r="A320" s="346" t="s">
        <v>248</v>
      </c>
      <c r="B320" s="347" t="s">
        <v>1045</v>
      </c>
      <c r="C320" s="338" t="s">
        <v>247</v>
      </c>
      <c r="D320" s="339">
        <v>15000</v>
      </c>
    </row>
    <row r="321" spans="1:4" s="340" customFormat="1" ht="12.75">
      <c r="A321" s="346" t="s">
        <v>437</v>
      </c>
      <c r="B321" s="347" t="s">
        <v>1046</v>
      </c>
      <c r="C321" s="338" t="s">
        <v>1170</v>
      </c>
      <c r="D321" s="339">
        <v>750</v>
      </c>
    </row>
    <row r="322" spans="1:4" s="340" customFormat="1" ht="12.75">
      <c r="A322" s="346" t="s">
        <v>602</v>
      </c>
      <c r="B322" s="347" t="s">
        <v>1047</v>
      </c>
      <c r="C322" s="338" t="s">
        <v>1170</v>
      </c>
      <c r="D322" s="339">
        <v>750</v>
      </c>
    </row>
    <row r="323" spans="1:4" s="340" customFormat="1" ht="12.75">
      <c r="A323" s="346" t="s">
        <v>193</v>
      </c>
      <c r="B323" s="347" t="s">
        <v>1047</v>
      </c>
      <c r="C323" s="338" t="s">
        <v>99</v>
      </c>
      <c r="D323" s="339">
        <v>750</v>
      </c>
    </row>
    <row r="324" spans="1:4" s="340" customFormat="1" ht="25.5">
      <c r="A324" s="346" t="s">
        <v>591</v>
      </c>
      <c r="B324" s="347" t="s">
        <v>1047</v>
      </c>
      <c r="C324" s="338" t="s">
        <v>108</v>
      </c>
      <c r="D324" s="339">
        <v>750</v>
      </c>
    </row>
    <row r="325" spans="1:4" s="340" customFormat="1" ht="12.75">
      <c r="A325" s="346" t="s">
        <v>282</v>
      </c>
      <c r="B325" s="347" t="s">
        <v>1033</v>
      </c>
      <c r="C325" s="338" t="s">
        <v>1170</v>
      </c>
      <c r="D325" s="339">
        <v>10926.1</v>
      </c>
    </row>
    <row r="326" spans="1:4" s="340" customFormat="1" ht="51">
      <c r="A326" s="346" t="s">
        <v>600</v>
      </c>
      <c r="B326" s="347" t="s">
        <v>1034</v>
      </c>
      <c r="C326" s="338" t="s">
        <v>1170</v>
      </c>
      <c r="D326" s="339">
        <v>10226.1</v>
      </c>
    </row>
    <row r="327" spans="1:4" s="340" customFormat="1" ht="12.75">
      <c r="A327" s="346" t="s">
        <v>374</v>
      </c>
      <c r="B327" s="347" t="s">
        <v>1035</v>
      </c>
      <c r="C327" s="338" t="s">
        <v>1170</v>
      </c>
      <c r="D327" s="339">
        <v>6944.8</v>
      </c>
    </row>
    <row r="328" spans="1:4" s="340" customFormat="1" ht="12.75">
      <c r="A328" s="346" t="s">
        <v>555</v>
      </c>
      <c r="B328" s="347" t="s">
        <v>1035</v>
      </c>
      <c r="C328" s="338" t="s">
        <v>181</v>
      </c>
      <c r="D328" s="339">
        <v>6944.8</v>
      </c>
    </row>
    <row r="329" spans="1:4" s="340" customFormat="1" ht="12.75">
      <c r="A329" s="346" t="s">
        <v>199</v>
      </c>
      <c r="B329" s="347" t="s">
        <v>1035</v>
      </c>
      <c r="C329" s="338" t="s">
        <v>180</v>
      </c>
      <c r="D329" s="339">
        <v>6944.8</v>
      </c>
    </row>
    <row r="330" spans="1:4" s="340" customFormat="1" ht="12.75">
      <c r="A330" s="346" t="s">
        <v>283</v>
      </c>
      <c r="B330" s="347" t="s">
        <v>1036</v>
      </c>
      <c r="C330" s="338" t="s">
        <v>1170</v>
      </c>
      <c r="D330" s="339">
        <v>3281.3</v>
      </c>
    </row>
    <row r="331" spans="1:4" s="340" customFormat="1" ht="25.5">
      <c r="A331" s="346" t="s">
        <v>190</v>
      </c>
      <c r="B331" s="347" t="s">
        <v>1036</v>
      </c>
      <c r="C331" s="338" t="s">
        <v>101</v>
      </c>
      <c r="D331" s="339">
        <v>3281.3</v>
      </c>
    </row>
    <row r="332" spans="1:4" s="340" customFormat="1" ht="25.5">
      <c r="A332" s="346" t="s">
        <v>500</v>
      </c>
      <c r="B332" s="347" t="s">
        <v>1036</v>
      </c>
      <c r="C332" s="338" t="s">
        <v>106</v>
      </c>
      <c r="D332" s="339">
        <v>3281.3</v>
      </c>
    </row>
    <row r="333" spans="1:4" s="340" customFormat="1" ht="12.75">
      <c r="A333" s="346" t="s">
        <v>601</v>
      </c>
      <c r="B333" s="347" t="s">
        <v>1037</v>
      </c>
      <c r="C333" s="338" t="s">
        <v>1170</v>
      </c>
      <c r="D333" s="339">
        <v>700</v>
      </c>
    </row>
    <row r="334" spans="1:4" s="340" customFormat="1" ht="12.75">
      <c r="A334" s="346" t="s">
        <v>436</v>
      </c>
      <c r="B334" s="347" t="s">
        <v>1038</v>
      </c>
      <c r="C334" s="338" t="s">
        <v>1170</v>
      </c>
      <c r="D334" s="339">
        <v>700</v>
      </c>
    </row>
    <row r="335" spans="1:4" s="340" customFormat="1" ht="12.75">
      <c r="A335" s="346" t="s">
        <v>555</v>
      </c>
      <c r="B335" s="347" t="s">
        <v>1038</v>
      </c>
      <c r="C335" s="338" t="s">
        <v>181</v>
      </c>
      <c r="D335" s="339">
        <v>580</v>
      </c>
    </row>
    <row r="336" spans="1:4" s="340" customFormat="1" ht="12.75">
      <c r="A336" s="346" t="s">
        <v>199</v>
      </c>
      <c r="B336" s="347" t="s">
        <v>1038</v>
      </c>
      <c r="C336" s="338" t="s">
        <v>180</v>
      </c>
      <c r="D336" s="339">
        <v>580</v>
      </c>
    </row>
    <row r="337" spans="1:4" s="340" customFormat="1" ht="12.75">
      <c r="A337" s="346" t="s">
        <v>193</v>
      </c>
      <c r="B337" s="347" t="s">
        <v>1038</v>
      </c>
      <c r="C337" s="338" t="s">
        <v>99</v>
      </c>
      <c r="D337" s="339">
        <v>120</v>
      </c>
    </row>
    <row r="338" spans="1:4" s="340" customFormat="1" ht="12.75">
      <c r="A338" s="346" t="s">
        <v>192</v>
      </c>
      <c r="B338" s="347" t="s">
        <v>1038</v>
      </c>
      <c r="C338" s="338" t="s">
        <v>191</v>
      </c>
      <c r="D338" s="339">
        <v>120</v>
      </c>
    </row>
    <row r="339" spans="1:4" s="340" customFormat="1" ht="25.5">
      <c r="A339" s="346" t="s">
        <v>603</v>
      </c>
      <c r="B339" s="347" t="s">
        <v>1051</v>
      </c>
      <c r="C339" s="338" t="s">
        <v>1170</v>
      </c>
      <c r="D339" s="339">
        <v>3710</v>
      </c>
    </row>
    <row r="340" spans="1:4" s="340" customFormat="1" ht="25.5">
      <c r="A340" s="346" t="s">
        <v>443</v>
      </c>
      <c r="B340" s="347" t="s">
        <v>1052</v>
      </c>
      <c r="C340" s="338" t="s">
        <v>1170</v>
      </c>
      <c r="D340" s="339">
        <v>3710</v>
      </c>
    </row>
    <row r="341" spans="1:4" s="340" customFormat="1" ht="12.75">
      <c r="A341" s="346" t="s">
        <v>444</v>
      </c>
      <c r="B341" s="347" t="s">
        <v>1053</v>
      </c>
      <c r="C341" s="338" t="s">
        <v>1170</v>
      </c>
      <c r="D341" s="339">
        <v>3168</v>
      </c>
    </row>
    <row r="342" spans="1:4" s="340" customFormat="1" ht="12.75">
      <c r="A342" s="346" t="s">
        <v>555</v>
      </c>
      <c r="B342" s="347" t="s">
        <v>1053</v>
      </c>
      <c r="C342" s="338" t="s">
        <v>181</v>
      </c>
      <c r="D342" s="339">
        <v>3168</v>
      </c>
    </row>
    <row r="343" spans="1:4" s="340" customFormat="1" ht="12.75">
      <c r="A343" s="346" t="s">
        <v>199</v>
      </c>
      <c r="B343" s="347" t="s">
        <v>1053</v>
      </c>
      <c r="C343" s="338" t="s">
        <v>180</v>
      </c>
      <c r="D343" s="339">
        <v>3168</v>
      </c>
    </row>
    <row r="344" spans="1:4" s="340" customFormat="1" ht="25.5">
      <c r="A344" s="346" t="s">
        <v>445</v>
      </c>
      <c r="B344" s="347" t="s">
        <v>1054</v>
      </c>
      <c r="C344" s="338" t="s">
        <v>1170</v>
      </c>
      <c r="D344" s="339">
        <v>542</v>
      </c>
    </row>
    <row r="345" spans="1:4" s="340" customFormat="1" ht="12.75">
      <c r="A345" s="346" t="s">
        <v>555</v>
      </c>
      <c r="B345" s="347" t="s">
        <v>1054</v>
      </c>
      <c r="C345" s="338" t="s">
        <v>181</v>
      </c>
      <c r="D345" s="339">
        <v>542</v>
      </c>
    </row>
    <row r="346" spans="1:4" s="340" customFormat="1" ht="12.75">
      <c r="A346" s="346" t="s">
        <v>199</v>
      </c>
      <c r="B346" s="347" t="s">
        <v>1054</v>
      </c>
      <c r="C346" s="338" t="s">
        <v>180</v>
      </c>
      <c r="D346" s="339">
        <v>542</v>
      </c>
    </row>
    <row r="347" spans="1:4" s="340" customFormat="1" ht="25.5">
      <c r="A347" s="346" t="s">
        <v>184</v>
      </c>
      <c r="B347" s="347" t="s">
        <v>817</v>
      </c>
      <c r="C347" s="338" t="s">
        <v>1170</v>
      </c>
      <c r="D347" s="339">
        <v>1342865.8</v>
      </c>
    </row>
    <row r="348" spans="1:4" s="340" customFormat="1" ht="12.75">
      <c r="A348" s="346" t="s">
        <v>183</v>
      </c>
      <c r="B348" s="347" t="s">
        <v>818</v>
      </c>
      <c r="C348" s="338" t="s">
        <v>1170</v>
      </c>
      <c r="D348" s="339">
        <v>454546.6</v>
      </c>
    </row>
    <row r="349" spans="1:4" s="340" customFormat="1" ht="25.5">
      <c r="A349" s="346" t="s">
        <v>561</v>
      </c>
      <c r="B349" s="347" t="s">
        <v>819</v>
      </c>
      <c r="C349" s="338" t="s">
        <v>1170</v>
      </c>
      <c r="D349" s="339">
        <v>1891.8</v>
      </c>
    </row>
    <row r="350" spans="1:4" s="340" customFormat="1" ht="25.5">
      <c r="A350" s="346" t="s">
        <v>562</v>
      </c>
      <c r="B350" s="347" t="s">
        <v>820</v>
      </c>
      <c r="C350" s="338" t="s">
        <v>1170</v>
      </c>
      <c r="D350" s="339">
        <v>1891.8</v>
      </c>
    </row>
    <row r="351" spans="1:4" s="340" customFormat="1" ht="25.5">
      <c r="A351" s="346" t="s">
        <v>190</v>
      </c>
      <c r="B351" s="347" t="s">
        <v>820</v>
      </c>
      <c r="C351" s="338" t="s">
        <v>101</v>
      </c>
      <c r="D351" s="339">
        <v>1891.8</v>
      </c>
    </row>
    <row r="352" spans="1:4" s="340" customFormat="1" ht="12.75">
      <c r="A352" s="346" t="s">
        <v>189</v>
      </c>
      <c r="B352" s="347" t="s">
        <v>820</v>
      </c>
      <c r="C352" s="338" t="s">
        <v>102</v>
      </c>
      <c r="D352" s="339">
        <v>1155.8</v>
      </c>
    </row>
    <row r="353" spans="1:4" s="340" customFormat="1" ht="12.75">
      <c r="A353" s="346" t="s">
        <v>204</v>
      </c>
      <c r="B353" s="347" t="s">
        <v>820</v>
      </c>
      <c r="C353" s="338" t="s">
        <v>203</v>
      </c>
      <c r="D353" s="339">
        <v>736</v>
      </c>
    </row>
    <row r="354" spans="1:4" s="340" customFormat="1" ht="38.25">
      <c r="A354" s="346" t="s">
        <v>452</v>
      </c>
      <c r="B354" s="347" t="s">
        <v>821</v>
      </c>
      <c r="C354" s="338" t="s">
        <v>1170</v>
      </c>
      <c r="D354" s="339">
        <v>452654.8</v>
      </c>
    </row>
    <row r="355" spans="1:4" s="340" customFormat="1" ht="12.75">
      <c r="A355" s="346" t="s">
        <v>228</v>
      </c>
      <c r="B355" s="347" t="s">
        <v>822</v>
      </c>
      <c r="C355" s="338" t="s">
        <v>1170</v>
      </c>
      <c r="D355" s="339">
        <v>3207.4</v>
      </c>
    </row>
    <row r="356" spans="1:4" s="340" customFormat="1" ht="25.5">
      <c r="A356" s="346" t="s">
        <v>190</v>
      </c>
      <c r="B356" s="347" t="s">
        <v>822</v>
      </c>
      <c r="C356" s="338" t="s">
        <v>101</v>
      </c>
      <c r="D356" s="339">
        <v>3207.4</v>
      </c>
    </row>
    <row r="357" spans="1:4" s="340" customFormat="1" ht="12.75">
      <c r="A357" s="346" t="s">
        <v>189</v>
      </c>
      <c r="B357" s="347" t="s">
        <v>822</v>
      </c>
      <c r="C357" s="338" t="s">
        <v>102</v>
      </c>
      <c r="D357" s="339">
        <v>245.5</v>
      </c>
    </row>
    <row r="358" spans="1:4" s="340" customFormat="1" ht="12.75">
      <c r="A358" s="346" t="s">
        <v>204</v>
      </c>
      <c r="B358" s="347" t="s">
        <v>822</v>
      </c>
      <c r="C358" s="338" t="s">
        <v>203</v>
      </c>
      <c r="D358" s="339">
        <v>2961.9</v>
      </c>
    </row>
    <row r="359" spans="1:4" s="340" customFormat="1" ht="12.75">
      <c r="A359" s="346" t="s">
        <v>496</v>
      </c>
      <c r="B359" s="347" t="s">
        <v>823</v>
      </c>
      <c r="C359" s="338" t="s">
        <v>1170</v>
      </c>
      <c r="D359" s="339">
        <v>88937</v>
      </c>
    </row>
    <row r="360" spans="1:4" s="340" customFormat="1" ht="25.5">
      <c r="A360" s="346" t="s">
        <v>190</v>
      </c>
      <c r="B360" s="347" t="s">
        <v>823</v>
      </c>
      <c r="C360" s="338" t="s">
        <v>101</v>
      </c>
      <c r="D360" s="339">
        <v>88937</v>
      </c>
    </row>
    <row r="361" spans="1:4" s="340" customFormat="1" ht="12.75">
      <c r="A361" s="346" t="s">
        <v>189</v>
      </c>
      <c r="B361" s="347" t="s">
        <v>823</v>
      </c>
      <c r="C361" s="338" t="s">
        <v>102</v>
      </c>
      <c r="D361" s="339">
        <v>51725.2</v>
      </c>
    </row>
    <row r="362" spans="1:4" s="340" customFormat="1" ht="12.75">
      <c r="A362" s="346" t="s">
        <v>204</v>
      </c>
      <c r="B362" s="347" t="s">
        <v>823</v>
      </c>
      <c r="C362" s="338" t="s">
        <v>203</v>
      </c>
      <c r="D362" s="339">
        <v>37211.8</v>
      </c>
    </row>
    <row r="363" spans="1:4" s="340" customFormat="1" ht="12.75">
      <c r="A363" s="346" t="s">
        <v>198</v>
      </c>
      <c r="B363" s="347" t="s">
        <v>824</v>
      </c>
      <c r="C363" s="338" t="s">
        <v>1170</v>
      </c>
      <c r="D363" s="339">
        <v>48625</v>
      </c>
    </row>
    <row r="364" spans="1:4" s="340" customFormat="1" ht="25.5">
      <c r="A364" s="346" t="s">
        <v>190</v>
      </c>
      <c r="B364" s="347" t="s">
        <v>824</v>
      </c>
      <c r="C364" s="338" t="s">
        <v>101</v>
      </c>
      <c r="D364" s="339">
        <v>48625</v>
      </c>
    </row>
    <row r="365" spans="1:4" s="340" customFormat="1" ht="12.75">
      <c r="A365" s="346" t="s">
        <v>189</v>
      </c>
      <c r="B365" s="347" t="s">
        <v>824</v>
      </c>
      <c r="C365" s="338" t="s">
        <v>102</v>
      </c>
      <c r="D365" s="339">
        <v>25449.7</v>
      </c>
    </row>
    <row r="366" spans="1:4" s="340" customFormat="1" ht="12.75">
      <c r="A366" s="346" t="s">
        <v>204</v>
      </c>
      <c r="B366" s="347" t="s">
        <v>824</v>
      </c>
      <c r="C366" s="338" t="s">
        <v>203</v>
      </c>
      <c r="D366" s="339">
        <v>23175.3</v>
      </c>
    </row>
    <row r="367" spans="1:4" s="340" customFormat="1" ht="25.5">
      <c r="A367" s="346" t="s">
        <v>567</v>
      </c>
      <c r="B367" s="347" t="s">
        <v>825</v>
      </c>
      <c r="C367" s="338" t="s">
        <v>1170</v>
      </c>
      <c r="D367" s="339">
        <v>796.2</v>
      </c>
    </row>
    <row r="368" spans="1:4" s="340" customFormat="1" ht="25.5">
      <c r="A368" s="346" t="s">
        <v>190</v>
      </c>
      <c r="B368" s="347" t="s">
        <v>825</v>
      </c>
      <c r="C368" s="338" t="s">
        <v>101</v>
      </c>
      <c r="D368" s="339">
        <v>796.2</v>
      </c>
    </row>
    <row r="369" spans="1:4" s="340" customFormat="1" ht="12.75">
      <c r="A369" s="346" t="s">
        <v>189</v>
      </c>
      <c r="B369" s="347" t="s">
        <v>825</v>
      </c>
      <c r="C369" s="338" t="s">
        <v>102</v>
      </c>
      <c r="D369" s="339">
        <v>796.2</v>
      </c>
    </row>
    <row r="370" spans="1:4" s="340" customFormat="1" ht="25.5">
      <c r="A370" s="346" t="s">
        <v>563</v>
      </c>
      <c r="B370" s="347" t="s">
        <v>826</v>
      </c>
      <c r="C370" s="338" t="s">
        <v>1170</v>
      </c>
      <c r="D370" s="339">
        <v>252.1</v>
      </c>
    </row>
    <row r="371" spans="1:4" s="340" customFormat="1" ht="25.5">
      <c r="A371" s="346" t="s">
        <v>190</v>
      </c>
      <c r="B371" s="347" t="s">
        <v>826</v>
      </c>
      <c r="C371" s="338" t="s">
        <v>101</v>
      </c>
      <c r="D371" s="339">
        <v>252.1</v>
      </c>
    </row>
    <row r="372" spans="1:4" s="340" customFormat="1" ht="12.75">
      <c r="A372" s="346" t="s">
        <v>189</v>
      </c>
      <c r="B372" s="347" t="s">
        <v>826</v>
      </c>
      <c r="C372" s="338" t="s">
        <v>102</v>
      </c>
      <c r="D372" s="339">
        <v>190.9</v>
      </c>
    </row>
    <row r="373" spans="1:4" s="340" customFormat="1" ht="12.75">
      <c r="A373" s="346" t="s">
        <v>204</v>
      </c>
      <c r="B373" s="347" t="s">
        <v>826</v>
      </c>
      <c r="C373" s="338" t="s">
        <v>203</v>
      </c>
      <c r="D373" s="339">
        <v>61.2</v>
      </c>
    </row>
    <row r="374" spans="1:4" s="340" customFormat="1" ht="63.75">
      <c r="A374" s="346" t="s">
        <v>234</v>
      </c>
      <c r="B374" s="347" t="s">
        <v>827</v>
      </c>
      <c r="C374" s="338" t="s">
        <v>1170</v>
      </c>
      <c r="D374" s="339">
        <v>285905</v>
      </c>
    </row>
    <row r="375" spans="1:4" s="340" customFormat="1" ht="25.5">
      <c r="A375" s="346" t="s">
        <v>190</v>
      </c>
      <c r="B375" s="347" t="s">
        <v>827</v>
      </c>
      <c r="C375" s="338" t="s">
        <v>101</v>
      </c>
      <c r="D375" s="339">
        <v>285905</v>
      </c>
    </row>
    <row r="376" spans="1:4" s="340" customFormat="1" ht="12.75">
      <c r="A376" s="346" t="s">
        <v>189</v>
      </c>
      <c r="B376" s="347" t="s">
        <v>827</v>
      </c>
      <c r="C376" s="338" t="s">
        <v>102</v>
      </c>
      <c r="D376" s="339">
        <v>160588.7</v>
      </c>
    </row>
    <row r="377" spans="1:4" s="340" customFormat="1" ht="12.75">
      <c r="A377" s="346" t="s">
        <v>204</v>
      </c>
      <c r="B377" s="347" t="s">
        <v>827</v>
      </c>
      <c r="C377" s="338" t="s">
        <v>203</v>
      </c>
      <c r="D377" s="339">
        <v>125316.3</v>
      </c>
    </row>
    <row r="378" spans="1:4" s="340" customFormat="1" ht="38.25">
      <c r="A378" s="346" t="s">
        <v>182</v>
      </c>
      <c r="B378" s="347" t="s">
        <v>885</v>
      </c>
      <c r="C378" s="338" t="s">
        <v>1170</v>
      </c>
      <c r="D378" s="339">
        <v>22255</v>
      </c>
    </row>
    <row r="379" spans="1:4" s="340" customFormat="1" ht="38.25">
      <c r="A379" s="346" t="s">
        <v>197</v>
      </c>
      <c r="B379" s="347" t="s">
        <v>885</v>
      </c>
      <c r="C379" s="338" t="s">
        <v>196</v>
      </c>
      <c r="D379" s="339">
        <v>973</v>
      </c>
    </row>
    <row r="380" spans="1:4" s="340" customFormat="1" ht="12.75">
      <c r="A380" s="346" t="s">
        <v>201</v>
      </c>
      <c r="B380" s="347" t="s">
        <v>885</v>
      </c>
      <c r="C380" s="338" t="s">
        <v>200</v>
      </c>
      <c r="D380" s="339">
        <v>973</v>
      </c>
    </row>
    <row r="381" spans="1:4" s="340" customFormat="1" ht="12.75">
      <c r="A381" s="346" t="s">
        <v>555</v>
      </c>
      <c r="B381" s="347" t="s">
        <v>885</v>
      </c>
      <c r="C381" s="338" t="s">
        <v>181</v>
      </c>
      <c r="D381" s="339">
        <v>315</v>
      </c>
    </row>
    <row r="382" spans="1:4" s="340" customFormat="1" ht="12.75">
      <c r="A382" s="346" t="s">
        <v>199</v>
      </c>
      <c r="B382" s="347" t="s">
        <v>885</v>
      </c>
      <c r="C382" s="338" t="s">
        <v>180</v>
      </c>
      <c r="D382" s="339">
        <v>315</v>
      </c>
    </row>
    <row r="383" spans="1:4" s="340" customFormat="1" ht="12.75">
      <c r="A383" s="346" t="s">
        <v>179</v>
      </c>
      <c r="B383" s="347" t="s">
        <v>885</v>
      </c>
      <c r="C383" s="338" t="s">
        <v>178</v>
      </c>
      <c r="D383" s="339">
        <v>20967</v>
      </c>
    </row>
    <row r="384" spans="1:4" s="340" customFormat="1" ht="12.75">
      <c r="A384" s="346" t="s">
        <v>177</v>
      </c>
      <c r="B384" s="347" t="s">
        <v>885</v>
      </c>
      <c r="C384" s="338" t="s">
        <v>176</v>
      </c>
      <c r="D384" s="339">
        <v>20967</v>
      </c>
    </row>
    <row r="385" spans="1:4" s="340" customFormat="1" ht="12.75">
      <c r="A385" s="346" t="s">
        <v>233</v>
      </c>
      <c r="B385" s="347" t="s">
        <v>828</v>
      </c>
      <c r="C385" s="338" t="s">
        <v>1170</v>
      </c>
      <c r="D385" s="339">
        <v>2312.4</v>
      </c>
    </row>
    <row r="386" spans="1:4" s="340" customFormat="1" ht="25.5">
      <c r="A386" s="346" t="s">
        <v>190</v>
      </c>
      <c r="B386" s="347" t="s">
        <v>828</v>
      </c>
      <c r="C386" s="338" t="s">
        <v>101</v>
      </c>
      <c r="D386" s="339">
        <v>2312.4</v>
      </c>
    </row>
    <row r="387" spans="1:4" s="340" customFormat="1" ht="12.75">
      <c r="A387" s="346" t="s">
        <v>189</v>
      </c>
      <c r="B387" s="347" t="s">
        <v>828</v>
      </c>
      <c r="C387" s="338" t="s">
        <v>102</v>
      </c>
      <c r="D387" s="339">
        <v>801.6</v>
      </c>
    </row>
    <row r="388" spans="1:4" s="340" customFormat="1" ht="12.75">
      <c r="A388" s="346" t="s">
        <v>204</v>
      </c>
      <c r="B388" s="347" t="s">
        <v>828</v>
      </c>
      <c r="C388" s="338" t="s">
        <v>203</v>
      </c>
      <c r="D388" s="339">
        <v>1510.8</v>
      </c>
    </row>
    <row r="389" spans="1:4" s="340" customFormat="1" ht="13.5" customHeight="1">
      <c r="A389" s="346" t="s">
        <v>723</v>
      </c>
      <c r="B389" s="347" t="s">
        <v>829</v>
      </c>
      <c r="C389" s="338" t="s">
        <v>1170</v>
      </c>
      <c r="D389" s="339">
        <v>364.7</v>
      </c>
    </row>
    <row r="390" spans="1:4" s="340" customFormat="1" ht="25.5">
      <c r="A390" s="346" t="s">
        <v>190</v>
      </c>
      <c r="B390" s="347" t="s">
        <v>829</v>
      </c>
      <c r="C390" s="338" t="s">
        <v>101</v>
      </c>
      <c r="D390" s="339">
        <v>364.7</v>
      </c>
    </row>
    <row r="391" spans="1:4" s="340" customFormat="1" ht="12.75">
      <c r="A391" s="346" t="s">
        <v>189</v>
      </c>
      <c r="B391" s="347" t="s">
        <v>829</v>
      </c>
      <c r="C391" s="338" t="s">
        <v>102</v>
      </c>
      <c r="D391" s="339">
        <v>279</v>
      </c>
    </row>
    <row r="392" spans="1:4" s="340" customFormat="1" ht="12.75">
      <c r="A392" s="346" t="s">
        <v>204</v>
      </c>
      <c r="B392" s="347" t="s">
        <v>829</v>
      </c>
      <c r="C392" s="338" t="s">
        <v>203</v>
      </c>
      <c r="D392" s="339">
        <v>85.7</v>
      </c>
    </row>
    <row r="393" spans="1:4" s="340" customFormat="1" ht="12.75">
      <c r="A393" s="346" t="s">
        <v>213</v>
      </c>
      <c r="B393" s="347" t="s">
        <v>842</v>
      </c>
      <c r="C393" s="338" t="s">
        <v>1170</v>
      </c>
      <c r="D393" s="339">
        <v>715589.8</v>
      </c>
    </row>
    <row r="394" spans="1:4" s="340" customFormat="1" ht="25.5">
      <c r="A394" s="346" t="s">
        <v>695</v>
      </c>
      <c r="B394" s="347" t="s">
        <v>843</v>
      </c>
      <c r="C394" s="338" t="s">
        <v>1170</v>
      </c>
      <c r="D394" s="339">
        <v>23.4</v>
      </c>
    </row>
    <row r="395" spans="1:4" s="340" customFormat="1" ht="25.5">
      <c r="A395" s="346" t="s">
        <v>565</v>
      </c>
      <c r="B395" s="347" t="s">
        <v>844</v>
      </c>
      <c r="C395" s="338" t="s">
        <v>1170</v>
      </c>
      <c r="D395" s="339">
        <v>23.4</v>
      </c>
    </row>
    <row r="396" spans="1:4" s="340" customFormat="1" ht="25.5">
      <c r="A396" s="346" t="s">
        <v>190</v>
      </c>
      <c r="B396" s="347" t="s">
        <v>844</v>
      </c>
      <c r="C396" s="338" t="s">
        <v>101</v>
      </c>
      <c r="D396" s="339">
        <v>23.4</v>
      </c>
    </row>
    <row r="397" spans="1:4" s="340" customFormat="1" ht="12.75">
      <c r="A397" s="346" t="s">
        <v>189</v>
      </c>
      <c r="B397" s="347" t="s">
        <v>844</v>
      </c>
      <c r="C397" s="338" t="s">
        <v>102</v>
      </c>
      <c r="D397" s="339">
        <v>23.4</v>
      </c>
    </row>
    <row r="398" spans="1:4" s="340" customFormat="1" ht="25.5">
      <c r="A398" s="346" t="s">
        <v>400</v>
      </c>
      <c r="B398" s="347" t="s">
        <v>845</v>
      </c>
      <c r="C398" s="338" t="s">
        <v>1170</v>
      </c>
      <c r="D398" s="339">
        <v>715466.4</v>
      </c>
    </row>
    <row r="399" spans="1:4" s="340" customFormat="1" ht="25.5">
      <c r="A399" s="346" t="s">
        <v>780</v>
      </c>
      <c r="B399" s="347" t="s">
        <v>846</v>
      </c>
      <c r="C399" s="338" t="s">
        <v>1170</v>
      </c>
      <c r="D399" s="339">
        <v>8504</v>
      </c>
    </row>
    <row r="400" spans="1:4" s="340" customFormat="1" ht="25.5">
      <c r="A400" s="346" t="s">
        <v>190</v>
      </c>
      <c r="B400" s="347" t="s">
        <v>846</v>
      </c>
      <c r="C400" s="338" t="s">
        <v>101</v>
      </c>
      <c r="D400" s="339">
        <v>8504</v>
      </c>
    </row>
    <row r="401" spans="1:4" s="340" customFormat="1" ht="12.75">
      <c r="A401" s="346" t="s">
        <v>189</v>
      </c>
      <c r="B401" s="347" t="s">
        <v>846</v>
      </c>
      <c r="C401" s="338" t="s">
        <v>102</v>
      </c>
      <c r="D401" s="339">
        <v>8504</v>
      </c>
    </row>
    <row r="402" spans="1:4" s="340" customFormat="1" ht="12.75">
      <c r="A402" s="346" t="s">
        <v>228</v>
      </c>
      <c r="B402" s="347" t="s">
        <v>847</v>
      </c>
      <c r="C402" s="338" t="s">
        <v>1170</v>
      </c>
      <c r="D402" s="339">
        <v>7432.2</v>
      </c>
    </row>
    <row r="403" spans="1:4" s="340" customFormat="1" ht="25.5">
      <c r="A403" s="346" t="s">
        <v>190</v>
      </c>
      <c r="B403" s="347" t="s">
        <v>847</v>
      </c>
      <c r="C403" s="338" t="s">
        <v>101</v>
      </c>
      <c r="D403" s="339">
        <v>7432.2</v>
      </c>
    </row>
    <row r="404" spans="1:4" s="340" customFormat="1" ht="12.75">
      <c r="A404" s="346" t="s">
        <v>189</v>
      </c>
      <c r="B404" s="347" t="s">
        <v>847</v>
      </c>
      <c r="C404" s="338" t="s">
        <v>102</v>
      </c>
      <c r="D404" s="339">
        <v>7432.2</v>
      </c>
    </row>
    <row r="405" spans="1:4" s="340" customFormat="1" ht="12.75">
      <c r="A405" s="346" t="s">
        <v>496</v>
      </c>
      <c r="B405" s="347" t="s">
        <v>848</v>
      </c>
      <c r="C405" s="338" t="s">
        <v>1170</v>
      </c>
      <c r="D405" s="339">
        <v>4741.8</v>
      </c>
    </row>
    <row r="406" spans="1:4" s="340" customFormat="1" ht="25.5">
      <c r="A406" s="346" t="s">
        <v>190</v>
      </c>
      <c r="B406" s="347" t="s">
        <v>848</v>
      </c>
      <c r="C406" s="338" t="s">
        <v>101</v>
      </c>
      <c r="D406" s="339">
        <v>4741.8</v>
      </c>
    </row>
    <row r="407" spans="1:4" s="340" customFormat="1" ht="12.75">
      <c r="A407" s="346" t="s">
        <v>204</v>
      </c>
      <c r="B407" s="347" t="s">
        <v>848</v>
      </c>
      <c r="C407" s="338" t="s">
        <v>203</v>
      </c>
      <c r="D407" s="339">
        <v>4741.8</v>
      </c>
    </row>
    <row r="408" spans="1:4" s="340" customFormat="1" ht="12.75">
      <c r="A408" s="346" t="s">
        <v>198</v>
      </c>
      <c r="B408" s="347" t="s">
        <v>849</v>
      </c>
      <c r="C408" s="338" t="s">
        <v>1170</v>
      </c>
      <c r="D408" s="339">
        <v>75156.3</v>
      </c>
    </row>
    <row r="409" spans="1:4" s="340" customFormat="1" ht="25.5">
      <c r="A409" s="346" t="s">
        <v>190</v>
      </c>
      <c r="B409" s="347" t="s">
        <v>849</v>
      </c>
      <c r="C409" s="338" t="s">
        <v>101</v>
      </c>
      <c r="D409" s="339">
        <v>75156.3</v>
      </c>
    </row>
    <row r="410" spans="1:4" s="340" customFormat="1" ht="12.75">
      <c r="A410" s="346" t="s">
        <v>189</v>
      </c>
      <c r="B410" s="347" t="s">
        <v>849</v>
      </c>
      <c r="C410" s="338" t="s">
        <v>102</v>
      </c>
      <c r="D410" s="339">
        <v>59257.3</v>
      </c>
    </row>
    <row r="411" spans="1:4" s="340" customFormat="1" ht="12.75">
      <c r="A411" s="346" t="s">
        <v>204</v>
      </c>
      <c r="B411" s="347" t="s">
        <v>849</v>
      </c>
      <c r="C411" s="338" t="s">
        <v>203</v>
      </c>
      <c r="D411" s="339">
        <v>15899</v>
      </c>
    </row>
    <row r="412" spans="1:4" s="340" customFormat="1" ht="25.5">
      <c r="A412" s="346" t="s">
        <v>566</v>
      </c>
      <c r="B412" s="347" t="s">
        <v>850</v>
      </c>
      <c r="C412" s="338" t="s">
        <v>1170</v>
      </c>
      <c r="D412" s="339">
        <v>15000</v>
      </c>
    </row>
    <row r="413" spans="1:4" s="340" customFormat="1" ht="25.5">
      <c r="A413" s="346" t="s">
        <v>190</v>
      </c>
      <c r="B413" s="347" t="s">
        <v>850</v>
      </c>
      <c r="C413" s="338" t="s">
        <v>101</v>
      </c>
      <c r="D413" s="339">
        <v>15000</v>
      </c>
    </row>
    <row r="414" spans="1:4" s="340" customFormat="1" ht="12.75">
      <c r="A414" s="346" t="s">
        <v>189</v>
      </c>
      <c r="B414" s="347" t="s">
        <v>850</v>
      </c>
      <c r="C414" s="338" t="s">
        <v>102</v>
      </c>
      <c r="D414" s="339">
        <v>15000</v>
      </c>
    </row>
    <row r="415" spans="1:4" s="340" customFormat="1" ht="25.5">
      <c r="A415" s="346" t="s">
        <v>567</v>
      </c>
      <c r="B415" s="347" t="s">
        <v>851</v>
      </c>
      <c r="C415" s="338" t="s">
        <v>1170</v>
      </c>
      <c r="D415" s="339">
        <v>5560</v>
      </c>
    </row>
    <row r="416" spans="1:4" s="340" customFormat="1" ht="25.5">
      <c r="A416" s="346" t="s">
        <v>190</v>
      </c>
      <c r="B416" s="347" t="s">
        <v>851</v>
      </c>
      <c r="C416" s="338" t="s">
        <v>101</v>
      </c>
      <c r="D416" s="339">
        <v>5560</v>
      </c>
    </row>
    <row r="417" spans="1:4" s="340" customFormat="1" ht="12.75">
      <c r="A417" s="346" t="s">
        <v>189</v>
      </c>
      <c r="B417" s="347" t="s">
        <v>851</v>
      </c>
      <c r="C417" s="338" t="s">
        <v>102</v>
      </c>
      <c r="D417" s="339">
        <v>5560</v>
      </c>
    </row>
    <row r="418" spans="1:4" s="340" customFormat="1" ht="12.75">
      <c r="A418" s="346" t="s">
        <v>461</v>
      </c>
      <c r="B418" s="347" t="s">
        <v>852</v>
      </c>
      <c r="C418" s="338" t="s">
        <v>1170</v>
      </c>
      <c r="D418" s="339">
        <v>1926.2</v>
      </c>
    </row>
    <row r="419" spans="1:4" s="340" customFormat="1" ht="25.5">
      <c r="A419" s="346" t="s">
        <v>190</v>
      </c>
      <c r="B419" s="347" t="s">
        <v>852</v>
      </c>
      <c r="C419" s="338" t="s">
        <v>101</v>
      </c>
      <c r="D419" s="339">
        <v>1926.2</v>
      </c>
    </row>
    <row r="420" spans="1:4" s="340" customFormat="1" ht="12.75">
      <c r="A420" s="346" t="s">
        <v>189</v>
      </c>
      <c r="B420" s="347" t="s">
        <v>852</v>
      </c>
      <c r="C420" s="338" t="s">
        <v>102</v>
      </c>
      <c r="D420" s="339">
        <v>1141.8</v>
      </c>
    </row>
    <row r="421" spans="1:4" s="340" customFormat="1" ht="12.75">
      <c r="A421" s="346" t="s">
        <v>204</v>
      </c>
      <c r="B421" s="347" t="s">
        <v>852</v>
      </c>
      <c r="C421" s="338" t="s">
        <v>203</v>
      </c>
      <c r="D421" s="339">
        <v>784.4</v>
      </c>
    </row>
    <row r="422" spans="1:4" s="340" customFormat="1" ht="25.5">
      <c r="A422" s="346" t="s">
        <v>568</v>
      </c>
      <c r="B422" s="347" t="s">
        <v>853</v>
      </c>
      <c r="C422" s="338" t="s">
        <v>1170</v>
      </c>
      <c r="D422" s="339">
        <v>312.9</v>
      </c>
    </row>
    <row r="423" spans="1:4" s="340" customFormat="1" ht="25.5">
      <c r="A423" s="346" t="s">
        <v>190</v>
      </c>
      <c r="B423" s="347" t="s">
        <v>853</v>
      </c>
      <c r="C423" s="338" t="s">
        <v>101</v>
      </c>
      <c r="D423" s="339">
        <v>312.9</v>
      </c>
    </row>
    <row r="424" spans="1:4" s="340" customFormat="1" ht="12.75">
      <c r="A424" s="346" t="s">
        <v>189</v>
      </c>
      <c r="B424" s="347" t="s">
        <v>853</v>
      </c>
      <c r="C424" s="338" t="s">
        <v>102</v>
      </c>
      <c r="D424" s="339">
        <v>277.9</v>
      </c>
    </row>
    <row r="425" spans="1:4" s="340" customFormat="1" ht="12.75">
      <c r="A425" s="346" t="s">
        <v>204</v>
      </c>
      <c r="B425" s="347" t="s">
        <v>853</v>
      </c>
      <c r="C425" s="338" t="s">
        <v>203</v>
      </c>
      <c r="D425" s="339">
        <v>35</v>
      </c>
    </row>
    <row r="426" spans="1:4" s="340" customFormat="1" ht="25.5">
      <c r="A426" s="346" t="s">
        <v>313</v>
      </c>
      <c r="B426" s="347" t="s">
        <v>903</v>
      </c>
      <c r="C426" s="338" t="s">
        <v>1170</v>
      </c>
      <c r="D426" s="339">
        <v>2817</v>
      </c>
    </row>
    <row r="427" spans="1:4" s="340" customFormat="1" ht="38.25">
      <c r="A427" s="346" t="s">
        <v>197</v>
      </c>
      <c r="B427" s="347" t="s">
        <v>903</v>
      </c>
      <c r="C427" s="338" t="s">
        <v>196</v>
      </c>
      <c r="D427" s="339">
        <v>2485.4</v>
      </c>
    </row>
    <row r="428" spans="1:4" s="340" customFormat="1" ht="12.75">
      <c r="A428" s="346" t="s">
        <v>201</v>
      </c>
      <c r="B428" s="347" t="s">
        <v>903</v>
      </c>
      <c r="C428" s="338" t="s">
        <v>200</v>
      </c>
      <c r="D428" s="339">
        <v>2485.4</v>
      </c>
    </row>
    <row r="429" spans="1:4" s="340" customFormat="1" ht="12.75">
      <c r="A429" s="346" t="s">
        <v>555</v>
      </c>
      <c r="B429" s="347" t="s">
        <v>903</v>
      </c>
      <c r="C429" s="338" t="s">
        <v>181</v>
      </c>
      <c r="D429" s="339">
        <v>331.6</v>
      </c>
    </row>
    <row r="430" spans="1:4" s="340" customFormat="1" ht="12.75">
      <c r="A430" s="346" t="s">
        <v>199</v>
      </c>
      <c r="B430" s="347" t="s">
        <v>903</v>
      </c>
      <c r="C430" s="338" t="s">
        <v>180</v>
      </c>
      <c r="D430" s="339">
        <v>331.6</v>
      </c>
    </row>
    <row r="431" spans="1:4" s="340" customFormat="1" ht="76.5">
      <c r="A431" s="346" t="s">
        <v>227</v>
      </c>
      <c r="B431" s="347" t="s">
        <v>854</v>
      </c>
      <c r="C431" s="338" t="s">
        <v>1170</v>
      </c>
      <c r="D431" s="339">
        <v>559252</v>
      </c>
    </row>
    <row r="432" spans="1:4" s="340" customFormat="1" ht="25.5">
      <c r="A432" s="346" t="s">
        <v>190</v>
      </c>
      <c r="B432" s="347" t="s">
        <v>854</v>
      </c>
      <c r="C432" s="338" t="s">
        <v>101</v>
      </c>
      <c r="D432" s="339">
        <v>559252</v>
      </c>
    </row>
    <row r="433" spans="1:4" s="340" customFormat="1" ht="12.75">
      <c r="A433" s="346" t="s">
        <v>189</v>
      </c>
      <c r="B433" s="347" t="s">
        <v>854</v>
      </c>
      <c r="C433" s="338" t="s">
        <v>102</v>
      </c>
      <c r="D433" s="339">
        <v>464084</v>
      </c>
    </row>
    <row r="434" spans="1:4" s="340" customFormat="1" ht="85.5" customHeight="1">
      <c r="A434" s="346" t="s">
        <v>204</v>
      </c>
      <c r="B434" s="347" t="s">
        <v>854</v>
      </c>
      <c r="C434" s="338" t="s">
        <v>203</v>
      </c>
      <c r="D434" s="339">
        <v>95168</v>
      </c>
    </row>
    <row r="435" spans="1:4" s="340" customFormat="1" ht="51">
      <c r="A435" s="346" t="s">
        <v>226</v>
      </c>
      <c r="B435" s="347" t="s">
        <v>855</v>
      </c>
      <c r="C435" s="338" t="s">
        <v>1170</v>
      </c>
      <c r="D435" s="339">
        <v>21983</v>
      </c>
    </row>
    <row r="436" spans="1:4" s="340" customFormat="1" ht="25.5">
      <c r="A436" s="346" t="s">
        <v>190</v>
      </c>
      <c r="B436" s="347" t="s">
        <v>855</v>
      </c>
      <c r="C436" s="338" t="s">
        <v>101</v>
      </c>
      <c r="D436" s="339">
        <v>21983</v>
      </c>
    </row>
    <row r="437" spans="1:4" s="340" customFormat="1" ht="12.75">
      <c r="A437" s="346" t="s">
        <v>189</v>
      </c>
      <c r="B437" s="347" t="s">
        <v>855</v>
      </c>
      <c r="C437" s="338" t="s">
        <v>102</v>
      </c>
      <c r="D437" s="339">
        <v>18025</v>
      </c>
    </row>
    <row r="438" spans="1:4" s="340" customFormat="1" ht="12.75">
      <c r="A438" s="346" t="s">
        <v>204</v>
      </c>
      <c r="B438" s="347" t="s">
        <v>855</v>
      </c>
      <c r="C438" s="338" t="s">
        <v>203</v>
      </c>
      <c r="D438" s="339">
        <v>3958</v>
      </c>
    </row>
    <row r="439" spans="1:4" s="340" customFormat="1" ht="38.25">
      <c r="A439" s="346" t="s">
        <v>225</v>
      </c>
      <c r="B439" s="347" t="s">
        <v>856</v>
      </c>
      <c r="C439" s="338" t="s">
        <v>1170</v>
      </c>
      <c r="D439" s="339">
        <v>480</v>
      </c>
    </row>
    <row r="440" spans="1:4" s="340" customFormat="1" ht="25.5">
      <c r="A440" s="346" t="s">
        <v>190</v>
      </c>
      <c r="B440" s="347" t="s">
        <v>856</v>
      </c>
      <c r="C440" s="338" t="s">
        <v>101</v>
      </c>
      <c r="D440" s="339">
        <v>480</v>
      </c>
    </row>
    <row r="441" spans="1:4" s="340" customFormat="1" ht="39" customHeight="1">
      <c r="A441" s="346" t="s">
        <v>189</v>
      </c>
      <c r="B441" s="347" t="s">
        <v>856</v>
      </c>
      <c r="C441" s="338" t="s">
        <v>102</v>
      </c>
      <c r="D441" s="339">
        <v>413</v>
      </c>
    </row>
    <row r="442" spans="1:4" s="340" customFormat="1" ht="12.75">
      <c r="A442" s="346" t="s">
        <v>204</v>
      </c>
      <c r="B442" s="347" t="s">
        <v>856</v>
      </c>
      <c r="C442" s="338" t="s">
        <v>203</v>
      </c>
      <c r="D442" s="339">
        <v>67</v>
      </c>
    </row>
    <row r="443" spans="1:4" s="340" customFormat="1" ht="25.5">
      <c r="A443" s="346" t="s">
        <v>224</v>
      </c>
      <c r="B443" s="347" t="s">
        <v>857</v>
      </c>
      <c r="C443" s="338" t="s">
        <v>1170</v>
      </c>
      <c r="D443" s="339">
        <v>3796</v>
      </c>
    </row>
    <row r="444" spans="1:4" s="340" customFormat="1" ht="25.5">
      <c r="A444" s="346" t="s">
        <v>190</v>
      </c>
      <c r="B444" s="347" t="s">
        <v>857</v>
      </c>
      <c r="C444" s="338" t="s">
        <v>101</v>
      </c>
      <c r="D444" s="339">
        <v>3796</v>
      </c>
    </row>
    <row r="445" spans="1:4" s="340" customFormat="1" ht="12.75">
      <c r="A445" s="346" t="s">
        <v>189</v>
      </c>
      <c r="B445" s="347" t="s">
        <v>857</v>
      </c>
      <c r="C445" s="338" t="s">
        <v>102</v>
      </c>
      <c r="D445" s="339">
        <v>3008</v>
      </c>
    </row>
    <row r="446" spans="1:4" s="340" customFormat="1" ht="12.75">
      <c r="A446" s="346" t="s">
        <v>204</v>
      </c>
      <c r="B446" s="347" t="s">
        <v>857</v>
      </c>
      <c r="C446" s="338" t="s">
        <v>203</v>
      </c>
      <c r="D446" s="339">
        <v>788</v>
      </c>
    </row>
    <row r="447" spans="1:4" s="340" customFormat="1" ht="25.5">
      <c r="A447" s="346" t="s">
        <v>490</v>
      </c>
      <c r="B447" s="347" t="s">
        <v>858</v>
      </c>
      <c r="C447" s="338" t="s">
        <v>1170</v>
      </c>
      <c r="D447" s="339">
        <v>3443</v>
      </c>
    </row>
    <row r="448" spans="1:4" s="340" customFormat="1" ht="25.5">
      <c r="A448" s="346" t="s">
        <v>190</v>
      </c>
      <c r="B448" s="347" t="s">
        <v>858</v>
      </c>
      <c r="C448" s="338" t="s">
        <v>101</v>
      </c>
      <c r="D448" s="339">
        <v>3443</v>
      </c>
    </row>
    <row r="449" spans="1:4" s="340" customFormat="1" ht="12.75">
      <c r="A449" s="346" t="s">
        <v>189</v>
      </c>
      <c r="B449" s="347" t="s">
        <v>858</v>
      </c>
      <c r="C449" s="338" t="s">
        <v>102</v>
      </c>
      <c r="D449" s="339">
        <v>2530</v>
      </c>
    </row>
    <row r="450" spans="1:4" s="340" customFormat="1" ht="13.5" customHeight="1">
      <c r="A450" s="346" t="s">
        <v>204</v>
      </c>
      <c r="B450" s="347" t="s">
        <v>858</v>
      </c>
      <c r="C450" s="338" t="s">
        <v>203</v>
      </c>
      <c r="D450" s="339">
        <v>913</v>
      </c>
    </row>
    <row r="451" spans="1:4" s="340" customFormat="1" ht="38.25">
      <c r="A451" s="346" t="s">
        <v>703</v>
      </c>
      <c r="B451" s="347" t="s">
        <v>1055</v>
      </c>
      <c r="C451" s="338" t="s">
        <v>1170</v>
      </c>
      <c r="D451" s="339">
        <v>1995.4</v>
      </c>
    </row>
    <row r="452" spans="1:4" s="340" customFormat="1" ht="12.75">
      <c r="A452" s="346" t="s">
        <v>704</v>
      </c>
      <c r="B452" s="347" t="s">
        <v>1055</v>
      </c>
      <c r="C452" s="338" t="s">
        <v>149</v>
      </c>
      <c r="D452" s="339">
        <v>1995.4</v>
      </c>
    </row>
    <row r="453" spans="1:4" s="340" customFormat="1" ht="12.75">
      <c r="A453" s="346" t="s">
        <v>60</v>
      </c>
      <c r="B453" s="347" t="s">
        <v>1055</v>
      </c>
      <c r="C453" s="338" t="s">
        <v>152</v>
      </c>
      <c r="D453" s="339">
        <v>1995.4</v>
      </c>
    </row>
    <row r="454" spans="1:4" s="340" customFormat="1" ht="25.5">
      <c r="A454" s="346" t="s">
        <v>773</v>
      </c>
      <c r="B454" s="347" t="s">
        <v>859</v>
      </c>
      <c r="C454" s="338" t="s">
        <v>1170</v>
      </c>
      <c r="D454" s="339">
        <v>423.6</v>
      </c>
    </row>
    <row r="455" spans="1:4" s="340" customFormat="1" ht="13.5" customHeight="1">
      <c r="A455" s="346" t="s">
        <v>190</v>
      </c>
      <c r="B455" s="347" t="s">
        <v>859</v>
      </c>
      <c r="C455" s="338" t="s">
        <v>101</v>
      </c>
      <c r="D455" s="339">
        <v>423.6</v>
      </c>
    </row>
    <row r="456" spans="1:4" s="340" customFormat="1" ht="12.75">
      <c r="A456" s="346" t="s">
        <v>189</v>
      </c>
      <c r="B456" s="347" t="s">
        <v>859</v>
      </c>
      <c r="C456" s="338" t="s">
        <v>102</v>
      </c>
      <c r="D456" s="339">
        <v>374.6</v>
      </c>
    </row>
    <row r="457" spans="1:4" s="340" customFormat="1" ht="12.75">
      <c r="A457" s="346" t="s">
        <v>204</v>
      </c>
      <c r="B457" s="347" t="s">
        <v>859</v>
      </c>
      <c r="C457" s="338" t="s">
        <v>203</v>
      </c>
      <c r="D457" s="339">
        <v>49</v>
      </c>
    </row>
    <row r="458" spans="1:4" s="340" customFormat="1" ht="25.5">
      <c r="A458" s="346" t="s">
        <v>569</v>
      </c>
      <c r="B458" s="347" t="s">
        <v>860</v>
      </c>
      <c r="C458" s="338" t="s">
        <v>1170</v>
      </c>
      <c r="D458" s="339">
        <v>2643</v>
      </c>
    </row>
    <row r="459" spans="1:4" s="340" customFormat="1" ht="25.5">
      <c r="A459" s="346" t="s">
        <v>190</v>
      </c>
      <c r="B459" s="347" t="s">
        <v>860</v>
      </c>
      <c r="C459" s="338" t="s">
        <v>101</v>
      </c>
      <c r="D459" s="339">
        <v>2643</v>
      </c>
    </row>
    <row r="460" spans="1:4" s="340" customFormat="1" ht="12.75">
      <c r="A460" s="346" t="s">
        <v>189</v>
      </c>
      <c r="B460" s="347" t="s">
        <v>860</v>
      </c>
      <c r="C460" s="338" t="s">
        <v>102</v>
      </c>
      <c r="D460" s="339">
        <v>1813</v>
      </c>
    </row>
    <row r="461" spans="1:4" s="340" customFormat="1" ht="12.75">
      <c r="A461" s="346" t="s">
        <v>204</v>
      </c>
      <c r="B461" s="347" t="s">
        <v>860</v>
      </c>
      <c r="C461" s="338" t="s">
        <v>203</v>
      </c>
      <c r="D461" s="339">
        <v>830</v>
      </c>
    </row>
    <row r="462" spans="1:4" s="340" customFormat="1" ht="25.5">
      <c r="A462" s="346" t="s">
        <v>696</v>
      </c>
      <c r="B462" s="347" t="s">
        <v>861</v>
      </c>
      <c r="C462" s="338" t="s">
        <v>1170</v>
      </c>
      <c r="D462" s="339">
        <v>100</v>
      </c>
    </row>
    <row r="463" spans="1:4" s="340" customFormat="1" ht="25.5">
      <c r="A463" s="346" t="s">
        <v>697</v>
      </c>
      <c r="B463" s="347" t="s">
        <v>862</v>
      </c>
      <c r="C463" s="338" t="s">
        <v>1170</v>
      </c>
      <c r="D463" s="339">
        <v>100</v>
      </c>
    </row>
    <row r="464" spans="1:4" s="340" customFormat="1" ht="25.5">
      <c r="A464" s="346" t="s">
        <v>190</v>
      </c>
      <c r="B464" s="347" t="s">
        <v>862</v>
      </c>
      <c r="C464" s="338" t="s">
        <v>101</v>
      </c>
      <c r="D464" s="339">
        <v>100</v>
      </c>
    </row>
    <row r="465" spans="1:4" s="340" customFormat="1" ht="35.25" customHeight="1">
      <c r="A465" s="346" t="s">
        <v>189</v>
      </c>
      <c r="B465" s="347" t="s">
        <v>862</v>
      </c>
      <c r="C465" s="338" t="s">
        <v>102</v>
      </c>
      <c r="D465" s="339">
        <v>100</v>
      </c>
    </row>
    <row r="466" spans="1:4" s="340" customFormat="1" ht="25.5">
      <c r="A466" s="346" t="s">
        <v>205</v>
      </c>
      <c r="B466" s="347" t="s">
        <v>863</v>
      </c>
      <c r="C466" s="338" t="s">
        <v>1170</v>
      </c>
      <c r="D466" s="339">
        <v>135813.7</v>
      </c>
    </row>
    <row r="467" spans="1:4" s="340" customFormat="1" ht="51">
      <c r="A467" s="346" t="s">
        <v>570</v>
      </c>
      <c r="B467" s="347" t="s">
        <v>864</v>
      </c>
      <c r="C467" s="338" t="s">
        <v>1170</v>
      </c>
      <c r="D467" s="339">
        <v>106162.2</v>
      </c>
    </row>
    <row r="468" spans="1:4" s="340" customFormat="1" ht="12.75">
      <c r="A468" s="346" t="s">
        <v>496</v>
      </c>
      <c r="B468" s="347" t="s">
        <v>865</v>
      </c>
      <c r="C468" s="338" t="s">
        <v>1170</v>
      </c>
      <c r="D468" s="339">
        <v>90601.1</v>
      </c>
    </row>
    <row r="469" spans="1:4" s="340" customFormat="1" ht="25.5">
      <c r="A469" s="346" t="s">
        <v>190</v>
      </c>
      <c r="B469" s="347" t="s">
        <v>865</v>
      </c>
      <c r="C469" s="338" t="s">
        <v>101</v>
      </c>
      <c r="D469" s="339">
        <v>90601.1</v>
      </c>
    </row>
    <row r="470" spans="1:4" s="340" customFormat="1" ht="63.75" customHeight="1">
      <c r="A470" s="346" t="s">
        <v>189</v>
      </c>
      <c r="B470" s="347" t="s">
        <v>865</v>
      </c>
      <c r="C470" s="338" t="s">
        <v>102</v>
      </c>
      <c r="D470" s="339">
        <v>75248.3</v>
      </c>
    </row>
    <row r="471" spans="1:4" s="340" customFormat="1" ht="12.75">
      <c r="A471" s="346" t="s">
        <v>204</v>
      </c>
      <c r="B471" s="347" t="s">
        <v>865</v>
      </c>
      <c r="C471" s="338" t="s">
        <v>203</v>
      </c>
      <c r="D471" s="339">
        <v>15352.8</v>
      </c>
    </row>
    <row r="472" spans="1:4" s="340" customFormat="1" ht="12.75">
      <c r="A472" s="346" t="s">
        <v>198</v>
      </c>
      <c r="B472" s="347" t="s">
        <v>866</v>
      </c>
      <c r="C472" s="338" t="s">
        <v>1170</v>
      </c>
      <c r="D472" s="339">
        <v>11369.3</v>
      </c>
    </row>
    <row r="473" spans="1:4" s="340" customFormat="1" ht="25.5">
      <c r="A473" s="346" t="s">
        <v>190</v>
      </c>
      <c r="B473" s="347" t="s">
        <v>866</v>
      </c>
      <c r="C473" s="338" t="s">
        <v>101</v>
      </c>
      <c r="D473" s="339">
        <v>11369.3</v>
      </c>
    </row>
    <row r="474" spans="1:4" s="340" customFormat="1" ht="12.75">
      <c r="A474" s="346" t="s">
        <v>189</v>
      </c>
      <c r="B474" s="347" t="s">
        <v>866</v>
      </c>
      <c r="C474" s="338" t="s">
        <v>102</v>
      </c>
      <c r="D474" s="339">
        <v>11261.3</v>
      </c>
    </row>
    <row r="475" spans="1:4" s="340" customFormat="1" ht="12.75">
      <c r="A475" s="346" t="s">
        <v>204</v>
      </c>
      <c r="B475" s="347" t="s">
        <v>866</v>
      </c>
      <c r="C475" s="338" t="s">
        <v>203</v>
      </c>
      <c r="D475" s="339">
        <v>108</v>
      </c>
    </row>
    <row r="476" spans="1:4" s="340" customFormat="1" ht="25.5">
      <c r="A476" s="346" t="s">
        <v>571</v>
      </c>
      <c r="B476" s="347" t="s">
        <v>867</v>
      </c>
      <c r="C476" s="338" t="s">
        <v>1170</v>
      </c>
      <c r="D476" s="339">
        <v>42.8</v>
      </c>
    </row>
    <row r="477" spans="1:4" s="340" customFormat="1" ht="25.5">
      <c r="A477" s="346" t="s">
        <v>190</v>
      </c>
      <c r="B477" s="347" t="s">
        <v>867</v>
      </c>
      <c r="C477" s="338" t="s">
        <v>101</v>
      </c>
      <c r="D477" s="339">
        <v>42.8</v>
      </c>
    </row>
    <row r="478" spans="1:4" s="340" customFormat="1" ht="12.75">
      <c r="A478" s="346" t="s">
        <v>189</v>
      </c>
      <c r="B478" s="347" t="s">
        <v>867</v>
      </c>
      <c r="C478" s="338" t="s">
        <v>102</v>
      </c>
      <c r="D478" s="339">
        <v>42.8</v>
      </c>
    </row>
    <row r="479" spans="1:4" s="340" customFormat="1" ht="38.25">
      <c r="A479" s="346" t="s">
        <v>698</v>
      </c>
      <c r="B479" s="347" t="s">
        <v>868</v>
      </c>
      <c r="C479" s="338" t="s">
        <v>1170</v>
      </c>
      <c r="D479" s="339">
        <v>2766</v>
      </c>
    </row>
    <row r="480" spans="1:4" s="340" customFormat="1" ht="25.5">
      <c r="A480" s="346" t="s">
        <v>190</v>
      </c>
      <c r="B480" s="347" t="s">
        <v>868</v>
      </c>
      <c r="C480" s="338" t="s">
        <v>101</v>
      </c>
      <c r="D480" s="339">
        <v>2766</v>
      </c>
    </row>
    <row r="481" spans="1:4" s="340" customFormat="1" ht="12.75">
      <c r="A481" s="346" t="s">
        <v>189</v>
      </c>
      <c r="B481" s="347" t="s">
        <v>868</v>
      </c>
      <c r="C481" s="338" t="s">
        <v>102</v>
      </c>
      <c r="D481" s="339">
        <v>2318</v>
      </c>
    </row>
    <row r="482" spans="1:4" s="340" customFormat="1" ht="12.75">
      <c r="A482" s="346" t="s">
        <v>204</v>
      </c>
      <c r="B482" s="347" t="s">
        <v>868</v>
      </c>
      <c r="C482" s="338" t="s">
        <v>203</v>
      </c>
      <c r="D482" s="339">
        <v>448</v>
      </c>
    </row>
    <row r="483" spans="1:4" s="340" customFormat="1" ht="38.25">
      <c r="A483" s="346" t="s">
        <v>699</v>
      </c>
      <c r="B483" s="347" t="s">
        <v>869</v>
      </c>
      <c r="C483" s="338" t="s">
        <v>1170</v>
      </c>
      <c r="D483" s="339">
        <v>1383</v>
      </c>
    </row>
    <row r="484" spans="1:4" s="340" customFormat="1" ht="25.5">
      <c r="A484" s="346" t="s">
        <v>190</v>
      </c>
      <c r="B484" s="347" t="s">
        <v>869</v>
      </c>
      <c r="C484" s="338" t="s">
        <v>101</v>
      </c>
      <c r="D484" s="339">
        <v>1383</v>
      </c>
    </row>
    <row r="485" spans="1:4" s="340" customFormat="1" ht="12.75">
      <c r="A485" s="346" t="s">
        <v>189</v>
      </c>
      <c r="B485" s="347" t="s">
        <v>869</v>
      </c>
      <c r="C485" s="338" t="s">
        <v>102</v>
      </c>
      <c r="D485" s="339">
        <v>1181.7</v>
      </c>
    </row>
    <row r="486" spans="1:4" s="340" customFormat="1" ht="12.75">
      <c r="A486" s="346" t="s">
        <v>204</v>
      </c>
      <c r="B486" s="347" t="s">
        <v>869</v>
      </c>
      <c r="C486" s="338" t="s">
        <v>203</v>
      </c>
      <c r="D486" s="339">
        <v>201.3</v>
      </c>
    </row>
    <row r="487" spans="1:4" s="340" customFormat="1" ht="25.5">
      <c r="A487" s="346" t="s">
        <v>462</v>
      </c>
      <c r="B487" s="347" t="s">
        <v>870</v>
      </c>
      <c r="C487" s="338" t="s">
        <v>1170</v>
      </c>
      <c r="D487" s="339">
        <v>29651.5</v>
      </c>
    </row>
    <row r="488" spans="1:4" s="340" customFormat="1" ht="12.75">
      <c r="A488" s="346" t="s">
        <v>228</v>
      </c>
      <c r="B488" s="347" t="s">
        <v>871</v>
      </c>
      <c r="C488" s="338" t="s">
        <v>1170</v>
      </c>
      <c r="D488" s="339">
        <v>541.4</v>
      </c>
    </row>
    <row r="489" spans="1:4" s="340" customFormat="1" ht="25.5">
      <c r="A489" s="346" t="s">
        <v>190</v>
      </c>
      <c r="B489" s="347" t="s">
        <v>871</v>
      </c>
      <c r="C489" s="338" t="s">
        <v>101</v>
      </c>
      <c r="D489" s="339">
        <v>541.4</v>
      </c>
    </row>
    <row r="490" spans="1:4" s="340" customFormat="1" ht="12.75">
      <c r="A490" s="346" t="s">
        <v>204</v>
      </c>
      <c r="B490" s="347" t="s">
        <v>871</v>
      </c>
      <c r="C490" s="338" t="s">
        <v>203</v>
      </c>
      <c r="D490" s="339">
        <v>541.4</v>
      </c>
    </row>
    <row r="491" spans="1:4" s="340" customFormat="1" ht="12.75">
      <c r="A491" s="346" t="s">
        <v>496</v>
      </c>
      <c r="B491" s="347" t="s">
        <v>872</v>
      </c>
      <c r="C491" s="338" t="s">
        <v>1170</v>
      </c>
      <c r="D491" s="339">
        <v>19731.4</v>
      </c>
    </row>
    <row r="492" spans="1:4" s="340" customFormat="1" ht="25.5">
      <c r="A492" s="346" t="s">
        <v>190</v>
      </c>
      <c r="B492" s="347" t="s">
        <v>872</v>
      </c>
      <c r="C492" s="338" t="s">
        <v>101</v>
      </c>
      <c r="D492" s="339">
        <v>19731.4</v>
      </c>
    </row>
    <row r="493" spans="1:4" s="340" customFormat="1" ht="12.75">
      <c r="A493" s="346" t="s">
        <v>204</v>
      </c>
      <c r="B493" s="347" t="s">
        <v>872</v>
      </c>
      <c r="C493" s="338" t="s">
        <v>203</v>
      </c>
      <c r="D493" s="339">
        <v>19731.4</v>
      </c>
    </row>
    <row r="494" spans="1:4" s="340" customFormat="1" ht="12.75">
      <c r="A494" s="346" t="s">
        <v>198</v>
      </c>
      <c r="B494" s="347" t="s">
        <v>873</v>
      </c>
      <c r="C494" s="338" t="s">
        <v>1170</v>
      </c>
      <c r="D494" s="339">
        <v>5140.3</v>
      </c>
    </row>
    <row r="495" spans="1:4" s="340" customFormat="1" ht="25.5">
      <c r="A495" s="346" t="s">
        <v>190</v>
      </c>
      <c r="B495" s="347" t="s">
        <v>873</v>
      </c>
      <c r="C495" s="338" t="s">
        <v>101</v>
      </c>
      <c r="D495" s="339">
        <v>5140.3</v>
      </c>
    </row>
    <row r="496" spans="1:4" s="340" customFormat="1" ht="12.75">
      <c r="A496" s="346" t="s">
        <v>204</v>
      </c>
      <c r="B496" s="347" t="s">
        <v>873</v>
      </c>
      <c r="C496" s="338" t="s">
        <v>203</v>
      </c>
      <c r="D496" s="339">
        <v>5140.3</v>
      </c>
    </row>
    <row r="497" spans="1:4" s="340" customFormat="1" ht="12.75">
      <c r="A497" s="346" t="s">
        <v>223</v>
      </c>
      <c r="B497" s="347" t="s">
        <v>874</v>
      </c>
      <c r="C497" s="338" t="s">
        <v>1170</v>
      </c>
      <c r="D497" s="339">
        <v>44.4</v>
      </c>
    </row>
    <row r="498" spans="1:4" s="340" customFormat="1" ht="25.5">
      <c r="A498" s="346" t="s">
        <v>190</v>
      </c>
      <c r="B498" s="347" t="s">
        <v>874</v>
      </c>
      <c r="C498" s="338" t="s">
        <v>101</v>
      </c>
      <c r="D498" s="339">
        <v>44.4</v>
      </c>
    </row>
    <row r="499" spans="1:4" s="340" customFormat="1" ht="12.75">
      <c r="A499" s="346" t="s">
        <v>204</v>
      </c>
      <c r="B499" s="347" t="s">
        <v>874</v>
      </c>
      <c r="C499" s="338" t="s">
        <v>203</v>
      </c>
      <c r="D499" s="339">
        <v>44.4</v>
      </c>
    </row>
    <row r="500" spans="1:4" s="340" customFormat="1" ht="51">
      <c r="A500" s="346" t="s">
        <v>222</v>
      </c>
      <c r="B500" s="347" t="s">
        <v>875</v>
      </c>
      <c r="C500" s="338" t="s">
        <v>1170</v>
      </c>
      <c r="D500" s="339">
        <v>4194</v>
      </c>
    </row>
    <row r="501" spans="1:4" s="340" customFormat="1" ht="25.5">
      <c r="A501" s="346" t="s">
        <v>190</v>
      </c>
      <c r="B501" s="347" t="s">
        <v>875</v>
      </c>
      <c r="C501" s="338" t="s">
        <v>101</v>
      </c>
      <c r="D501" s="339">
        <v>4194</v>
      </c>
    </row>
    <row r="502" spans="1:4" s="340" customFormat="1" ht="12.75">
      <c r="A502" s="346" t="s">
        <v>204</v>
      </c>
      <c r="B502" s="347" t="s">
        <v>875</v>
      </c>
      <c r="C502" s="338" t="s">
        <v>203</v>
      </c>
      <c r="D502" s="339">
        <v>4194</v>
      </c>
    </row>
    <row r="503" spans="1:4" s="340" customFormat="1" ht="12.75">
      <c r="A503" s="346" t="s">
        <v>212</v>
      </c>
      <c r="B503" s="347" t="s">
        <v>876</v>
      </c>
      <c r="C503" s="338" t="s">
        <v>1170</v>
      </c>
      <c r="D503" s="339">
        <v>36915.7</v>
      </c>
    </row>
    <row r="504" spans="1:4" s="340" customFormat="1" ht="25.5">
      <c r="A504" s="346" t="s">
        <v>463</v>
      </c>
      <c r="B504" s="347" t="s">
        <v>877</v>
      </c>
      <c r="C504" s="338" t="s">
        <v>1170</v>
      </c>
      <c r="D504" s="339">
        <v>8960.1</v>
      </c>
    </row>
    <row r="505" spans="1:4" s="340" customFormat="1" ht="12.75">
      <c r="A505" s="346" t="s">
        <v>366</v>
      </c>
      <c r="B505" s="347" t="s">
        <v>878</v>
      </c>
      <c r="C505" s="338" t="s">
        <v>1170</v>
      </c>
      <c r="D505" s="339">
        <v>910</v>
      </c>
    </row>
    <row r="506" spans="1:4" s="340" customFormat="1" ht="12.75">
      <c r="A506" s="346" t="s">
        <v>555</v>
      </c>
      <c r="B506" s="347" t="s">
        <v>878</v>
      </c>
      <c r="C506" s="338" t="s">
        <v>181</v>
      </c>
      <c r="D506" s="339">
        <v>910</v>
      </c>
    </row>
    <row r="507" spans="1:4" s="340" customFormat="1" ht="12.75">
      <c r="A507" s="346" t="s">
        <v>199</v>
      </c>
      <c r="B507" s="347" t="s">
        <v>878</v>
      </c>
      <c r="C507" s="338" t="s">
        <v>180</v>
      </c>
      <c r="D507" s="339">
        <v>910</v>
      </c>
    </row>
    <row r="508" spans="1:4" s="340" customFormat="1" ht="12.75">
      <c r="A508" s="346" t="s">
        <v>202</v>
      </c>
      <c r="B508" s="347" t="s">
        <v>886</v>
      </c>
      <c r="C508" s="338" t="s">
        <v>1170</v>
      </c>
      <c r="D508" s="339">
        <v>8050.1</v>
      </c>
    </row>
    <row r="509" spans="1:4" s="340" customFormat="1" ht="38.25">
      <c r="A509" s="346" t="s">
        <v>197</v>
      </c>
      <c r="B509" s="347" t="s">
        <v>886</v>
      </c>
      <c r="C509" s="338" t="s">
        <v>196</v>
      </c>
      <c r="D509" s="339">
        <v>7183.7</v>
      </c>
    </row>
    <row r="510" spans="1:4" s="340" customFormat="1" ht="12.75">
      <c r="A510" s="346" t="s">
        <v>201</v>
      </c>
      <c r="B510" s="347" t="s">
        <v>886</v>
      </c>
      <c r="C510" s="338" t="s">
        <v>200</v>
      </c>
      <c r="D510" s="339">
        <v>7183.7</v>
      </c>
    </row>
    <row r="511" spans="1:4" s="340" customFormat="1" ht="12.75">
      <c r="A511" s="346" t="s">
        <v>555</v>
      </c>
      <c r="B511" s="347" t="s">
        <v>886</v>
      </c>
      <c r="C511" s="338" t="s">
        <v>181</v>
      </c>
      <c r="D511" s="339">
        <v>833.8</v>
      </c>
    </row>
    <row r="512" spans="1:4" s="340" customFormat="1" ht="12.75">
      <c r="A512" s="346" t="s">
        <v>199</v>
      </c>
      <c r="B512" s="347" t="s">
        <v>886</v>
      </c>
      <c r="C512" s="338" t="s">
        <v>180</v>
      </c>
      <c r="D512" s="339">
        <v>833.8</v>
      </c>
    </row>
    <row r="513" spans="1:4" s="340" customFormat="1" ht="12.75">
      <c r="A513" s="346" t="s">
        <v>193</v>
      </c>
      <c r="B513" s="347" t="s">
        <v>886</v>
      </c>
      <c r="C513" s="338" t="s">
        <v>99</v>
      </c>
      <c r="D513" s="339">
        <v>32.6</v>
      </c>
    </row>
    <row r="514" spans="1:4" s="340" customFormat="1" ht="12.75">
      <c r="A514" s="346" t="s">
        <v>192</v>
      </c>
      <c r="B514" s="347" t="s">
        <v>886</v>
      </c>
      <c r="C514" s="338" t="s">
        <v>191</v>
      </c>
      <c r="D514" s="339">
        <v>32.6</v>
      </c>
    </row>
    <row r="515" spans="1:4" s="340" customFormat="1" ht="25.5">
      <c r="A515" s="346" t="s">
        <v>470</v>
      </c>
      <c r="B515" s="347" t="s">
        <v>887</v>
      </c>
      <c r="C515" s="338" t="s">
        <v>1170</v>
      </c>
      <c r="D515" s="339">
        <v>27955.6</v>
      </c>
    </row>
    <row r="516" spans="1:4" s="340" customFormat="1" ht="12.75">
      <c r="A516" s="346" t="s">
        <v>496</v>
      </c>
      <c r="B516" s="347" t="s">
        <v>888</v>
      </c>
      <c r="C516" s="338" t="s">
        <v>1170</v>
      </c>
      <c r="D516" s="339">
        <v>25393</v>
      </c>
    </row>
    <row r="517" spans="1:4" s="340" customFormat="1" ht="38.25">
      <c r="A517" s="346" t="s">
        <v>197</v>
      </c>
      <c r="B517" s="347" t="s">
        <v>888</v>
      </c>
      <c r="C517" s="338" t="s">
        <v>196</v>
      </c>
      <c r="D517" s="339">
        <v>22567.8</v>
      </c>
    </row>
    <row r="518" spans="1:4" s="340" customFormat="1" ht="12.75">
      <c r="A518" s="346" t="s">
        <v>195</v>
      </c>
      <c r="B518" s="347" t="s">
        <v>888</v>
      </c>
      <c r="C518" s="338" t="s">
        <v>194</v>
      </c>
      <c r="D518" s="339">
        <v>22567.8</v>
      </c>
    </row>
    <row r="519" spans="1:4" s="340" customFormat="1" ht="12.75">
      <c r="A519" s="346" t="s">
        <v>179</v>
      </c>
      <c r="B519" s="347" t="s">
        <v>888</v>
      </c>
      <c r="C519" s="338" t="s">
        <v>178</v>
      </c>
      <c r="D519" s="339">
        <v>126.8</v>
      </c>
    </row>
    <row r="520" spans="1:4" s="340" customFormat="1" ht="12.75">
      <c r="A520" s="346" t="s">
        <v>177</v>
      </c>
      <c r="B520" s="347" t="s">
        <v>888</v>
      </c>
      <c r="C520" s="338" t="s">
        <v>176</v>
      </c>
      <c r="D520" s="339">
        <v>126.8</v>
      </c>
    </row>
    <row r="521" spans="1:4" s="340" customFormat="1" ht="25.5">
      <c r="A521" s="346" t="s">
        <v>190</v>
      </c>
      <c r="B521" s="347" t="s">
        <v>888</v>
      </c>
      <c r="C521" s="338" t="s">
        <v>101</v>
      </c>
      <c r="D521" s="339">
        <v>2698.4</v>
      </c>
    </row>
    <row r="522" spans="1:4" s="340" customFormat="1" ht="12.75">
      <c r="A522" s="346" t="s">
        <v>189</v>
      </c>
      <c r="B522" s="347" t="s">
        <v>888</v>
      </c>
      <c r="C522" s="338" t="s">
        <v>102</v>
      </c>
      <c r="D522" s="339">
        <v>2698.4</v>
      </c>
    </row>
    <row r="523" spans="1:4" s="340" customFormat="1" ht="12.75">
      <c r="A523" s="346" t="s">
        <v>198</v>
      </c>
      <c r="B523" s="347" t="s">
        <v>889</v>
      </c>
      <c r="C523" s="338" t="s">
        <v>1170</v>
      </c>
      <c r="D523" s="339">
        <v>2562.6</v>
      </c>
    </row>
    <row r="524" spans="1:4" s="340" customFormat="1" ht="38.25">
      <c r="A524" s="346" t="s">
        <v>197</v>
      </c>
      <c r="B524" s="347" t="s">
        <v>889</v>
      </c>
      <c r="C524" s="338" t="s">
        <v>196</v>
      </c>
      <c r="D524" s="339">
        <v>2.9</v>
      </c>
    </row>
    <row r="525" spans="1:4" s="340" customFormat="1" ht="12.75">
      <c r="A525" s="346" t="s">
        <v>195</v>
      </c>
      <c r="B525" s="347" t="s">
        <v>889</v>
      </c>
      <c r="C525" s="338" t="s">
        <v>194</v>
      </c>
      <c r="D525" s="339">
        <v>2.9</v>
      </c>
    </row>
    <row r="526" spans="1:4" s="340" customFormat="1" ht="39" customHeight="1">
      <c r="A526" s="346" t="s">
        <v>555</v>
      </c>
      <c r="B526" s="347" t="s">
        <v>889</v>
      </c>
      <c r="C526" s="338" t="s">
        <v>181</v>
      </c>
      <c r="D526" s="339">
        <v>1808.1</v>
      </c>
    </row>
    <row r="527" spans="1:4" s="340" customFormat="1" ht="12.75">
      <c r="A527" s="346" t="s">
        <v>199</v>
      </c>
      <c r="B527" s="347" t="s">
        <v>889</v>
      </c>
      <c r="C527" s="338" t="s">
        <v>180</v>
      </c>
      <c r="D527" s="339">
        <v>1808.1</v>
      </c>
    </row>
    <row r="528" spans="1:4" s="340" customFormat="1" ht="25.5">
      <c r="A528" s="346" t="s">
        <v>190</v>
      </c>
      <c r="B528" s="347" t="s">
        <v>889</v>
      </c>
      <c r="C528" s="338" t="s">
        <v>101</v>
      </c>
      <c r="D528" s="339">
        <v>746.4</v>
      </c>
    </row>
    <row r="529" spans="1:4" s="340" customFormat="1" ht="12.75">
      <c r="A529" s="346" t="s">
        <v>189</v>
      </c>
      <c r="B529" s="347" t="s">
        <v>889</v>
      </c>
      <c r="C529" s="338" t="s">
        <v>102</v>
      </c>
      <c r="D529" s="339">
        <v>746.4</v>
      </c>
    </row>
    <row r="530" spans="1:4" s="340" customFormat="1" ht="12.75">
      <c r="A530" s="346" t="s">
        <v>193</v>
      </c>
      <c r="B530" s="347" t="s">
        <v>889</v>
      </c>
      <c r="C530" s="338" t="s">
        <v>99</v>
      </c>
      <c r="D530" s="339">
        <v>5.2</v>
      </c>
    </row>
    <row r="531" spans="1:4" s="340" customFormat="1" ht="12.75">
      <c r="A531" s="346" t="s">
        <v>192</v>
      </c>
      <c r="B531" s="347" t="s">
        <v>889</v>
      </c>
      <c r="C531" s="338" t="s">
        <v>191</v>
      </c>
      <c r="D531" s="339">
        <v>5.2</v>
      </c>
    </row>
    <row r="532" spans="1:4" s="340" customFormat="1" ht="12.75">
      <c r="A532" s="346" t="s">
        <v>329</v>
      </c>
      <c r="B532" s="347" t="s">
        <v>926</v>
      </c>
      <c r="C532" s="338" t="s">
        <v>1170</v>
      </c>
      <c r="D532" s="339">
        <v>21570.3</v>
      </c>
    </row>
    <row r="533" spans="1:4" s="340" customFormat="1" ht="12.75">
      <c r="A533" s="346" t="s">
        <v>407</v>
      </c>
      <c r="B533" s="347" t="s">
        <v>927</v>
      </c>
      <c r="C533" s="338" t="s">
        <v>1170</v>
      </c>
      <c r="D533" s="339">
        <v>7054.2</v>
      </c>
    </row>
    <row r="534" spans="1:4" s="340" customFormat="1" ht="25.5">
      <c r="A534" s="346" t="s">
        <v>776</v>
      </c>
      <c r="B534" s="347" t="s">
        <v>928</v>
      </c>
      <c r="C534" s="338" t="s">
        <v>1170</v>
      </c>
      <c r="D534" s="339">
        <v>7054.2</v>
      </c>
    </row>
    <row r="535" spans="1:4" s="340" customFormat="1" ht="12.75">
      <c r="A535" s="346" t="s">
        <v>497</v>
      </c>
      <c r="B535" s="347" t="s">
        <v>929</v>
      </c>
      <c r="C535" s="338" t="s">
        <v>1170</v>
      </c>
      <c r="D535" s="339">
        <v>4901</v>
      </c>
    </row>
    <row r="536" spans="1:4" s="340" customFormat="1" ht="38.25">
      <c r="A536" s="346" t="s">
        <v>197</v>
      </c>
      <c r="B536" s="347" t="s">
        <v>929</v>
      </c>
      <c r="C536" s="338" t="s">
        <v>196</v>
      </c>
      <c r="D536" s="339">
        <v>4875.6</v>
      </c>
    </row>
    <row r="537" spans="1:4" s="340" customFormat="1" ht="12.75">
      <c r="A537" s="346" t="s">
        <v>195</v>
      </c>
      <c r="B537" s="347" t="s">
        <v>929</v>
      </c>
      <c r="C537" s="338" t="s">
        <v>194</v>
      </c>
      <c r="D537" s="339">
        <v>4875.6</v>
      </c>
    </row>
    <row r="538" spans="1:4" s="340" customFormat="1" ht="12.75">
      <c r="A538" s="346" t="s">
        <v>193</v>
      </c>
      <c r="B538" s="347" t="s">
        <v>929</v>
      </c>
      <c r="C538" s="338" t="s">
        <v>99</v>
      </c>
      <c r="D538" s="339">
        <v>25.4</v>
      </c>
    </row>
    <row r="539" spans="1:4" s="340" customFormat="1" ht="13.5" customHeight="1">
      <c r="A539" s="346" t="s">
        <v>192</v>
      </c>
      <c r="B539" s="347" t="s">
        <v>929</v>
      </c>
      <c r="C539" s="338" t="s">
        <v>191</v>
      </c>
      <c r="D539" s="339">
        <v>25.4</v>
      </c>
    </row>
    <row r="540" spans="1:4" s="340" customFormat="1" ht="12.75">
      <c r="A540" s="346" t="s">
        <v>198</v>
      </c>
      <c r="B540" s="347" t="s">
        <v>930</v>
      </c>
      <c r="C540" s="338" t="s">
        <v>1170</v>
      </c>
      <c r="D540" s="339">
        <v>575.1</v>
      </c>
    </row>
    <row r="541" spans="1:4" s="340" customFormat="1" ht="12.75">
      <c r="A541" s="346" t="s">
        <v>555</v>
      </c>
      <c r="B541" s="347" t="s">
        <v>930</v>
      </c>
      <c r="C541" s="338" t="s">
        <v>181</v>
      </c>
      <c r="D541" s="339">
        <v>487.6</v>
      </c>
    </row>
    <row r="542" spans="1:4" s="340" customFormat="1" ht="13.5" customHeight="1">
      <c r="A542" s="346" t="s">
        <v>199</v>
      </c>
      <c r="B542" s="347" t="s">
        <v>930</v>
      </c>
      <c r="C542" s="338" t="s">
        <v>180</v>
      </c>
      <c r="D542" s="339">
        <v>487.6</v>
      </c>
    </row>
    <row r="543" spans="1:4" s="340" customFormat="1" ht="12.75">
      <c r="A543" s="346" t="s">
        <v>193</v>
      </c>
      <c r="B543" s="347" t="s">
        <v>930</v>
      </c>
      <c r="C543" s="338" t="s">
        <v>99</v>
      </c>
      <c r="D543" s="339">
        <v>87.5</v>
      </c>
    </row>
    <row r="544" spans="1:4" s="340" customFormat="1" ht="12.75">
      <c r="A544" s="346" t="s">
        <v>192</v>
      </c>
      <c r="B544" s="347" t="s">
        <v>930</v>
      </c>
      <c r="C544" s="338" t="s">
        <v>191</v>
      </c>
      <c r="D544" s="339">
        <v>87.5</v>
      </c>
    </row>
    <row r="545" spans="1:4" s="340" customFormat="1" ht="13.5" customHeight="1">
      <c r="A545" s="346" t="s">
        <v>578</v>
      </c>
      <c r="B545" s="347" t="s">
        <v>931</v>
      </c>
      <c r="C545" s="338" t="s">
        <v>1170</v>
      </c>
      <c r="D545" s="339">
        <v>426.1</v>
      </c>
    </row>
    <row r="546" spans="1:4" s="340" customFormat="1" ht="38.25">
      <c r="A546" s="346" t="s">
        <v>197</v>
      </c>
      <c r="B546" s="347" t="s">
        <v>931</v>
      </c>
      <c r="C546" s="338" t="s">
        <v>196</v>
      </c>
      <c r="D546" s="339">
        <v>426.1</v>
      </c>
    </row>
    <row r="547" spans="1:4" s="340" customFormat="1" ht="12.75">
      <c r="A547" s="346" t="s">
        <v>195</v>
      </c>
      <c r="B547" s="347" t="s">
        <v>931</v>
      </c>
      <c r="C547" s="338" t="s">
        <v>194</v>
      </c>
      <c r="D547" s="339">
        <v>426.1</v>
      </c>
    </row>
    <row r="548" spans="1:4" s="340" customFormat="1" ht="13.5" customHeight="1">
      <c r="A548" s="346" t="s">
        <v>579</v>
      </c>
      <c r="B548" s="347" t="s">
        <v>932</v>
      </c>
      <c r="C548" s="338" t="s">
        <v>1170</v>
      </c>
      <c r="D548" s="339">
        <v>426.1</v>
      </c>
    </row>
    <row r="549" spans="1:4" s="340" customFormat="1" ht="38.25">
      <c r="A549" s="346" t="s">
        <v>197</v>
      </c>
      <c r="B549" s="347" t="s">
        <v>932</v>
      </c>
      <c r="C549" s="338" t="s">
        <v>196</v>
      </c>
      <c r="D549" s="339">
        <v>426.1</v>
      </c>
    </row>
    <row r="550" spans="1:4" s="340" customFormat="1" ht="12.75">
      <c r="A550" s="346" t="s">
        <v>195</v>
      </c>
      <c r="B550" s="347" t="s">
        <v>932</v>
      </c>
      <c r="C550" s="338" t="s">
        <v>194</v>
      </c>
      <c r="D550" s="339">
        <v>426.1</v>
      </c>
    </row>
    <row r="551" spans="1:4" s="340" customFormat="1" ht="25.5">
      <c r="A551" s="346" t="s">
        <v>580</v>
      </c>
      <c r="B551" s="347" t="s">
        <v>933</v>
      </c>
      <c r="C551" s="338" t="s">
        <v>1170</v>
      </c>
      <c r="D551" s="339">
        <v>205.1</v>
      </c>
    </row>
    <row r="552" spans="1:4" s="340" customFormat="1" ht="38.25">
      <c r="A552" s="346" t="s">
        <v>197</v>
      </c>
      <c r="B552" s="347" t="s">
        <v>933</v>
      </c>
      <c r="C552" s="338" t="s">
        <v>196</v>
      </c>
      <c r="D552" s="339">
        <v>205.1</v>
      </c>
    </row>
    <row r="553" spans="1:4" s="340" customFormat="1" ht="12.75">
      <c r="A553" s="346" t="s">
        <v>195</v>
      </c>
      <c r="B553" s="347" t="s">
        <v>933</v>
      </c>
      <c r="C553" s="338" t="s">
        <v>194</v>
      </c>
      <c r="D553" s="339">
        <v>205.1</v>
      </c>
    </row>
    <row r="554" spans="1:4" s="340" customFormat="1" ht="13.5" customHeight="1">
      <c r="A554" s="346" t="s">
        <v>581</v>
      </c>
      <c r="B554" s="347" t="s">
        <v>934</v>
      </c>
      <c r="C554" s="338" t="s">
        <v>1170</v>
      </c>
      <c r="D554" s="339">
        <v>236.7</v>
      </c>
    </row>
    <row r="555" spans="1:5" s="340" customFormat="1" ht="38.25">
      <c r="A555" s="346" t="s">
        <v>197</v>
      </c>
      <c r="B555" s="347" t="s">
        <v>934</v>
      </c>
      <c r="C555" s="338" t="s">
        <v>196</v>
      </c>
      <c r="D555" s="339">
        <v>236.7</v>
      </c>
      <c r="E555" s="342"/>
    </row>
    <row r="556" spans="1:4" s="340" customFormat="1" ht="12.75">
      <c r="A556" s="346" t="s">
        <v>195</v>
      </c>
      <c r="B556" s="347" t="s">
        <v>934</v>
      </c>
      <c r="C556" s="338" t="s">
        <v>194</v>
      </c>
      <c r="D556" s="339">
        <v>236.7</v>
      </c>
    </row>
    <row r="557" spans="1:4" s="340" customFormat="1" ht="25.5">
      <c r="A557" s="346" t="s">
        <v>582</v>
      </c>
      <c r="B557" s="347" t="s">
        <v>935</v>
      </c>
      <c r="C557" s="338" t="s">
        <v>1170</v>
      </c>
      <c r="D557" s="339">
        <v>49</v>
      </c>
    </row>
    <row r="558" spans="1:4" s="340" customFormat="1" ht="38.25">
      <c r="A558" s="346" t="s">
        <v>197</v>
      </c>
      <c r="B558" s="347" t="s">
        <v>935</v>
      </c>
      <c r="C558" s="338" t="s">
        <v>196</v>
      </c>
      <c r="D558" s="339">
        <v>49</v>
      </c>
    </row>
    <row r="559" spans="1:4" s="340" customFormat="1" ht="12.75">
      <c r="A559" s="346" t="s">
        <v>195</v>
      </c>
      <c r="B559" s="347" t="s">
        <v>935</v>
      </c>
      <c r="C559" s="338" t="s">
        <v>194</v>
      </c>
      <c r="D559" s="339">
        <v>49</v>
      </c>
    </row>
    <row r="560" spans="1:4" s="340" customFormat="1" ht="25.5">
      <c r="A560" s="346" t="s">
        <v>583</v>
      </c>
      <c r="B560" s="347" t="s">
        <v>936</v>
      </c>
      <c r="C560" s="338" t="s">
        <v>1170</v>
      </c>
      <c r="D560" s="339">
        <v>170.4</v>
      </c>
    </row>
    <row r="561" spans="1:4" s="340" customFormat="1" ht="38.25">
      <c r="A561" s="346" t="s">
        <v>197</v>
      </c>
      <c r="B561" s="347" t="s">
        <v>936</v>
      </c>
      <c r="C561" s="338" t="s">
        <v>196</v>
      </c>
      <c r="D561" s="339">
        <v>170.4</v>
      </c>
    </row>
    <row r="562" spans="1:4" s="340" customFormat="1" ht="12.75">
      <c r="A562" s="346" t="s">
        <v>195</v>
      </c>
      <c r="B562" s="347" t="s">
        <v>936</v>
      </c>
      <c r="C562" s="338" t="s">
        <v>194</v>
      </c>
      <c r="D562" s="339">
        <v>170.4</v>
      </c>
    </row>
    <row r="563" spans="1:4" s="340" customFormat="1" ht="25.5">
      <c r="A563" s="346" t="s">
        <v>584</v>
      </c>
      <c r="B563" s="347" t="s">
        <v>937</v>
      </c>
      <c r="C563" s="338" t="s">
        <v>1170</v>
      </c>
      <c r="D563" s="339">
        <v>64.7</v>
      </c>
    </row>
    <row r="564" spans="1:4" s="340" customFormat="1" ht="38.25">
      <c r="A564" s="346" t="s">
        <v>197</v>
      </c>
      <c r="B564" s="347" t="s">
        <v>937</v>
      </c>
      <c r="C564" s="338" t="s">
        <v>196</v>
      </c>
      <c r="D564" s="339">
        <v>64.7</v>
      </c>
    </row>
    <row r="565" spans="1:4" s="340" customFormat="1" ht="28.5" customHeight="1">
      <c r="A565" s="346" t="s">
        <v>195</v>
      </c>
      <c r="B565" s="347" t="s">
        <v>937</v>
      </c>
      <c r="C565" s="338" t="s">
        <v>194</v>
      </c>
      <c r="D565" s="339">
        <v>64.7</v>
      </c>
    </row>
    <row r="566" spans="1:4" s="340" customFormat="1" ht="25.5">
      <c r="A566" s="346" t="s">
        <v>331</v>
      </c>
      <c r="B566" s="347" t="s">
        <v>1011</v>
      </c>
      <c r="C566" s="338" t="s">
        <v>1170</v>
      </c>
      <c r="D566" s="339">
        <v>5015.1</v>
      </c>
    </row>
    <row r="567" spans="1:4" s="340" customFormat="1" ht="12.75">
      <c r="A567" s="346" t="s">
        <v>429</v>
      </c>
      <c r="B567" s="347" t="s">
        <v>1012</v>
      </c>
      <c r="C567" s="338" t="s">
        <v>1170</v>
      </c>
      <c r="D567" s="339">
        <v>380</v>
      </c>
    </row>
    <row r="568" spans="1:4" s="340" customFormat="1" ht="12.75">
      <c r="A568" s="346" t="s">
        <v>430</v>
      </c>
      <c r="B568" s="347" t="s">
        <v>1013</v>
      </c>
      <c r="C568" s="338" t="s">
        <v>1170</v>
      </c>
      <c r="D568" s="339">
        <v>380</v>
      </c>
    </row>
    <row r="569" spans="1:4" s="340" customFormat="1" ht="12.75">
      <c r="A569" s="346" t="s">
        <v>555</v>
      </c>
      <c r="B569" s="347" t="s">
        <v>1013</v>
      </c>
      <c r="C569" s="338" t="s">
        <v>181</v>
      </c>
      <c r="D569" s="339">
        <v>380</v>
      </c>
    </row>
    <row r="570" spans="1:4" s="340" customFormat="1" ht="12.75">
      <c r="A570" s="346" t="s">
        <v>199</v>
      </c>
      <c r="B570" s="347" t="s">
        <v>1013</v>
      </c>
      <c r="C570" s="338" t="s">
        <v>180</v>
      </c>
      <c r="D570" s="339">
        <v>380</v>
      </c>
    </row>
    <row r="571" spans="1:4" s="340" customFormat="1" ht="25.5">
      <c r="A571" s="346" t="s">
        <v>431</v>
      </c>
      <c r="B571" s="347" t="s">
        <v>1014</v>
      </c>
      <c r="C571" s="338" t="s">
        <v>1170</v>
      </c>
      <c r="D571" s="339">
        <v>3088.7</v>
      </c>
    </row>
    <row r="572" spans="1:4" s="340" customFormat="1" ht="12.75">
      <c r="A572" s="346" t="s">
        <v>496</v>
      </c>
      <c r="B572" s="347" t="s">
        <v>1015</v>
      </c>
      <c r="C572" s="338" t="s">
        <v>1170</v>
      </c>
      <c r="D572" s="339">
        <v>2195</v>
      </c>
    </row>
    <row r="573" spans="1:4" s="340" customFormat="1" ht="25.5">
      <c r="A573" s="346" t="s">
        <v>190</v>
      </c>
      <c r="B573" s="347" t="s">
        <v>1015</v>
      </c>
      <c r="C573" s="338" t="s">
        <v>101</v>
      </c>
      <c r="D573" s="339">
        <v>2195</v>
      </c>
    </row>
    <row r="574" spans="1:4" s="340" customFormat="1" ht="12.75">
      <c r="A574" s="346" t="s">
        <v>204</v>
      </c>
      <c r="B574" s="347" t="s">
        <v>1015</v>
      </c>
      <c r="C574" s="338" t="s">
        <v>203</v>
      </c>
      <c r="D574" s="339">
        <v>2195</v>
      </c>
    </row>
    <row r="575" spans="1:4" s="340" customFormat="1" ht="12.75">
      <c r="A575" s="346" t="s">
        <v>198</v>
      </c>
      <c r="B575" s="347" t="s">
        <v>1016</v>
      </c>
      <c r="C575" s="338" t="s">
        <v>1170</v>
      </c>
      <c r="D575" s="339">
        <v>893.7</v>
      </c>
    </row>
    <row r="576" spans="1:4" s="340" customFormat="1" ht="25.5">
      <c r="A576" s="346" t="s">
        <v>190</v>
      </c>
      <c r="B576" s="347" t="s">
        <v>1016</v>
      </c>
      <c r="C576" s="338" t="s">
        <v>101</v>
      </c>
      <c r="D576" s="339">
        <v>893.7</v>
      </c>
    </row>
    <row r="577" spans="1:4" s="340" customFormat="1" ht="12.75">
      <c r="A577" s="346" t="s">
        <v>204</v>
      </c>
      <c r="B577" s="347" t="s">
        <v>1016</v>
      </c>
      <c r="C577" s="338" t="s">
        <v>203</v>
      </c>
      <c r="D577" s="339">
        <v>893.7</v>
      </c>
    </row>
    <row r="578" spans="1:4" s="340" customFormat="1" ht="13.5" customHeight="1">
      <c r="A578" s="346" t="s">
        <v>432</v>
      </c>
      <c r="B578" s="347" t="s">
        <v>1017</v>
      </c>
      <c r="C578" s="338" t="s">
        <v>1170</v>
      </c>
      <c r="D578" s="339">
        <v>1546.4</v>
      </c>
    </row>
    <row r="579" spans="1:4" s="340" customFormat="1" ht="25.5">
      <c r="A579" s="346" t="s">
        <v>433</v>
      </c>
      <c r="B579" s="347" t="s">
        <v>1018</v>
      </c>
      <c r="C579" s="338" t="s">
        <v>1170</v>
      </c>
      <c r="D579" s="339">
        <v>1296.4</v>
      </c>
    </row>
    <row r="580" spans="1:4" s="340" customFormat="1" ht="12.75">
      <c r="A580" s="346" t="s">
        <v>193</v>
      </c>
      <c r="B580" s="347" t="s">
        <v>1018</v>
      </c>
      <c r="C580" s="338" t="s">
        <v>99</v>
      </c>
      <c r="D580" s="339">
        <v>1296.4</v>
      </c>
    </row>
    <row r="581" spans="1:4" s="340" customFormat="1" ht="25.5">
      <c r="A581" s="346" t="s">
        <v>591</v>
      </c>
      <c r="B581" s="347" t="s">
        <v>1018</v>
      </c>
      <c r="C581" s="338" t="s">
        <v>108</v>
      </c>
      <c r="D581" s="339">
        <v>1296.4</v>
      </c>
    </row>
    <row r="582" spans="1:4" s="340" customFormat="1" ht="51">
      <c r="A582" s="346" t="s">
        <v>499</v>
      </c>
      <c r="B582" s="347" t="s">
        <v>1075</v>
      </c>
      <c r="C582" s="338" t="s">
        <v>1170</v>
      </c>
      <c r="D582" s="339">
        <v>200</v>
      </c>
    </row>
    <row r="583" spans="1:4" s="340" customFormat="1" ht="12.75">
      <c r="A583" s="346" t="s">
        <v>193</v>
      </c>
      <c r="B583" s="347" t="s">
        <v>1075</v>
      </c>
      <c r="C583" s="338" t="s">
        <v>99</v>
      </c>
      <c r="D583" s="339">
        <v>200</v>
      </c>
    </row>
    <row r="584" spans="1:4" s="340" customFormat="1" ht="25.5">
      <c r="A584" s="346" t="s">
        <v>591</v>
      </c>
      <c r="B584" s="347" t="s">
        <v>1075</v>
      </c>
      <c r="C584" s="338" t="s">
        <v>108</v>
      </c>
      <c r="D584" s="339">
        <v>200</v>
      </c>
    </row>
    <row r="585" spans="1:4" s="340" customFormat="1" ht="51">
      <c r="A585" s="346" t="s">
        <v>597</v>
      </c>
      <c r="B585" s="347" t="s">
        <v>1019</v>
      </c>
      <c r="C585" s="338" t="s">
        <v>1170</v>
      </c>
      <c r="D585" s="339">
        <v>50</v>
      </c>
    </row>
    <row r="586" spans="1:4" s="340" customFormat="1" ht="12.75">
      <c r="A586" s="346" t="s">
        <v>193</v>
      </c>
      <c r="B586" s="347" t="s">
        <v>1019</v>
      </c>
      <c r="C586" s="338" t="s">
        <v>99</v>
      </c>
      <c r="D586" s="339">
        <v>50</v>
      </c>
    </row>
    <row r="587" spans="1:4" s="340" customFormat="1" ht="25.5">
      <c r="A587" s="346" t="s">
        <v>591</v>
      </c>
      <c r="B587" s="347" t="s">
        <v>1019</v>
      </c>
      <c r="C587" s="338" t="s">
        <v>108</v>
      </c>
      <c r="D587" s="339">
        <v>50</v>
      </c>
    </row>
    <row r="588" spans="1:4" s="340" customFormat="1" ht="25.5">
      <c r="A588" s="346" t="s">
        <v>330</v>
      </c>
      <c r="B588" s="347" t="s">
        <v>983</v>
      </c>
      <c r="C588" s="338" t="s">
        <v>1170</v>
      </c>
      <c r="D588" s="339">
        <v>9501</v>
      </c>
    </row>
    <row r="589" spans="1:4" s="340" customFormat="1" ht="13.5" customHeight="1">
      <c r="A589" s="346" t="s">
        <v>418</v>
      </c>
      <c r="B589" s="347" t="s">
        <v>984</v>
      </c>
      <c r="C589" s="338" t="s">
        <v>1170</v>
      </c>
      <c r="D589" s="339">
        <v>177.1</v>
      </c>
    </row>
    <row r="590" spans="1:4" s="340" customFormat="1" ht="38.25">
      <c r="A590" s="346" t="s">
        <v>483</v>
      </c>
      <c r="B590" s="347" t="s">
        <v>985</v>
      </c>
      <c r="C590" s="338" t="s">
        <v>1170</v>
      </c>
      <c r="D590" s="339">
        <v>177.1</v>
      </c>
    </row>
    <row r="591" spans="1:4" s="340" customFormat="1" ht="12.75">
      <c r="A591" s="346" t="s">
        <v>193</v>
      </c>
      <c r="B591" s="347" t="s">
        <v>985</v>
      </c>
      <c r="C591" s="338" t="s">
        <v>99</v>
      </c>
      <c r="D591" s="339">
        <v>177.1</v>
      </c>
    </row>
    <row r="592" spans="1:4" s="340" customFormat="1" ht="18.75" customHeight="1">
      <c r="A592" s="346" t="s">
        <v>591</v>
      </c>
      <c r="B592" s="347" t="s">
        <v>985</v>
      </c>
      <c r="C592" s="338" t="s">
        <v>108</v>
      </c>
      <c r="D592" s="339">
        <v>177.1</v>
      </c>
    </row>
    <row r="593" spans="1:4" s="340" customFormat="1" ht="12.75">
      <c r="A593" s="346" t="s">
        <v>446</v>
      </c>
      <c r="B593" s="347" t="s">
        <v>1056</v>
      </c>
      <c r="C593" s="338" t="s">
        <v>1170</v>
      </c>
      <c r="D593" s="339">
        <v>9323.9</v>
      </c>
    </row>
    <row r="594" spans="1:4" s="340" customFormat="1" ht="12.75">
      <c r="A594" s="346" t="s">
        <v>371</v>
      </c>
      <c r="B594" s="347" t="s">
        <v>1057</v>
      </c>
      <c r="C594" s="338" t="s">
        <v>1170</v>
      </c>
      <c r="D594" s="339">
        <v>4385</v>
      </c>
    </row>
    <row r="595" spans="1:4" s="340" customFormat="1" ht="13.5" customHeight="1">
      <c r="A595" s="346" t="s">
        <v>555</v>
      </c>
      <c r="B595" s="347" t="s">
        <v>1057</v>
      </c>
      <c r="C595" s="338" t="s">
        <v>181</v>
      </c>
      <c r="D595" s="339">
        <v>4385</v>
      </c>
    </row>
    <row r="596" spans="1:4" s="340" customFormat="1" ht="12.75">
      <c r="A596" s="346" t="s">
        <v>199</v>
      </c>
      <c r="B596" s="347" t="s">
        <v>1057</v>
      </c>
      <c r="C596" s="338" t="s">
        <v>180</v>
      </c>
      <c r="D596" s="339">
        <v>4385</v>
      </c>
    </row>
    <row r="597" spans="1:4" s="340" customFormat="1" ht="26.25" customHeight="1">
      <c r="A597" s="346" t="s">
        <v>373</v>
      </c>
      <c r="B597" s="347" t="s">
        <v>1058</v>
      </c>
      <c r="C597" s="338" t="s">
        <v>1170</v>
      </c>
      <c r="D597" s="339">
        <v>350</v>
      </c>
    </row>
    <row r="598" spans="1:4" s="340" customFormat="1" ht="12.75">
      <c r="A598" s="346" t="s">
        <v>555</v>
      </c>
      <c r="B598" s="347" t="s">
        <v>1058</v>
      </c>
      <c r="C598" s="338" t="s">
        <v>181</v>
      </c>
      <c r="D598" s="339">
        <v>350</v>
      </c>
    </row>
    <row r="599" spans="1:4" s="340" customFormat="1" ht="12.75">
      <c r="A599" s="346" t="s">
        <v>199</v>
      </c>
      <c r="B599" s="347" t="s">
        <v>1058</v>
      </c>
      <c r="C599" s="338" t="s">
        <v>180</v>
      </c>
      <c r="D599" s="339">
        <v>350</v>
      </c>
    </row>
    <row r="600" spans="1:4" s="340" customFormat="1" ht="13.5" customHeight="1">
      <c r="A600" s="346" t="s">
        <v>372</v>
      </c>
      <c r="B600" s="347" t="s">
        <v>1059</v>
      </c>
      <c r="C600" s="338" t="s">
        <v>1170</v>
      </c>
      <c r="D600" s="339">
        <v>650</v>
      </c>
    </row>
    <row r="601" spans="1:4" s="340" customFormat="1" ht="12.75">
      <c r="A601" s="346" t="s">
        <v>555</v>
      </c>
      <c r="B601" s="347" t="s">
        <v>1059</v>
      </c>
      <c r="C601" s="338" t="s">
        <v>181</v>
      </c>
      <c r="D601" s="339">
        <v>650</v>
      </c>
    </row>
    <row r="602" spans="1:4" s="340" customFormat="1" ht="12.75">
      <c r="A602" s="346" t="s">
        <v>199</v>
      </c>
      <c r="B602" s="347" t="s">
        <v>1059</v>
      </c>
      <c r="C602" s="338" t="s">
        <v>180</v>
      </c>
      <c r="D602" s="339">
        <v>650</v>
      </c>
    </row>
    <row r="603" spans="1:4" s="340" customFormat="1" ht="25.5">
      <c r="A603" s="346" t="s">
        <v>447</v>
      </c>
      <c r="B603" s="347" t="s">
        <v>1060</v>
      </c>
      <c r="C603" s="338" t="s">
        <v>1170</v>
      </c>
      <c r="D603" s="339">
        <v>390</v>
      </c>
    </row>
    <row r="604" spans="1:4" s="340" customFormat="1" ht="13.5" customHeight="1">
      <c r="A604" s="346" t="s">
        <v>555</v>
      </c>
      <c r="B604" s="347" t="s">
        <v>1060</v>
      </c>
      <c r="C604" s="338" t="s">
        <v>181</v>
      </c>
      <c r="D604" s="339">
        <v>390</v>
      </c>
    </row>
    <row r="605" spans="1:4" s="340" customFormat="1" ht="12.75">
      <c r="A605" s="346" t="s">
        <v>199</v>
      </c>
      <c r="B605" s="347" t="s">
        <v>1060</v>
      </c>
      <c r="C605" s="338" t="s">
        <v>180</v>
      </c>
      <c r="D605" s="339">
        <v>390</v>
      </c>
    </row>
    <row r="606" spans="1:4" s="340" customFormat="1" ht="12.75">
      <c r="A606" s="346" t="s">
        <v>496</v>
      </c>
      <c r="B606" s="347" t="s">
        <v>1061</v>
      </c>
      <c r="C606" s="338" t="s">
        <v>1170</v>
      </c>
      <c r="D606" s="339">
        <v>3270.6</v>
      </c>
    </row>
    <row r="607" spans="1:4" s="340" customFormat="1" ht="38.25">
      <c r="A607" s="346" t="s">
        <v>197</v>
      </c>
      <c r="B607" s="347" t="s">
        <v>1061</v>
      </c>
      <c r="C607" s="338" t="s">
        <v>196</v>
      </c>
      <c r="D607" s="339">
        <v>3270.6</v>
      </c>
    </row>
    <row r="608" spans="1:4" s="340" customFormat="1" ht="13.5" customHeight="1">
      <c r="A608" s="346" t="s">
        <v>195</v>
      </c>
      <c r="B608" s="347" t="s">
        <v>1061</v>
      </c>
      <c r="C608" s="338" t="s">
        <v>194</v>
      </c>
      <c r="D608" s="339">
        <v>3270.6</v>
      </c>
    </row>
    <row r="609" spans="1:4" s="340" customFormat="1" ht="12.75">
      <c r="A609" s="346" t="s">
        <v>198</v>
      </c>
      <c r="B609" s="347" t="s">
        <v>1062</v>
      </c>
      <c r="C609" s="338" t="s">
        <v>1170</v>
      </c>
      <c r="D609" s="339">
        <v>278.3</v>
      </c>
    </row>
    <row r="610" spans="1:4" s="340" customFormat="1" ht="12.75">
      <c r="A610" s="346" t="s">
        <v>555</v>
      </c>
      <c r="B610" s="347" t="s">
        <v>1062</v>
      </c>
      <c r="C610" s="338" t="s">
        <v>181</v>
      </c>
      <c r="D610" s="339">
        <v>270.3</v>
      </c>
    </row>
    <row r="611" spans="1:4" s="340" customFormat="1" ht="12.75">
      <c r="A611" s="346" t="s">
        <v>199</v>
      </c>
      <c r="B611" s="347" t="s">
        <v>1062</v>
      </c>
      <c r="C611" s="338" t="s">
        <v>180</v>
      </c>
      <c r="D611" s="339">
        <v>270.3</v>
      </c>
    </row>
    <row r="612" spans="1:4" s="340" customFormat="1" ht="12.75">
      <c r="A612" s="346" t="s">
        <v>193</v>
      </c>
      <c r="B612" s="347" t="s">
        <v>1062</v>
      </c>
      <c r="C612" s="338" t="s">
        <v>99</v>
      </c>
      <c r="D612" s="339">
        <v>8</v>
      </c>
    </row>
    <row r="613" spans="1:4" s="340" customFormat="1" ht="12.75">
      <c r="A613" s="346" t="s">
        <v>192</v>
      </c>
      <c r="B613" s="347" t="s">
        <v>1062</v>
      </c>
      <c r="C613" s="338" t="s">
        <v>191</v>
      </c>
      <c r="D613" s="339">
        <v>8</v>
      </c>
    </row>
    <row r="614" spans="1:4" s="340" customFormat="1" ht="25.5">
      <c r="A614" s="346" t="s">
        <v>314</v>
      </c>
      <c r="B614" s="347" t="s">
        <v>904</v>
      </c>
      <c r="C614" s="338" t="s">
        <v>1170</v>
      </c>
      <c r="D614" s="339">
        <v>3547</v>
      </c>
    </row>
    <row r="615" spans="1:4" s="340" customFormat="1" ht="12.75">
      <c r="A615" s="346" t="s">
        <v>315</v>
      </c>
      <c r="B615" s="347" t="s">
        <v>905</v>
      </c>
      <c r="C615" s="338" t="s">
        <v>1170</v>
      </c>
      <c r="D615" s="339">
        <v>3547</v>
      </c>
    </row>
    <row r="616" spans="1:4" s="340" customFormat="1" ht="25.5">
      <c r="A616" s="346" t="s">
        <v>518</v>
      </c>
      <c r="B616" s="347" t="s">
        <v>906</v>
      </c>
      <c r="C616" s="338" t="s">
        <v>1170</v>
      </c>
      <c r="D616" s="339">
        <v>3547</v>
      </c>
    </row>
    <row r="617" spans="1:4" s="340" customFormat="1" ht="12.75">
      <c r="A617" s="346" t="s">
        <v>366</v>
      </c>
      <c r="B617" s="347" t="s">
        <v>907</v>
      </c>
      <c r="C617" s="338" t="s">
        <v>1170</v>
      </c>
      <c r="D617" s="339">
        <v>120</v>
      </c>
    </row>
    <row r="618" spans="1:4" s="340" customFormat="1" ht="12.75">
      <c r="A618" s="346" t="s">
        <v>555</v>
      </c>
      <c r="B618" s="347" t="s">
        <v>907</v>
      </c>
      <c r="C618" s="338" t="s">
        <v>181</v>
      </c>
      <c r="D618" s="339">
        <v>120</v>
      </c>
    </row>
    <row r="619" spans="1:4" s="340" customFormat="1" ht="12.75">
      <c r="A619" s="346" t="s">
        <v>199</v>
      </c>
      <c r="B619" s="347" t="s">
        <v>907</v>
      </c>
      <c r="C619" s="338" t="s">
        <v>180</v>
      </c>
      <c r="D619" s="339">
        <v>120</v>
      </c>
    </row>
    <row r="620" spans="1:4" s="340" customFormat="1" ht="12.75">
      <c r="A620" s="346" t="s">
        <v>532</v>
      </c>
      <c r="B620" s="347" t="s">
        <v>938</v>
      </c>
      <c r="C620" s="338" t="s">
        <v>1170</v>
      </c>
      <c r="D620" s="339">
        <v>3427</v>
      </c>
    </row>
    <row r="621" spans="1:4" s="340" customFormat="1" ht="12.75">
      <c r="A621" s="346" t="s">
        <v>555</v>
      </c>
      <c r="B621" s="347" t="s">
        <v>938</v>
      </c>
      <c r="C621" s="338" t="s">
        <v>181</v>
      </c>
      <c r="D621" s="339">
        <v>3427</v>
      </c>
    </row>
    <row r="622" spans="1:4" s="340" customFormat="1" ht="12.75">
      <c r="A622" s="346" t="s">
        <v>199</v>
      </c>
      <c r="B622" s="347" t="s">
        <v>938</v>
      </c>
      <c r="C622" s="338" t="s">
        <v>180</v>
      </c>
      <c r="D622" s="339">
        <v>3427</v>
      </c>
    </row>
    <row r="623" spans="1:4" s="340" customFormat="1" ht="12.75">
      <c r="A623" s="346" t="s">
        <v>210</v>
      </c>
      <c r="B623" s="347" t="s">
        <v>788</v>
      </c>
      <c r="C623" s="338" t="s">
        <v>1170</v>
      </c>
      <c r="D623" s="339">
        <v>277268.5</v>
      </c>
    </row>
    <row r="624" spans="1:4" s="340" customFormat="1" ht="38.25">
      <c r="A624" s="346" t="s">
        <v>585</v>
      </c>
      <c r="B624" s="347" t="s">
        <v>939</v>
      </c>
      <c r="C624" s="338" t="s">
        <v>1170</v>
      </c>
      <c r="D624" s="339">
        <v>40934.1</v>
      </c>
    </row>
    <row r="625" spans="1:4" s="340" customFormat="1" ht="51">
      <c r="A625" s="346" t="s">
        <v>408</v>
      </c>
      <c r="B625" s="347" t="s">
        <v>940</v>
      </c>
      <c r="C625" s="338" t="s">
        <v>1170</v>
      </c>
      <c r="D625" s="339">
        <v>40934.1</v>
      </c>
    </row>
    <row r="626" spans="1:4" s="340" customFormat="1" ht="12.75">
      <c r="A626" s="346" t="s">
        <v>497</v>
      </c>
      <c r="B626" s="347" t="s">
        <v>941</v>
      </c>
      <c r="C626" s="338" t="s">
        <v>1170</v>
      </c>
      <c r="D626" s="339">
        <v>29021.5</v>
      </c>
    </row>
    <row r="627" spans="1:4" s="340" customFormat="1" ht="38.25">
      <c r="A627" s="346" t="s">
        <v>197</v>
      </c>
      <c r="B627" s="347" t="s">
        <v>941</v>
      </c>
      <c r="C627" s="338" t="s">
        <v>196</v>
      </c>
      <c r="D627" s="339">
        <v>29021.5</v>
      </c>
    </row>
    <row r="628" spans="1:4" s="340" customFormat="1" ht="12.75">
      <c r="A628" s="346" t="s">
        <v>195</v>
      </c>
      <c r="B628" s="347" t="s">
        <v>941</v>
      </c>
      <c r="C628" s="338" t="s">
        <v>194</v>
      </c>
      <c r="D628" s="339">
        <v>29021.5</v>
      </c>
    </row>
    <row r="629" spans="1:4" s="340" customFormat="1" ht="13.5" customHeight="1">
      <c r="A629" s="346" t="s">
        <v>198</v>
      </c>
      <c r="B629" s="347" t="s">
        <v>942</v>
      </c>
      <c r="C629" s="338" t="s">
        <v>1170</v>
      </c>
      <c r="D629" s="339">
        <v>6153.6</v>
      </c>
    </row>
    <row r="630" spans="1:4" s="340" customFormat="1" ht="12.75">
      <c r="A630" s="346" t="s">
        <v>555</v>
      </c>
      <c r="B630" s="347" t="s">
        <v>942</v>
      </c>
      <c r="C630" s="338" t="s">
        <v>181</v>
      </c>
      <c r="D630" s="339">
        <v>5772.6</v>
      </c>
    </row>
    <row r="631" spans="1:4" s="340" customFormat="1" ht="12.75">
      <c r="A631" s="346" t="s">
        <v>199</v>
      </c>
      <c r="B631" s="347" t="s">
        <v>942</v>
      </c>
      <c r="C631" s="338" t="s">
        <v>180</v>
      </c>
      <c r="D631" s="339">
        <v>5772.6</v>
      </c>
    </row>
    <row r="632" spans="1:4" s="340" customFormat="1" ht="12.75">
      <c r="A632" s="346" t="s">
        <v>193</v>
      </c>
      <c r="B632" s="347" t="s">
        <v>942</v>
      </c>
      <c r="C632" s="338" t="s">
        <v>99</v>
      </c>
      <c r="D632" s="339">
        <v>381</v>
      </c>
    </row>
    <row r="633" spans="1:4" s="340" customFormat="1" ht="12.75">
      <c r="A633" s="346" t="s">
        <v>192</v>
      </c>
      <c r="B633" s="347" t="s">
        <v>942</v>
      </c>
      <c r="C633" s="338" t="s">
        <v>191</v>
      </c>
      <c r="D633" s="339">
        <v>381</v>
      </c>
    </row>
    <row r="634" spans="1:4" s="340" customFormat="1" ht="25.5">
      <c r="A634" s="346" t="s">
        <v>360</v>
      </c>
      <c r="B634" s="347" t="s">
        <v>943</v>
      </c>
      <c r="C634" s="338" t="s">
        <v>1170</v>
      </c>
      <c r="D634" s="339">
        <v>1302.1</v>
      </c>
    </row>
    <row r="635" spans="1:4" s="340" customFormat="1" ht="12.75">
      <c r="A635" s="346" t="s">
        <v>555</v>
      </c>
      <c r="B635" s="347" t="s">
        <v>943</v>
      </c>
      <c r="C635" s="338" t="s">
        <v>181</v>
      </c>
      <c r="D635" s="339">
        <v>1302.1</v>
      </c>
    </row>
    <row r="636" spans="1:4" s="340" customFormat="1" ht="12.75">
      <c r="A636" s="346" t="s">
        <v>199</v>
      </c>
      <c r="B636" s="347" t="s">
        <v>943</v>
      </c>
      <c r="C636" s="338" t="s">
        <v>180</v>
      </c>
      <c r="D636" s="339">
        <v>1302.1</v>
      </c>
    </row>
    <row r="637" spans="1:4" s="340" customFormat="1" ht="38.25">
      <c r="A637" s="346" t="s">
        <v>594</v>
      </c>
      <c r="B637" s="347" t="s">
        <v>1002</v>
      </c>
      <c r="C637" s="338" t="s">
        <v>1170</v>
      </c>
      <c r="D637" s="339">
        <v>659</v>
      </c>
    </row>
    <row r="638" spans="1:4" s="340" customFormat="1" ht="12.75">
      <c r="A638" s="346" t="s">
        <v>555</v>
      </c>
      <c r="B638" s="347" t="s">
        <v>1002</v>
      </c>
      <c r="C638" s="338" t="s">
        <v>181</v>
      </c>
      <c r="D638" s="339">
        <v>659</v>
      </c>
    </row>
    <row r="639" spans="1:4" s="340" customFormat="1" ht="12.75">
      <c r="A639" s="346" t="s">
        <v>199</v>
      </c>
      <c r="B639" s="347" t="s">
        <v>1002</v>
      </c>
      <c r="C639" s="338" t="s">
        <v>180</v>
      </c>
      <c r="D639" s="339">
        <v>659</v>
      </c>
    </row>
    <row r="640" spans="1:4" s="340" customFormat="1" ht="25.5">
      <c r="A640" s="346" t="s">
        <v>595</v>
      </c>
      <c r="B640" s="347" t="s">
        <v>1003</v>
      </c>
      <c r="C640" s="338" t="s">
        <v>1170</v>
      </c>
      <c r="D640" s="339">
        <v>284</v>
      </c>
    </row>
    <row r="641" spans="1:4" s="340" customFormat="1" ht="12.75">
      <c r="A641" s="346" t="s">
        <v>555</v>
      </c>
      <c r="B641" s="347" t="s">
        <v>1003</v>
      </c>
      <c r="C641" s="338" t="s">
        <v>181</v>
      </c>
      <c r="D641" s="339">
        <v>284</v>
      </c>
    </row>
    <row r="642" spans="1:4" s="340" customFormat="1" ht="12.75">
      <c r="A642" s="346" t="s">
        <v>199</v>
      </c>
      <c r="B642" s="347" t="s">
        <v>1003</v>
      </c>
      <c r="C642" s="338" t="s">
        <v>180</v>
      </c>
      <c r="D642" s="339">
        <v>284</v>
      </c>
    </row>
    <row r="643" spans="1:4" s="340" customFormat="1" ht="38.25">
      <c r="A643" s="346" t="s">
        <v>586</v>
      </c>
      <c r="B643" s="347" t="s">
        <v>944</v>
      </c>
      <c r="C643" s="338" t="s">
        <v>1170</v>
      </c>
      <c r="D643" s="339">
        <v>217</v>
      </c>
    </row>
    <row r="644" spans="1:4" s="340" customFormat="1" ht="12.75">
      <c r="A644" s="346" t="s">
        <v>555</v>
      </c>
      <c r="B644" s="347" t="s">
        <v>944</v>
      </c>
      <c r="C644" s="338" t="s">
        <v>181</v>
      </c>
      <c r="D644" s="339">
        <v>217</v>
      </c>
    </row>
    <row r="645" spans="1:4" s="340" customFormat="1" ht="12.75">
      <c r="A645" s="346" t="s">
        <v>199</v>
      </c>
      <c r="B645" s="347" t="s">
        <v>944</v>
      </c>
      <c r="C645" s="338" t="s">
        <v>180</v>
      </c>
      <c r="D645" s="339">
        <v>217</v>
      </c>
    </row>
    <row r="646" spans="1:4" s="340" customFormat="1" ht="13.5" customHeight="1">
      <c r="A646" s="346" t="s">
        <v>656</v>
      </c>
      <c r="B646" s="347" t="s">
        <v>945</v>
      </c>
      <c r="C646" s="338" t="s">
        <v>1170</v>
      </c>
      <c r="D646" s="339">
        <v>795</v>
      </c>
    </row>
    <row r="647" spans="1:4" s="340" customFormat="1" ht="38.25">
      <c r="A647" s="346" t="s">
        <v>197</v>
      </c>
      <c r="B647" s="347" t="s">
        <v>945</v>
      </c>
      <c r="C647" s="338" t="s">
        <v>196</v>
      </c>
      <c r="D647" s="339">
        <v>618</v>
      </c>
    </row>
    <row r="648" spans="1:4" s="340" customFormat="1" ht="12.75">
      <c r="A648" s="346" t="s">
        <v>195</v>
      </c>
      <c r="B648" s="347" t="s">
        <v>945</v>
      </c>
      <c r="C648" s="338" t="s">
        <v>194</v>
      </c>
      <c r="D648" s="339">
        <v>618</v>
      </c>
    </row>
    <row r="649" spans="1:4" s="340" customFormat="1" ht="12.75">
      <c r="A649" s="346" t="s">
        <v>555</v>
      </c>
      <c r="B649" s="347" t="s">
        <v>945</v>
      </c>
      <c r="C649" s="338" t="s">
        <v>181</v>
      </c>
      <c r="D649" s="339">
        <v>177</v>
      </c>
    </row>
    <row r="650" spans="1:4" s="340" customFormat="1" ht="12.75">
      <c r="A650" s="346" t="s">
        <v>199</v>
      </c>
      <c r="B650" s="347" t="s">
        <v>945</v>
      </c>
      <c r="C650" s="338" t="s">
        <v>180</v>
      </c>
      <c r="D650" s="339">
        <v>177</v>
      </c>
    </row>
    <row r="651" spans="1:4" s="340" customFormat="1" ht="13.5" customHeight="1">
      <c r="A651" s="346" t="s">
        <v>587</v>
      </c>
      <c r="B651" s="347" t="s">
        <v>946</v>
      </c>
      <c r="C651" s="338" t="s">
        <v>1170</v>
      </c>
      <c r="D651" s="339">
        <v>1951.9</v>
      </c>
    </row>
    <row r="652" spans="1:4" s="340" customFormat="1" ht="12.75">
      <c r="A652" s="346" t="s">
        <v>555</v>
      </c>
      <c r="B652" s="347" t="s">
        <v>946</v>
      </c>
      <c r="C652" s="338" t="s">
        <v>181</v>
      </c>
      <c r="D652" s="339">
        <v>1951.9</v>
      </c>
    </row>
    <row r="653" spans="1:4" s="340" customFormat="1" ht="26.25" customHeight="1">
      <c r="A653" s="346" t="s">
        <v>199</v>
      </c>
      <c r="B653" s="347" t="s">
        <v>946</v>
      </c>
      <c r="C653" s="338" t="s">
        <v>180</v>
      </c>
      <c r="D653" s="339">
        <v>1951.9</v>
      </c>
    </row>
    <row r="654" spans="1:4" s="340" customFormat="1" ht="38.25">
      <c r="A654" s="346" t="s">
        <v>713</v>
      </c>
      <c r="B654" s="347" t="s">
        <v>947</v>
      </c>
      <c r="C654" s="338" t="s">
        <v>1170</v>
      </c>
      <c r="D654" s="339">
        <v>79</v>
      </c>
    </row>
    <row r="655" spans="1:4" s="340" customFormat="1" ht="12.75">
      <c r="A655" s="346" t="s">
        <v>555</v>
      </c>
      <c r="B655" s="347" t="s">
        <v>947</v>
      </c>
      <c r="C655" s="338" t="s">
        <v>181</v>
      </c>
      <c r="D655" s="339">
        <v>79</v>
      </c>
    </row>
    <row r="656" spans="1:4" s="340" customFormat="1" ht="12.75">
      <c r="A656" s="346" t="s">
        <v>199</v>
      </c>
      <c r="B656" s="347" t="s">
        <v>947</v>
      </c>
      <c r="C656" s="338" t="s">
        <v>180</v>
      </c>
      <c r="D656" s="339">
        <v>79</v>
      </c>
    </row>
    <row r="657" spans="1:4" s="340" customFormat="1" ht="38.25">
      <c r="A657" s="346" t="s">
        <v>700</v>
      </c>
      <c r="B657" s="347" t="s">
        <v>948</v>
      </c>
      <c r="C657" s="338" t="s">
        <v>1170</v>
      </c>
      <c r="D657" s="339">
        <v>34</v>
      </c>
    </row>
    <row r="658" spans="1:4" s="340" customFormat="1" ht="12.75">
      <c r="A658" s="346" t="s">
        <v>555</v>
      </c>
      <c r="B658" s="347" t="s">
        <v>948</v>
      </c>
      <c r="C658" s="338" t="s">
        <v>181</v>
      </c>
      <c r="D658" s="339">
        <v>34</v>
      </c>
    </row>
    <row r="659" spans="1:4" s="340" customFormat="1" ht="12.75">
      <c r="A659" s="346" t="s">
        <v>199</v>
      </c>
      <c r="B659" s="347" t="s">
        <v>948</v>
      </c>
      <c r="C659" s="338" t="s">
        <v>180</v>
      </c>
      <c r="D659" s="339">
        <v>34</v>
      </c>
    </row>
    <row r="660" spans="1:4" s="340" customFormat="1" ht="38.25">
      <c r="A660" s="346" t="s">
        <v>701</v>
      </c>
      <c r="B660" s="347" t="s">
        <v>949</v>
      </c>
      <c r="C660" s="338" t="s">
        <v>1170</v>
      </c>
      <c r="D660" s="339">
        <v>26</v>
      </c>
    </row>
    <row r="661" spans="1:4" s="340" customFormat="1" ht="12.75">
      <c r="A661" s="346" t="s">
        <v>555</v>
      </c>
      <c r="B661" s="347" t="s">
        <v>949</v>
      </c>
      <c r="C661" s="338" t="s">
        <v>181</v>
      </c>
      <c r="D661" s="339">
        <v>26</v>
      </c>
    </row>
    <row r="662" spans="1:4" s="340" customFormat="1" ht="12.75">
      <c r="A662" s="346" t="s">
        <v>199</v>
      </c>
      <c r="B662" s="347" t="s">
        <v>949</v>
      </c>
      <c r="C662" s="338" t="s">
        <v>180</v>
      </c>
      <c r="D662" s="339">
        <v>26</v>
      </c>
    </row>
    <row r="663" spans="1:4" s="340" customFormat="1" ht="25.5">
      <c r="A663" s="346" t="s">
        <v>714</v>
      </c>
      <c r="B663" s="347" t="s">
        <v>950</v>
      </c>
      <c r="C663" s="338" t="s">
        <v>1170</v>
      </c>
      <c r="D663" s="339">
        <v>411</v>
      </c>
    </row>
    <row r="664" spans="1:4" s="340" customFormat="1" ht="38.25">
      <c r="A664" s="346" t="s">
        <v>197</v>
      </c>
      <c r="B664" s="347" t="s">
        <v>950</v>
      </c>
      <c r="C664" s="338" t="s">
        <v>196</v>
      </c>
      <c r="D664" s="339">
        <v>350</v>
      </c>
    </row>
    <row r="665" spans="1:4" s="340" customFormat="1" ht="12.75">
      <c r="A665" s="346" t="s">
        <v>195</v>
      </c>
      <c r="B665" s="347" t="s">
        <v>950</v>
      </c>
      <c r="C665" s="338" t="s">
        <v>194</v>
      </c>
      <c r="D665" s="339">
        <v>350</v>
      </c>
    </row>
    <row r="666" spans="1:4" s="340" customFormat="1" ht="12.75">
      <c r="A666" s="346" t="s">
        <v>555</v>
      </c>
      <c r="B666" s="347" t="s">
        <v>950</v>
      </c>
      <c r="C666" s="338" t="s">
        <v>181</v>
      </c>
      <c r="D666" s="339">
        <v>61</v>
      </c>
    </row>
    <row r="667" spans="1:4" s="340" customFormat="1" ht="12.75">
      <c r="A667" s="346" t="s">
        <v>199</v>
      </c>
      <c r="B667" s="347" t="s">
        <v>950</v>
      </c>
      <c r="C667" s="338" t="s">
        <v>180</v>
      </c>
      <c r="D667" s="339">
        <v>61</v>
      </c>
    </row>
    <row r="668" spans="1:4" s="340" customFormat="1" ht="38.25">
      <c r="A668" s="346" t="s">
        <v>236</v>
      </c>
      <c r="B668" s="347" t="s">
        <v>799</v>
      </c>
      <c r="C668" s="338" t="s">
        <v>1170</v>
      </c>
      <c r="D668" s="339">
        <v>17225.5</v>
      </c>
    </row>
    <row r="669" spans="1:4" s="340" customFormat="1" ht="38.25">
      <c r="A669" s="346" t="s">
        <v>425</v>
      </c>
      <c r="B669" s="347" t="s">
        <v>800</v>
      </c>
      <c r="C669" s="338" t="s">
        <v>1170</v>
      </c>
      <c r="D669" s="339">
        <v>6557.5</v>
      </c>
    </row>
    <row r="670" spans="1:4" s="340" customFormat="1" ht="25.5">
      <c r="A670" s="346" t="s">
        <v>258</v>
      </c>
      <c r="B670" s="347" t="s">
        <v>801</v>
      </c>
      <c r="C670" s="338" t="s">
        <v>1170</v>
      </c>
      <c r="D670" s="339">
        <v>6557.5</v>
      </c>
    </row>
    <row r="671" spans="1:4" s="340" customFormat="1" ht="12.75">
      <c r="A671" s="346" t="s">
        <v>555</v>
      </c>
      <c r="B671" s="347" t="s">
        <v>801</v>
      </c>
      <c r="C671" s="338" t="s">
        <v>181</v>
      </c>
      <c r="D671" s="339">
        <v>6557.5</v>
      </c>
    </row>
    <row r="672" spans="1:4" s="340" customFormat="1" ht="12.75">
      <c r="A672" s="346" t="s">
        <v>199</v>
      </c>
      <c r="B672" s="347" t="s">
        <v>801</v>
      </c>
      <c r="C672" s="338" t="s">
        <v>180</v>
      </c>
      <c r="D672" s="339">
        <v>6557.5</v>
      </c>
    </row>
    <row r="673" spans="1:4" s="340" customFormat="1" ht="38.25">
      <c r="A673" s="346" t="s">
        <v>426</v>
      </c>
      <c r="B673" s="347" t="s">
        <v>802</v>
      </c>
      <c r="C673" s="338" t="s">
        <v>1170</v>
      </c>
      <c r="D673" s="339">
        <v>370</v>
      </c>
    </row>
    <row r="674" spans="1:4" s="340" customFormat="1" ht="25.5">
      <c r="A674" s="346" t="s">
        <v>303</v>
      </c>
      <c r="B674" s="347" t="s">
        <v>803</v>
      </c>
      <c r="C674" s="338" t="s">
        <v>1170</v>
      </c>
      <c r="D674" s="339">
        <v>370</v>
      </c>
    </row>
    <row r="675" spans="1:4" s="340" customFormat="1" ht="12.75">
      <c r="A675" s="346" t="s">
        <v>555</v>
      </c>
      <c r="B675" s="347" t="s">
        <v>803</v>
      </c>
      <c r="C675" s="338" t="s">
        <v>181</v>
      </c>
      <c r="D675" s="339">
        <v>370</v>
      </c>
    </row>
    <row r="676" spans="1:4" s="340" customFormat="1" ht="12.75">
      <c r="A676" s="346" t="s">
        <v>199</v>
      </c>
      <c r="B676" s="347" t="s">
        <v>803</v>
      </c>
      <c r="C676" s="338" t="s">
        <v>180</v>
      </c>
      <c r="D676" s="339">
        <v>370</v>
      </c>
    </row>
    <row r="677" spans="1:4" s="340" customFormat="1" ht="38.25">
      <c r="A677" s="346" t="s">
        <v>558</v>
      </c>
      <c r="B677" s="347" t="s">
        <v>804</v>
      </c>
      <c r="C677" s="338" t="s">
        <v>1170</v>
      </c>
      <c r="D677" s="339">
        <v>212</v>
      </c>
    </row>
    <row r="678" spans="1:4" s="340" customFormat="1" ht="25.5">
      <c r="A678" s="346" t="s">
        <v>303</v>
      </c>
      <c r="B678" s="347" t="s">
        <v>805</v>
      </c>
      <c r="C678" s="338" t="s">
        <v>1170</v>
      </c>
      <c r="D678" s="339">
        <v>212</v>
      </c>
    </row>
    <row r="679" spans="1:4" s="340" customFormat="1" ht="12.75">
      <c r="A679" s="346" t="s">
        <v>555</v>
      </c>
      <c r="B679" s="347" t="s">
        <v>805</v>
      </c>
      <c r="C679" s="338" t="s">
        <v>181</v>
      </c>
      <c r="D679" s="339">
        <v>212</v>
      </c>
    </row>
    <row r="680" spans="1:4" s="340" customFormat="1" ht="12.75">
      <c r="A680" s="346" t="s">
        <v>199</v>
      </c>
      <c r="B680" s="347" t="s">
        <v>805</v>
      </c>
      <c r="C680" s="338" t="s">
        <v>180</v>
      </c>
      <c r="D680" s="339">
        <v>212</v>
      </c>
    </row>
    <row r="681" spans="1:4" s="340" customFormat="1" ht="25.5">
      <c r="A681" s="346" t="s">
        <v>427</v>
      </c>
      <c r="B681" s="347" t="s">
        <v>1004</v>
      </c>
      <c r="C681" s="338" t="s">
        <v>1170</v>
      </c>
      <c r="D681" s="339">
        <v>45</v>
      </c>
    </row>
    <row r="682" spans="1:4" s="340" customFormat="1" ht="25.5">
      <c r="A682" s="346" t="s">
        <v>303</v>
      </c>
      <c r="B682" s="347" t="s">
        <v>1005</v>
      </c>
      <c r="C682" s="338" t="s">
        <v>1170</v>
      </c>
      <c r="D682" s="339">
        <v>45</v>
      </c>
    </row>
    <row r="683" spans="1:4" s="340" customFormat="1" ht="12.75">
      <c r="A683" s="346" t="s">
        <v>555</v>
      </c>
      <c r="B683" s="347" t="s">
        <v>1005</v>
      </c>
      <c r="C683" s="338" t="s">
        <v>181</v>
      </c>
      <c r="D683" s="339">
        <v>45</v>
      </c>
    </row>
    <row r="684" spans="1:4" s="340" customFormat="1" ht="12.75">
      <c r="A684" s="346" t="s">
        <v>199</v>
      </c>
      <c r="B684" s="347" t="s">
        <v>1005</v>
      </c>
      <c r="C684" s="338" t="s">
        <v>180</v>
      </c>
      <c r="D684" s="339">
        <v>45</v>
      </c>
    </row>
    <row r="685" spans="1:4" s="340" customFormat="1" ht="38.25">
      <c r="A685" s="346" t="s">
        <v>428</v>
      </c>
      <c r="B685" s="347" t="s">
        <v>809</v>
      </c>
      <c r="C685" s="338" t="s">
        <v>1170</v>
      </c>
      <c r="D685" s="339">
        <v>10041</v>
      </c>
    </row>
    <row r="686" spans="1:4" s="340" customFormat="1" ht="25.5">
      <c r="A686" s="346" t="s">
        <v>712</v>
      </c>
      <c r="B686" s="347" t="s">
        <v>810</v>
      </c>
      <c r="C686" s="338" t="s">
        <v>1170</v>
      </c>
      <c r="D686" s="339">
        <v>10041</v>
      </c>
    </row>
    <row r="687" spans="1:4" s="340" customFormat="1" ht="12.75">
      <c r="A687" s="346" t="s">
        <v>555</v>
      </c>
      <c r="B687" s="347" t="s">
        <v>810</v>
      </c>
      <c r="C687" s="338" t="s">
        <v>181</v>
      </c>
      <c r="D687" s="339">
        <v>10041</v>
      </c>
    </row>
    <row r="688" spans="1:4" s="340" customFormat="1" ht="27" customHeight="1">
      <c r="A688" s="346" t="s">
        <v>199</v>
      </c>
      <c r="B688" s="347" t="s">
        <v>810</v>
      </c>
      <c r="C688" s="338" t="s">
        <v>180</v>
      </c>
      <c r="D688" s="339">
        <v>10041</v>
      </c>
    </row>
    <row r="689" spans="1:4" s="340" customFormat="1" ht="25.5">
      <c r="A689" s="346" t="s">
        <v>209</v>
      </c>
      <c r="B689" s="347" t="s">
        <v>806</v>
      </c>
      <c r="C689" s="338" t="s">
        <v>1170</v>
      </c>
      <c r="D689" s="339">
        <v>7485.7</v>
      </c>
    </row>
    <row r="690" spans="1:4" s="340" customFormat="1" ht="12.75">
      <c r="A690" s="346" t="s">
        <v>401</v>
      </c>
      <c r="B690" s="347" t="s">
        <v>908</v>
      </c>
      <c r="C690" s="338" t="s">
        <v>1170</v>
      </c>
      <c r="D690" s="339">
        <v>6989.7</v>
      </c>
    </row>
    <row r="691" spans="1:4" s="340" customFormat="1" ht="13.5" customHeight="1">
      <c r="A691" s="346" t="s">
        <v>377</v>
      </c>
      <c r="B691" s="347" t="s">
        <v>909</v>
      </c>
      <c r="C691" s="338" t="s">
        <v>1170</v>
      </c>
      <c r="D691" s="339">
        <v>284</v>
      </c>
    </row>
    <row r="692" spans="1:4" s="340" customFormat="1" ht="12.75">
      <c r="A692" s="346" t="s">
        <v>555</v>
      </c>
      <c r="B692" s="347" t="s">
        <v>909</v>
      </c>
      <c r="C692" s="338" t="s">
        <v>181</v>
      </c>
      <c r="D692" s="339">
        <v>284</v>
      </c>
    </row>
    <row r="693" spans="1:4" s="340" customFormat="1" ht="34.5" customHeight="1">
      <c r="A693" s="346" t="s">
        <v>199</v>
      </c>
      <c r="B693" s="347" t="s">
        <v>909</v>
      </c>
      <c r="C693" s="338" t="s">
        <v>180</v>
      </c>
      <c r="D693" s="339">
        <v>284</v>
      </c>
    </row>
    <row r="694" spans="1:4" s="340" customFormat="1" ht="18" customHeight="1">
      <c r="A694" s="346" t="s">
        <v>334</v>
      </c>
      <c r="B694" s="347" t="s">
        <v>1124</v>
      </c>
      <c r="C694" s="338" t="s">
        <v>1170</v>
      </c>
      <c r="D694" s="339">
        <v>6705.7</v>
      </c>
    </row>
    <row r="695" spans="1:4" s="340" customFormat="1" ht="12.75">
      <c r="A695" s="346" t="s">
        <v>179</v>
      </c>
      <c r="B695" s="347" t="s">
        <v>1124</v>
      </c>
      <c r="C695" s="338" t="s">
        <v>178</v>
      </c>
      <c r="D695" s="339">
        <v>6705.7</v>
      </c>
    </row>
    <row r="696" spans="1:4" s="340" customFormat="1" ht="12.75">
      <c r="A696" s="346" t="s">
        <v>299</v>
      </c>
      <c r="B696" s="347" t="s">
        <v>1124</v>
      </c>
      <c r="C696" s="338" t="s">
        <v>300</v>
      </c>
      <c r="D696" s="339">
        <v>6705.7</v>
      </c>
    </row>
    <row r="697" spans="1:4" s="340" customFormat="1" ht="13.5" customHeight="1">
      <c r="A697" s="346" t="s">
        <v>468</v>
      </c>
      <c r="B697" s="347" t="s">
        <v>807</v>
      </c>
      <c r="C697" s="338" t="s">
        <v>1170</v>
      </c>
      <c r="D697" s="339">
        <v>496</v>
      </c>
    </row>
    <row r="698" spans="1:4" s="340" customFormat="1" ht="12.75">
      <c r="A698" s="346" t="s">
        <v>469</v>
      </c>
      <c r="B698" s="347" t="s">
        <v>808</v>
      </c>
      <c r="C698" s="338" t="s">
        <v>1170</v>
      </c>
      <c r="D698" s="339">
        <v>496</v>
      </c>
    </row>
    <row r="699" spans="1:4" s="340" customFormat="1" ht="12.75">
      <c r="A699" s="346" t="s">
        <v>555</v>
      </c>
      <c r="B699" s="347" t="s">
        <v>808</v>
      </c>
      <c r="C699" s="338" t="s">
        <v>181</v>
      </c>
      <c r="D699" s="339">
        <v>496</v>
      </c>
    </row>
    <row r="700" spans="1:4" s="340" customFormat="1" ht="12.75">
      <c r="A700" s="346" t="s">
        <v>199</v>
      </c>
      <c r="B700" s="347" t="s">
        <v>808</v>
      </c>
      <c r="C700" s="338" t="s">
        <v>180</v>
      </c>
      <c r="D700" s="339">
        <v>496</v>
      </c>
    </row>
    <row r="701" spans="1:4" s="340" customFormat="1" ht="12.75">
      <c r="A701" s="346" t="s">
        <v>341</v>
      </c>
      <c r="B701" s="347" t="s">
        <v>1167</v>
      </c>
      <c r="C701" s="338" t="s">
        <v>1170</v>
      </c>
      <c r="D701" s="339">
        <v>23417</v>
      </c>
    </row>
    <row r="702" spans="1:4" s="340" customFormat="1" ht="25.5">
      <c r="A702" s="346" t="s">
        <v>560</v>
      </c>
      <c r="B702" s="347" t="s">
        <v>1168</v>
      </c>
      <c r="C702" s="338" t="s">
        <v>1170</v>
      </c>
      <c r="D702" s="339">
        <v>23417</v>
      </c>
    </row>
    <row r="703" spans="1:4" s="340" customFormat="1" ht="25.5">
      <c r="A703" s="346" t="s">
        <v>342</v>
      </c>
      <c r="B703" s="347" t="s">
        <v>1169</v>
      </c>
      <c r="C703" s="338" t="s">
        <v>1170</v>
      </c>
      <c r="D703" s="339">
        <v>23417</v>
      </c>
    </row>
    <row r="704" spans="1:4" s="340" customFormat="1" ht="13.5" customHeight="1">
      <c r="A704" s="346" t="s">
        <v>343</v>
      </c>
      <c r="B704" s="347" t="s">
        <v>1169</v>
      </c>
      <c r="C704" s="338" t="s">
        <v>107</v>
      </c>
      <c r="D704" s="339">
        <v>23417</v>
      </c>
    </row>
    <row r="705" spans="1:4" s="340" customFormat="1" ht="12.75">
      <c r="A705" s="346" t="s">
        <v>344</v>
      </c>
      <c r="B705" s="347" t="s">
        <v>1169</v>
      </c>
      <c r="C705" s="338" t="s">
        <v>345</v>
      </c>
      <c r="D705" s="339">
        <v>23417</v>
      </c>
    </row>
    <row r="706" spans="1:4" s="340" customFormat="1" ht="12.75">
      <c r="A706" s="346" t="s">
        <v>316</v>
      </c>
      <c r="B706" s="347" t="s">
        <v>910</v>
      </c>
      <c r="C706" s="338" t="s">
        <v>1170</v>
      </c>
      <c r="D706" s="339">
        <v>7119.1</v>
      </c>
    </row>
    <row r="707" spans="1:4" s="340" customFormat="1" ht="25.5">
      <c r="A707" s="346" t="s">
        <v>402</v>
      </c>
      <c r="B707" s="347" t="s">
        <v>911</v>
      </c>
      <c r="C707" s="338" t="s">
        <v>1170</v>
      </c>
      <c r="D707" s="339">
        <v>7119.1</v>
      </c>
    </row>
    <row r="708" spans="1:4" s="340" customFormat="1" ht="12.75">
      <c r="A708" s="346" t="s">
        <v>202</v>
      </c>
      <c r="B708" s="347" t="s">
        <v>912</v>
      </c>
      <c r="C708" s="338" t="s">
        <v>1170</v>
      </c>
      <c r="D708" s="339">
        <v>489.1</v>
      </c>
    </row>
    <row r="709" spans="1:4" s="340" customFormat="1" ht="13.5" customHeight="1">
      <c r="A709" s="346" t="s">
        <v>197</v>
      </c>
      <c r="B709" s="347" t="s">
        <v>912</v>
      </c>
      <c r="C709" s="338" t="s">
        <v>196</v>
      </c>
      <c r="D709" s="339">
        <v>453.3</v>
      </c>
    </row>
    <row r="710" spans="1:4" s="340" customFormat="1" ht="12.75">
      <c r="A710" s="346" t="s">
        <v>201</v>
      </c>
      <c r="B710" s="347" t="s">
        <v>912</v>
      </c>
      <c r="C710" s="338" t="s">
        <v>200</v>
      </c>
      <c r="D710" s="339">
        <v>453.3</v>
      </c>
    </row>
    <row r="711" spans="1:4" s="340" customFormat="1" ht="31.5" customHeight="1">
      <c r="A711" s="346" t="s">
        <v>555</v>
      </c>
      <c r="B711" s="347" t="s">
        <v>912</v>
      </c>
      <c r="C711" s="338" t="s">
        <v>181</v>
      </c>
      <c r="D711" s="339">
        <v>35.8</v>
      </c>
    </row>
    <row r="712" spans="1:4" s="340" customFormat="1" ht="12.75">
      <c r="A712" s="346" t="s">
        <v>199</v>
      </c>
      <c r="B712" s="347" t="s">
        <v>912</v>
      </c>
      <c r="C712" s="338" t="s">
        <v>180</v>
      </c>
      <c r="D712" s="339">
        <v>35.8</v>
      </c>
    </row>
    <row r="713" spans="1:4" s="340" customFormat="1" ht="38.25">
      <c r="A713" s="346" t="s">
        <v>317</v>
      </c>
      <c r="B713" s="347" t="s">
        <v>913</v>
      </c>
      <c r="C713" s="338" t="s">
        <v>1170</v>
      </c>
      <c r="D713" s="339">
        <v>6630</v>
      </c>
    </row>
    <row r="714" spans="1:4" s="340" customFormat="1" ht="38.25">
      <c r="A714" s="346" t="s">
        <v>197</v>
      </c>
      <c r="B714" s="347" t="s">
        <v>913</v>
      </c>
      <c r="C714" s="338" t="s">
        <v>196</v>
      </c>
      <c r="D714" s="339">
        <v>4743.8</v>
      </c>
    </row>
    <row r="715" spans="1:4" s="340" customFormat="1" ht="13.5" customHeight="1">
      <c r="A715" s="346" t="s">
        <v>201</v>
      </c>
      <c r="B715" s="347" t="s">
        <v>913</v>
      </c>
      <c r="C715" s="338" t="s">
        <v>200</v>
      </c>
      <c r="D715" s="339">
        <v>4743.8</v>
      </c>
    </row>
    <row r="716" spans="1:4" s="340" customFormat="1" ht="12.75">
      <c r="A716" s="346" t="s">
        <v>555</v>
      </c>
      <c r="B716" s="347" t="s">
        <v>913</v>
      </c>
      <c r="C716" s="338" t="s">
        <v>181</v>
      </c>
      <c r="D716" s="339">
        <v>1886.2</v>
      </c>
    </row>
    <row r="717" spans="1:4" s="340" customFormat="1" ht="12.75">
      <c r="A717" s="346" t="s">
        <v>199</v>
      </c>
      <c r="B717" s="347" t="s">
        <v>913</v>
      </c>
      <c r="C717" s="338" t="s">
        <v>180</v>
      </c>
      <c r="D717" s="339">
        <v>1886.2</v>
      </c>
    </row>
    <row r="718" spans="1:4" s="340" customFormat="1" ht="25.5">
      <c r="A718" s="346" t="s">
        <v>337</v>
      </c>
      <c r="B718" s="347" t="s">
        <v>1151</v>
      </c>
      <c r="C718" s="338" t="s">
        <v>1170</v>
      </c>
      <c r="D718" s="339">
        <v>17822.6</v>
      </c>
    </row>
    <row r="719" spans="1:4" s="340" customFormat="1" ht="38.25">
      <c r="A719" s="346" t="s">
        <v>477</v>
      </c>
      <c r="B719" s="347" t="s">
        <v>1152</v>
      </c>
      <c r="C719" s="338" t="s">
        <v>1170</v>
      </c>
      <c r="D719" s="339">
        <v>13201.5</v>
      </c>
    </row>
    <row r="720" spans="1:4" s="340" customFormat="1" ht="13.5" customHeight="1">
      <c r="A720" s="346" t="s">
        <v>478</v>
      </c>
      <c r="B720" s="347" t="s">
        <v>1162</v>
      </c>
      <c r="C720" s="338" t="s">
        <v>1170</v>
      </c>
      <c r="D720" s="339">
        <v>2784.6</v>
      </c>
    </row>
    <row r="721" spans="1:4" s="340" customFormat="1" ht="12.75">
      <c r="A721" s="346" t="s">
        <v>555</v>
      </c>
      <c r="B721" s="347" t="s">
        <v>1162</v>
      </c>
      <c r="C721" s="338" t="s">
        <v>181</v>
      </c>
      <c r="D721" s="339">
        <v>2784.6</v>
      </c>
    </row>
    <row r="722" spans="1:4" s="340" customFormat="1" ht="12.75">
      <c r="A722" s="346" t="s">
        <v>199</v>
      </c>
      <c r="B722" s="347" t="s">
        <v>1162</v>
      </c>
      <c r="C722" s="338" t="s">
        <v>180</v>
      </c>
      <c r="D722" s="339">
        <v>2784.6</v>
      </c>
    </row>
    <row r="723" spans="1:4" s="340" customFormat="1" ht="12.75">
      <c r="A723" s="346" t="s">
        <v>497</v>
      </c>
      <c r="B723" s="347" t="s">
        <v>1153</v>
      </c>
      <c r="C723" s="338" t="s">
        <v>1170</v>
      </c>
      <c r="D723" s="339">
        <v>6166</v>
      </c>
    </row>
    <row r="724" spans="1:4" s="340" customFormat="1" ht="25.5">
      <c r="A724" s="346" t="s">
        <v>190</v>
      </c>
      <c r="B724" s="347" t="s">
        <v>1153</v>
      </c>
      <c r="C724" s="338" t="s">
        <v>101</v>
      </c>
      <c r="D724" s="339">
        <v>6166</v>
      </c>
    </row>
    <row r="725" spans="1:4" s="340" customFormat="1" ht="12.75">
      <c r="A725" s="346" t="s">
        <v>204</v>
      </c>
      <c r="B725" s="347" t="s">
        <v>1153</v>
      </c>
      <c r="C725" s="338" t="s">
        <v>203</v>
      </c>
      <c r="D725" s="339">
        <v>6166</v>
      </c>
    </row>
    <row r="726" spans="1:4" s="340" customFormat="1" ht="12.75">
      <c r="A726" s="346" t="s">
        <v>198</v>
      </c>
      <c r="B726" s="347" t="s">
        <v>1154</v>
      </c>
      <c r="C726" s="338" t="s">
        <v>1170</v>
      </c>
      <c r="D726" s="339">
        <v>4250.9</v>
      </c>
    </row>
    <row r="727" spans="1:4" s="340" customFormat="1" ht="25.5">
      <c r="A727" s="346" t="s">
        <v>190</v>
      </c>
      <c r="B727" s="347" t="s">
        <v>1154</v>
      </c>
      <c r="C727" s="338" t="s">
        <v>101</v>
      </c>
      <c r="D727" s="339">
        <v>4250.9</v>
      </c>
    </row>
    <row r="728" spans="1:4" s="340" customFormat="1" ht="12.75">
      <c r="A728" s="346" t="s">
        <v>204</v>
      </c>
      <c r="B728" s="347" t="s">
        <v>1154</v>
      </c>
      <c r="C728" s="338" t="s">
        <v>203</v>
      </c>
      <c r="D728" s="339">
        <v>4250.9</v>
      </c>
    </row>
    <row r="729" spans="1:4" s="340" customFormat="1" ht="25.5">
      <c r="A729" s="346" t="s">
        <v>479</v>
      </c>
      <c r="B729" s="347" t="s">
        <v>1163</v>
      </c>
      <c r="C729" s="338" t="s">
        <v>1170</v>
      </c>
      <c r="D729" s="339">
        <v>320</v>
      </c>
    </row>
    <row r="730" spans="1:4" s="340" customFormat="1" ht="25.5">
      <c r="A730" s="346" t="s">
        <v>480</v>
      </c>
      <c r="B730" s="347" t="s">
        <v>1164</v>
      </c>
      <c r="C730" s="338" t="s">
        <v>1170</v>
      </c>
      <c r="D730" s="339">
        <v>320</v>
      </c>
    </row>
    <row r="731" spans="1:4" s="340" customFormat="1" ht="12.75">
      <c r="A731" s="346" t="s">
        <v>555</v>
      </c>
      <c r="B731" s="347" t="s">
        <v>1164</v>
      </c>
      <c r="C731" s="338" t="s">
        <v>181</v>
      </c>
      <c r="D731" s="339">
        <v>320</v>
      </c>
    </row>
    <row r="732" spans="1:4" s="340" customFormat="1" ht="12.75">
      <c r="A732" s="346" t="s">
        <v>199</v>
      </c>
      <c r="B732" s="347" t="s">
        <v>1164</v>
      </c>
      <c r="C732" s="338" t="s">
        <v>180</v>
      </c>
      <c r="D732" s="339">
        <v>320</v>
      </c>
    </row>
    <row r="733" spans="1:4" s="340" customFormat="1" ht="13.5" customHeight="1">
      <c r="A733" s="346" t="s">
        <v>609</v>
      </c>
      <c r="B733" s="347" t="s">
        <v>1155</v>
      </c>
      <c r="C733" s="338" t="s">
        <v>1170</v>
      </c>
      <c r="D733" s="339">
        <v>409.8</v>
      </c>
    </row>
    <row r="734" spans="1:4" s="340" customFormat="1" ht="25.5">
      <c r="A734" s="346" t="s">
        <v>610</v>
      </c>
      <c r="B734" s="347" t="s">
        <v>1156</v>
      </c>
      <c r="C734" s="338" t="s">
        <v>1170</v>
      </c>
      <c r="D734" s="339">
        <v>409.8</v>
      </c>
    </row>
    <row r="735" spans="1:4" s="340" customFormat="1" ht="25.5">
      <c r="A735" s="346" t="s">
        <v>190</v>
      </c>
      <c r="B735" s="347" t="s">
        <v>1156</v>
      </c>
      <c r="C735" s="338" t="s">
        <v>101</v>
      </c>
      <c r="D735" s="339">
        <v>409.8</v>
      </c>
    </row>
    <row r="736" spans="1:4" s="340" customFormat="1" ht="12.75">
      <c r="A736" s="346" t="s">
        <v>204</v>
      </c>
      <c r="B736" s="347" t="s">
        <v>1156</v>
      </c>
      <c r="C736" s="338" t="s">
        <v>203</v>
      </c>
      <c r="D736" s="339">
        <v>409.8</v>
      </c>
    </row>
    <row r="737" spans="1:4" s="340" customFormat="1" ht="39" customHeight="1">
      <c r="A737" s="346" t="s">
        <v>611</v>
      </c>
      <c r="B737" s="347" t="s">
        <v>1157</v>
      </c>
      <c r="C737" s="338" t="s">
        <v>1170</v>
      </c>
      <c r="D737" s="339">
        <v>674.1</v>
      </c>
    </row>
    <row r="738" spans="1:4" s="340" customFormat="1" ht="25.5">
      <c r="A738" s="346" t="s">
        <v>610</v>
      </c>
      <c r="B738" s="347" t="s">
        <v>1158</v>
      </c>
      <c r="C738" s="338" t="s">
        <v>1170</v>
      </c>
      <c r="D738" s="339">
        <v>674.1</v>
      </c>
    </row>
    <row r="739" spans="1:4" s="340" customFormat="1" ht="25.5">
      <c r="A739" s="346" t="s">
        <v>190</v>
      </c>
      <c r="B739" s="347" t="s">
        <v>1158</v>
      </c>
      <c r="C739" s="338" t="s">
        <v>101</v>
      </c>
      <c r="D739" s="339">
        <v>674.1</v>
      </c>
    </row>
    <row r="740" spans="1:4" s="340" customFormat="1" ht="12.75">
      <c r="A740" s="346" t="s">
        <v>204</v>
      </c>
      <c r="B740" s="347" t="s">
        <v>1158</v>
      </c>
      <c r="C740" s="338" t="s">
        <v>203</v>
      </c>
      <c r="D740" s="339">
        <v>674.1</v>
      </c>
    </row>
    <row r="741" spans="1:4" s="340" customFormat="1" ht="39.75" customHeight="1">
      <c r="A741" s="346" t="s">
        <v>612</v>
      </c>
      <c r="B741" s="347" t="s">
        <v>1159</v>
      </c>
      <c r="C741" s="338" t="s">
        <v>1170</v>
      </c>
      <c r="D741" s="339">
        <v>3217.2</v>
      </c>
    </row>
    <row r="742" spans="1:4" s="340" customFormat="1" ht="12.75">
      <c r="A742" s="346" t="s">
        <v>497</v>
      </c>
      <c r="B742" s="347" t="s">
        <v>1160</v>
      </c>
      <c r="C742" s="338" t="s">
        <v>1170</v>
      </c>
      <c r="D742" s="339">
        <v>1764.5</v>
      </c>
    </row>
    <row r="743" spans="1:4" s="340" customFormat="1" ht="25.5">
      <c r="A743" s="346" t="s">
        <v>190</v>
      </c>
      <c r="B743" s="347" t="s">
        <v>1160</v>
      </c>
      <c r="C743" s="338" t="s">
        <v>101</v>
      </c>
      <c r="D743" s="339">
        <v>1764.5</v>
      </c>
    </row>
    <row r="744" spans="1:4" s="340" customFormat="1" ht="12.75">
      <c r="A744" s="346" t="s">
        <v>204</v>
      </c>
      <c r="B744" s="347" t="s">
        <v>1160</v>
      </c>
      <c r="C744" s="338" t="s">
        <v>203</v>
      </c>
      <c r="D744" s="339">
        <v>1764.5</v>
      </c>
    </row>
    <row r="745" spans="1:4" s="340" customFormat="1" ht="25.5">
      <c r="A745" s="346" t="s">
        <v>610</v>
      </c>
      <c r="B745" s="347" t="s">
        <v>1161</v>
      </c>
      <c r="C745" s="338" t="s">
        <v>1170</v>
      </c>
      <c r="D745" s="339">
        <v>1452.7</v>
      </c>
    </row>
    <row r="746" spans="1:4" s="340" customFormat="1" ht="25.5">
      <c r="A746" s="346" t="s">
        <v>190</v>
      </c>
      <c r="B746" s="347" t="s">
        <v>1161</v>
      </c>
      <c r="C746" s="338" t="s">
        <v>101</v>
      </c>
      <c r="D746" s="339">
        <v>1452.7</v>
      </c>
    </row>
    <row r="747" spans="1:4" s="340" customFormat="1" ht="12.75">
      <c r="A747" s="346" t="s">
        <v>204</v>
      </c>
      <c r="B747" s="347" t="s">
        <v>1161</v>
      </c>
      <c r="C747" s="338" t="s">
        <v>203</v>
      </c>
      <c r="D747" s="339">
        <v>1452.7</v>
      </c>
    </row>
    <row r="748" spans="1:4" s="340" customFormat="1" ht="13.5" customHeight="1">
      <c r="A748" s="346" t="s">
        <v>309</v>
      </c>
      <c r="B748" s="347" t="s">
        <v>914</v>
      </c>
      <c r="C748" s="338" t="s">
        <v>1170</v>
      </c>
      <c r="D748" s="339">
        <v>11291.9</v>
      </c>
    </row>
    <row r="749" spans="1:4" s="340" customFormat="1" ht="12.75">
      <c r="A749" s="346" t="s">
        <v>658</v>
      </c>
      <c r="B749" s="347" t="s">
        <v>1020</v>
      </c>
      <c r="C749" s="338" t="s">
        <v>1170</v>
      </c>
      <c r="D749" s="339">
        <v>291.2</v>
      </c>
    </row>
    <row r="750" spans="1:4" s="340" customFormat="1" ht="12.75">
      <c r="A750" s="346" t="s">
        <v>434</v>
      </c>
      <c r="B750" s="347" t="s">
        <v>1021</v>
      </c>
      <c r="C750" s="338" t="s">
        <v>1170</v>
      </c>
      <c r="D750" s="339">
        <v>291.2</v>
      </c>
    </row>
    <row r="751" spans="1:4" s="340" customFormat="1" ht="12.75">
      <c r="A751" s="346" t="s">
        <v>555</v>
      </c>
      <c r="B751" s="347" t="s">
        <v>1021</v>
      </c>
      <c r="C751" s="338" t="s">
        <v>181</v>
      </c>
      <c r="D751" s="339">
        <v>291.2</v>
      </c>
    </row>
    <row r="752" spans="1:4" s="340" customFormat="1" ht="12.75">
      <c r="A752" s="346" t="s">
        <v>199</v>
      </c>
      <c r="B752" s="347" t="s">
        <v>1021</v>
      </c>
      <c r="C752" s="338" t="s">
        <v>180</v>
      </c>
      <c r="D752" s="339">
        <v>291.2</v>
      </c>
    </row>
    <row r="753" spans="1:4" s="340" customFormat="1" ht="18" customHeight="1">
      <c r="A753" s="346" t="s">
        <v>409</v>
      </c>
      <c r="B753" s="347" t="s">
        <v>1022</v>
      </c>
      <c r="C753" s="338" t="s">
        <v>1170</v>
      </c>
      <c r="D753" s="339">
        <v>854</v>
      </c>
    </row>
    <row r="754" spans="1:4" s="340" customFormat="1" ht="25.5">
      <c r="A754" s="346" t="s">
        <v>332</v>
      </c>
      <c r="B754" s="347" t="s">
        <v>1023</v>
      </c>
      <c r="C754" s="338" t="s">
        <v>1170</v>
      </c>
      <c r="D754" s="339">
        <v>854</v>
      </c>
    </row>
    <row r="755" spans="1:4" s="340" customFormat="1" ht="13.5" customHeight="1">
      <c r="A755" s="346" t="s">
        <v>555</v>
      </c>
      <c r="B755" s="347" t="s">
        <v>1023</v>
      </c>
      <c r="C755" s="338" t="s">
        <v>181</v>
      </c>
      <c r="D755" s="339">
        <v>854</v>
      </c>
    </row>
    <row r="756" spans="1:4" s="340" customFormat="1" ht="12.75">
      <c r="A756" s="346" t="s">
        <v>199</v>
      </c>
      <c r="B756" s="347" t="s">
        <v>1023</v>
      </c>
      <c r="C756" s="338" t="s">
        <v>180</v>
      </c>
      <c r="D756" s="339">
        <v>854</v>
      </c>
    </row>
    <row r="757" spans="1:4" s="340" customFormat="1" ht="12.75">
      <c r="A757" s="346" t="s">
        <v>665</v>
      </c>
      <c r="B757" s="347" t="s">
        <v>951</v>
      </c>
      <c r="C757" s="338" t="s">
        <v>1170</v>
      </c>
      <c r="D757" s="339">
        <v>1960.7</v>
      </c>
    </row>
    <row r="758" spans="1:4" s="340" customFormat="1" ht="25.5">
      <c r="A758" s="346" t="s">
        <v>310</v>
      </c>
      <c r="B758" s="347" t="s">
        <v>952</v>
      </c>
      <c r="C758" s="338" t="s">
        <v>1170</v>
      </c>
      <c r="D758" s="339">
        <v>460.7</v>
      </c>
    </row>
    <row r="759" spans="1:4" s="340" customFormat="1" ht="12.75">
      <c r="A759" s="346" t="s">
        <v>555</v>
      </c>
      <c r="B759" s="347" t="s">
        <v>952</v>
      </c>
      <c r="C759" s="338" t="s">
        <v>181</v>
      </c>
      <c r="D759" s="339">
        <v>460.7</v>
      </c>
    </row>
    <row r="760" spans="1:4" s="340" customFormat="1" ht="13.5" customHeight="1">
      <c r="A760" s="346" t="s">
        <v>199</v>
      </c>
      <c r="B760" s="347" t="s">
        <v>952</v>
      </c>
      <c r="C760" s="338" t="s">
        <v>180</v>
      </c>
      <c r="D760" s="339">
        <v>460.7</v>
      </c>
    </row>
    <row r="761" spans="1:4" s="340" customFormat="1" ht="12.75">
      <c r="A761" s="346" t="s">
        <v>311</v>
      </c>
      <c r="B761" s="347" t="s">
        <v>953</v>
      </c>
      <c r="C761" s="338" t="s">
        <v>1170</v>
      </c>
      <c r="D761" s="339">
        <v>1500</v>
      </c>
    </row>
    <row r="762" spans="1:4" s="340" customFormat="1" ht="12.75">
      <c r="A762" s="346" t="s">
        <v>555</v>
      </c>
      <c r="B762" s="347" t="s">
        <v>953</v>
      </c>
      <c r="C762" s="338" t="s">
        <v>181</v>
      </c>
      <c r="D762" s="339">
        <v>1500</v>
      </c>
    </row>
    <row r="763" spans="1:4" s="340" customFormat="1" ht="12.75">
      <c r="A763" s="346" t="s">
        <v>199</v>
      </c>
      <c r="B763" s="347" t="s">
        <v>953</v>
      </c>
      <c r="C763" s="338" t="s">
        <v>180</v>
      </c>
      <c r="D763" s="339">
        <v>1500</v>
      </c>
    </row>
    <row r="764" spans="1:4" s="340" customFormat="1" ht="25.5">
      <c r="A764" s="346" t="s">
        <v>516</v>
      </c>
      <c r="B764" s="347" t="s">
        <v>915</v>
      </c>
      <c r="C764" s="338" t="s">
        <v>1170</v>
      </c>
      <c r="D764" s="339">
        <v>8186</v>
      </c>
    </row>
    <row r="765" spans="1:4" s="340" customFormat="1" ht="51">
      <c r="A765" s="346" t="s">
        <v>576</v>
      </c>
      <c r="B765" s="347" t="s">
        <v>916</v>
      </c>
      <c r="C765" s="338" t="s">
        <v>1170</v>
      </c>
      <c r="D765" s="339">
        <v>8186</v>
      </c>
    </row>
    <row r="766" spans="1:4" s="340" customFormat="1" ht="38.25">
      <c r="A766" s="346" t="s">
        <v>197</v>
      </c>
      <c r="B766" s="347" t="s">
        <v>916</v>
      </c>
      <c r="C766" s="338" t="s">
        <v>196</v>
      </c>
      <c r="D766" s="339">
        <v>7263.6</v>
      </c>
    </row>
    <row r="767" spans="1:4" s="340" customFormat="1" ht="12.75">
      <c r="A767" s="346" t="s">
        <v>201</v>
      </c>
      <c r="B767" s="347" t="s">
        <v>916</v>
      </c>
      <c r="C767" s="338" t="s">
        <v>200</v>
      </c>
      <c r="D767" s="339">
        <v>7263.6</v>
      </c>
    </row>
    <row r="768" spans="1:4" s="340" customFormat="1" ht="12.75">
      <c r="A768" s="346" t="s">
        <v>555</v>
      </c>
      <c r="B768" s="347" t="s">
        <v>916</v>
      </c>
      <c r="C768" s="338" t="s">
        <v>181</v>
      </c>
      <c r="D768" s="339">
        <v>829.9</v>
      </c>
    </row>
    <row r="769" spans="1:4" s="340" customFormat="1" ht="12.75">
      <c r="A769" s="346" t="s">
        <v>199</v>
      </c>
      <c r="B769" s="347" t="s">
        <v>916</v>
      </c>
      <c r="C769" s="338" t="s">
        <v>180</v>
      </c>
      <c r="D769" s="339">
        <v>829.9</v>
      </c>
    </row>
    <row r="770" spans="1:4" s="340" customFormat="1" ht="12.75">
      <c r="A770" s="346" t="s">
        <v>179</v>
      </c>
      <c r="B770" s="347" t="s">
        <v>916</v>
      </c>
      <c r="C770" s="338" t="s">
        <v>178</v>
      </c>
      <c r="D770" s="339">
        <v>92.5</v>
      </c>
    </row>
    <row r="771" spans="1:4" s="340" customFormat="1" ht="12.75">
      <c r="A771" s="346" t="s">
        <v>177</v>
      </c>
      <c r="B771" s="347" t="s">
        <v>916</v>
      </c>
      <c r="C771" s="338" t="s">
        <v>176</v>
      </c>
      <c r="D771" s="339">
        <v>92.5</v>
      </c>
    </row>
    <row r="772" spans="1:4" s="340" customFormat="1" ht="25.5">
      <c r="A772" s="346" t="s">
        <v>521</v>
      </c>
      <c r="B772" s="347" t="s">
        <v>917</v>
      </c>
      <c r="C772" s="338" t="s">
        <v>1170</v>
      </c>
      <c r="D772" s="339">
        <v>1637</v>
      </c>
    </row>
    <row r="773" spans="1:4" s="340" customFormat="1" ht="25.5">
      <c r="A773" s="346" t="s">
        <v>517</v>
      </c>
      <c r="B773" s="347" t="s">
        <v>918</v>
      </c>
      <c r="C773" s="338" t="s">
        <v>1170</v>
      </c>
      <c r="D773" s="339">
        <v>1637</v>
      </c>
    </row>
    <row r="774" spans="1:4" s="340" customFormat="1" ht="38.25">
      <c r="A774" s="346" t="s">
        <v>577</v>
      </c>
      <c r="B774" s="347" t="s">
        <v>919</v>
      </c>
      <c r="C774" s="338" t="s">
        <v>1170</v>
      </c>
      <c r="D774" s="339">
        <v>1637</v>
      </c>
    </row>
    <row r="775" spans="1:4" s="340" customFormat="1" ht="13.5" customHeight="1">
      <c r="A775" s="346" t="s">
        <v>197</v>
      </c>
      <c r="B775" s="347" t="s">
        <v>919</v>
      </c>
      <c r="C775" s="338" t="s">
        <v>196</v>
      </c>
      <c r="D775" s="339">
        <v>1471.2</v>
      </c>
    </row>
    <row r="776" spans="1:4" s="340" customFormat="1" ht="12.75">
      <c r="A776" s="346" t="s">
        <v>201</v>
      </c>
      <c r="B776" s="347" t="s">
        <v>919</v>
      </c>
      <c r="C776" s="338" t="s">
        <v>200</v>
      </c>
      <c r="D776" s="339">
        <v>1471.2</v>
      </c>
    </row>
    <row r="777" spans="1:4" s="340" customFormat="1" ht="12.75">
      <c r="A777" s="346" t="s">
        <v>555</v>
      </c>
      <c r="B777" s="347" t="s">
        <v>919</v>
      </c>
      <c r="C777" s="338" t="s">
        <v>181</v>
      </c>
      <c r="D777" s="339">
        <v>165.8</v>
      </c>
    </row>
    <row r="778" spans="1:4" s="340" customFormat="1" ht="12.75">
      <c r="A778" s="346" t="s">
        <v>199</v>
      </c>
      <c r="B778" s="347" t="s">
        <v>919</v>
      </c>
      <c r="C778" s="338" t="s">
        <v>180</v>
      </c>
      <c r="D778" s="339">
        <v>165.8</v>
      </c>
    </row>
    <row r="779" spans="1:4" s="340" customFormat="1" ht="12.75">
      <c r="A779" s="346" t="s">
        <v>212</v>
      </c>
      <c r="B779" s="347" t="s">
        <v>789</v>
      </c>
      <c r="C779" s="338" t="s">
        <v>1170</v>
      </c>
      <c r="D779" s="339">
        <v>150335.6</v>
      </c>
    </row>
    <row r="780" spans="1:4" s="340" customFormat="1" ht="25.5">
      <c r="A780" s="346" t="s">
        <v>556</v>
      </c>
      <c r="B780" s="347" t="s">
        <v>793</v>
      </c>
      <c r="C780" s="338" t="s">
        <v>1170</v>
      </c>
      <c r="D780" s="339">
        <v>87425.3</v>
      </c>
    </row>
    <row r="781" spans="1:4" s="340" customFormat="1" ht="13.5" customHeight="1">
      <c r="A781" s="346" t="s">
        <v>366</v>
      </c>
      <c r="B781" s="347" t="s">
        <v>954</v>
      </c>
      <c r="C781" s="338" t="s">
        <v>1170</v>
      </c>
      <c r="D781" s="339">
        <v>1815</v>
      </c>
    </row>
    <row r="782" spans="1:4" s="340" customFormat="1" ht="13.5" customHeight="1">
      <c r="A782" s="346" t="s">
        <v>555</v>
      </c>
      <c r="B782" s="347" t="s">
        <v>954</v>
      </c>
      <c r="C782" s="338" t="s">
        <v>181</v>
      </c>
      <c r="D782" s="339">
        <v>1815</v>
      </c>
    </row>
    <row r="783" spans="1:4" s="340" customFormat="1" ht="22.5" customHeight="1">
      <c r="A783" s="346" t="s">
        <v>199</v>
      </c>
      <c r="B783" s="347" t="s">
        <v>954</v>
      </c>
      <c r="C783" s="338" t="s">
        <v>180</v>
      </c>
      <c r="D783" s="339">
        <v>1815</v>
      </c>
    </row>
    <row r="784" spans="1:4" s="340" customFormat="1" ht="12.75">
      <c r="A784" s="346" t="s">
        <v>320</v>
      </c>
      <c r="B784" s="347" t="s">
        <v>955</v>
      </c>
      <c r="C784" s="338" t="s">
        <v>1170</v>
      </c>
      <c r="D784" s="339">
        <v>121.3</v>
      </c>
    </row>
    <row r="785" spans="1:4" s="340" customFormat="1" ht="25.5" customHeight="1">
      <c r="A785" s="346" t="s">
        <v>193</v>
      </c>
      <c r="B785" s="347" t="s">
        <v>955</v>
      </c>
      <c r="C785" s="338" t="s">
        <v>99</v>
      </c>
      <c r="D785" s="339">
        <v>121.3</v>
      </c>
    </row>
    <row r="786" spans="1:4" s="340" customFormat="1" ht="12.75">
      <c r="A786" s="346" t="s">
        <v>192</v>
      </c>
      <c r="B786" s="347" t="s">
        <v>955</v>
      </c>
      <c r="C786" s="338" t="s">
        <v>191</v>
      </c>
      <c r="D786" s="339">
        <v>121.3</v>
      </c>
    </row>
    <row r="787" spans="1:4" s="340" customFormat="1" ht="25.5">
      <c r="A787" s="346" t="s">
        <v>522</v>
      </c>
      <c r="B787" s="347" t="s">
        <v>920</v>
      </c>
      <c r="C787" s="338" t="s">
        <v>1170</v>
      </c>
      <c r="D787" s="339">
        <v>273</v>
      </c>
    </row>
    <row r="788" spans="1:4" s="340" customFormat="1" ht="38.25">
      <c r="A788" s="346" t="s">
        <v>197</v>
      </c>
      <c r="B788" s="347" t="s">
        <v>920</v>
      </c>
      <c r="C788" s="338" t="s">
        <v>196</v>
      </c>
      <c r="D788" s="339">
        <v>170.5</v>
      </c>
    </row>
    <row r="789" spans="1:4" s="340" customFormat="1" ht="13.5" customHeight="1">
      <c r="A789" s="346" t="s">
        <v>201</v>
      </c>
      <c r="B789" s="347" t="s">
        <v>920</v>
      </c>
      <c r="C789" s="338" t="s">
        <v>200</v>
      </c>
      <c r="D789" s="339">
        <v>170.5</v>
      </c>
    </row>
    <row r="790" spans="1:4" s="340" customFormat="1" ht="12.75">
      <c r="A790" s="346" t="s">
        <v>555</v>
      </c>
      <c r="B790" s="347" t="s">
        <v>920</v>
      </c>
      <c r="C790" s="338" t="s">
        <v>181</v>
      </c>
      <c r="D790" s="339">
        <v>102.5</v>
      </c>
    </row>
    <row r="791" spans="1:4" s="340" customFormat="1" ht="12.75">
      <c r="A791" s="346" t="s">
        <v>199</v>
      </c>
      <c r="B791" s="347" t="s">
        <v>920</v>
      </c>
      <c r="C791" s="338" t="s">
        <v>180</v>
      </c>
      <c r="D791" s="339">
        <v>102.5</v>
      </c>
    </row>
    <row r="792" spans="1:4" s="340" customFormat="1" ht="12.75">
      <c r="A792" s="346" t="s">
        <v>202</v>
      </c>
      <c r="B792" s="347" t="s">
        <v>921</v>
      </c>
      <c r="C792" s="338" t="s">
        <v>1170</v>
      </c>
      <c r="D792" s="339">
        <v>84119.9</v>
      </c>
    </row>
    <row r="793" spans="1:4" s="340" customFormat="1" ht="13.5" customHeight="1">
      <c r="A793" s="346" t="s">
        <v>197</v>
      </c>
      <c r="B793" s="347" t="s">
        <v>921</v>
      </c>
      <c r="C793" s="338" t="s">
        <v>196</v>
      </c>
      <c r="D793" s="339">
        <v>70397.2</v>
      </c>
    </row>
    <row r="794" spans="1:4" s="340" customFormat="1" ht="12.75">
      <c r="A794" s="346" t="s">
        <v>201</v>
      </c>
      <c r="B794" s="347" t="s">
        <v>921</v>
      </c>
      <c r="C794" s="338" t="s">
        <v>200</v>
      </c>
      <c r="D794" s="339">
        <v>70397.2</v>
      </c>
    </row>
    <row r="795" spans="1:4" s="340" customFormat="1" ht="12.75">
      <c r="A795" s="346" t="s">
        <v>555</v>
      </c>
      <c r="B795" s="347" t="s">
        <v>921</v>
      </c>
      <c r="C795" s="338" t="s">
        <v>181</v>
      </c>
      <c r="D795" s="339">
        <v>11841.2</v>
      </c>
    </row>
    <row r="796" spans="1:4" s="340" customFormat="1" ht="12.75">
      <c r="A796" s="346" t="s">
        <v>199</v>
      </c>
      <c r="B796" s="347" t="s">
        <v>921</v>
      </c>
      <c r="C796" s="338" t="s">
        <v>180</v>
      </c>
      <c r="D796" s="339">
        <v>11841.2</v>
      </c>
    </row>
    <row r="797" spans="1:4" s="340" customFormat="1" ht="13.5" customHeight="1">
      <c r="A797" s="346" t="s">
        <v>179</v>
      </c>
      <c r="B797" s="347" t="s">
        <v>921</v>
      </c>
      <c r="C797" s="338" t="s">
        <v>178</v>
      </c>
      <c r="D797" s="339">
        <v>516.7</v>
      </c>
    </row>
    <row r="798" spans="1:4" s="340" customFormat="1" ht="12.75">
      <c r="A798" s="346" t="s">
        <v>177</v>
      </c>
      <c r="B798" s="347" t="s">
        <v>921</v>
      </c>
      <c r="C798" s="338" t="s">
        <v>176</v>
      </c>
      <c r="D798" s="339">
        <v>516.7</v>
      </c>
    </row>
    <row r="799" spans="1:4" s="340" customFormat="1" ht="12.75">
      <c r="A799" s="346" t="s">
        <v>193</v>
      </c>
      <c r="B799" s="347" t="s">
        <v>921</v>
      </c>
      <c r="C799" s="338" t="s">
        <v>99</v>
      </c>
      <c r="D799" s="339">
        <v>1364.8</v>
      </c>
    </row>
    <row r="800" spans="1:4" s="340" customFormat="1" ht="12.75">
      <c r="A800" s="346" t="s">
        <v>192</v>
      </c>
      <c r="B800" s="347" t="s">
        <v>921</v>
      </c>
      <c r="C800" s="338" t="s">
        <v>191</v>
      </c>
      <c r="D800" s="339">
        <v>1364.8</v>
      </c>
    </row>
    <row r="801" spans="1:4" s="340" customFormat="1" ht="25.5">
      <c r="A801" s="346" t="s">
        <v>359</v>
      </c>
      <c r="B801" s="347" t="s">
        <v>922</v>
      </c>
      <c r="C801" s="338" t="s">
        <v>1170</v>
      </c>
      <c r="D801" s="339">
        <v>534.2</v>
      </c>
    </row>
    <row r="802" spans="1:4" s="340" customFormat="1" ht="12.75">
      <c r="A802" s="346" t="s">
        <v>555</v>
      </c>
      <c r="B802" s="347" t="s">
        <v>922</v>
      </c>
      <c r="C802" s="338" t="s">
        <v>181</v>
      </c>
      <c r="D802" s="339">
        <v>534.2</v>
      </c>
    </row>
    <row r="803" spans="1:4" s="340" customFormat="1" ht="12.75">
      <c r="A803" s="346" t="s">
        <v>199</v>
      </c>
      <c r="B803" s="347" t="s">
        <v>922</v>
      </c>
      <c r="C803" s="338" t="s">
        <v>180</v>
      </c>
      <c r="D803" s="339">
        <v>534.2</v>
      </c>
    </row>
    <row r="804" spans="1:4" s="340" customFormat="1" ht="12.75">
      <c r="A804" s="346" t="s">
        <v>557</v>
      </c>
      <c r="B804" s="347" t="s">
        <v>794</v>
      </c>
      <c r="C804" s="338" t="s">
        <v>1170</v>
      </c>
      <c r="D804" s="339">
        <v>293.1</v>
      </c>
    </row>
    <row r="805" spans="1:4" s="340" customFormat="1" ht="12.75">
      <c r="A805" s="346" t="s">
        <v>193</v>
      </c>
      <c r="B805" s="347" t="s">
        <v>794</v>
      </c>
      <c r="C805" s="338" t="s">
        <v>99</v>
      </c>
      <c r="D805" s="339">
        <v>293.1</v>
      </c>
    </row>
    <row r="806" spans="1:4" s="340" customFormat="1" ht="12.75">
      <c r="A806" s="346" t="s">
        <v>253</v>
      </c>
      <c r="B806" s="347" t="s">
        <v>794</v>
      </c>
      <c r="C806" s="338" t="s">
        <v>252</v>
      </c>
      <c r="D806" s="339">
        <v>293.1</v>
      </c>
    </row>
    <row r="807" spans="1:4" s="340" customFormat="1" ht="12.75">
      <c r="A807" s="346" t="s">
        <v>523</v>
      </c>
      <c r="B807" s="347" t="s">
        <v>956</v>
      </c>
      <c r="C807" s="338" t="s">
        <v>1170</v>
      </c>
      <c r="D807" s="339">
        <v>146.8</v>
      </c>
    </row>
    <row r="808" spans="1:4" s="340" customFormat="1" ht="13.5" customHeight="1">
      <c r="A808" s="346" t="s">
        <v>555</v>
      </c>
      <c r="B808" s="347" t="s">
        <v>956</v>
      </c>
      <c r="C808" s="338" t="s">
        <v>181</v>
      </c>
      <c r="D808" s="339">
        <v>80</v>
      </c>
    </row>
    <row r="809" spans="1:4" s="340" customFormat="1" ht="12.75">
      <c r="A809" s="346" t="s">
        <v>199</v>
      </c>
      <c r="B809" s="347" t="s">
        <v>956</v>
      </c>
      <c r="C809" s="338" t="s">
        <v>180</v>
      </c>
      <c r="D809" s="339">
        <v>80</v>
      </c>
    </row>
    <row r="810" spans="1:4" s="340" customFormat="1" ht="12.75">
      <c r="A810" s="346" t="s">
        <v>193</v>
      </c>
      <c r="B810" s="347" t="s">
        <v>956</v>
      </c>
      <c r="C810" s="338" t="s">
        <v>99</v>
      </c>
      <c r="D810" s="339">
        <v>66.8</v>
      </c>
    </row>
    <row r="811" spans="1:4" s="340" customFormat="1" ht="12.75">
      <c r="A811" s="346" t="s">
        <v>588</v>
      </c>
      <c r="B811" s="347" t="s">
        <v>956</v>
      </c>
      <c r="C811" s="338" t="s">
        <v>589</v>
      </c>
      <c r="D811" s="339">
        <v>60</v>
      </c>
    </row>
    <row r="812" spans="1:4" s="340" customFormat="1" ht="12.75">
      <c r="A812" s="346" t="s">
        <v>192</v>
      </c>
      <c r="B812" s="347" t="s">
        <v>956</v>
      </c>
      <c r="C812" s="338" t="s">
        <v>191</v>
      </c>
      <c r="D812" s="339">
        <v>6.8</v>
      </c>
    </row>
    <row r="813" spans="1:4" s="340" customFormat="1" ht="25.5">
      <c r="A813" s="346" t="s">
        <v>655</v>
      </c>
      <c r="B813" s="347" t="s">
        <v>923</v>
      </c>
      <c r="C813" s="338" t="s">
        <v>1170</v>
      </c>
      <c r="D813" s="339">
        <v>122</v>
      </c>
    </row>
    <row r="814" spans="1:4" s="340" customFormat="1" ht="12.75">
      <c r="A814" s="346" t="s">
        <v>555</v>
      </c>
      <c r="B814" s="347" t="s">
        <v>923</v>
      </c>
      <c r="C814" s="338" t="s">
        <v>181</v>
      </c>
      <c r="D814" s="339">
        <v>122</v>
      </c>
    </row>
    <row r="815" spans="1:4" s="340" customFormat="1" ht="12.75">
      <c r="A815" s="346" t="s">
        <v>199</v>
      </c>
      <c r="B815" s="347" t="s">
        <v>923</v>
      </c>
      <c r="C815" s="338" t="s">
        <v>180</v>
      </c>
      <c r="D815" s="339">
        <v>122</v>
      </c>
    </row>
    <row r="816" spans="1:4" s="340" customFormat="1" ht="25.5">
      <c r="A816" s="346" t="s">
        <v>404</v>
      </c>
      <c r="B816" s="347" t="s">
        <v>790</v>
      </c>
      <c r="C816" s="338" t="s">
        <v>1170</v>
      </c>
      <c r="D816" s="339">
        <v>14917.3</v>
      </c>
    </row>
    <row r="817" spans="1:4" s="340" customFormat="1" ht="12.75">
      <c r="A817" s="346" t="s">
        <v>202</v>
      </c>
      <c r="B817" s="347" t="s">
        <v>791</v>
      </c>
      <c r="C817" s="338" t="s">
        <v>1170</v>
      </c>
      <c r="D817" s="339">
        <v>14887.4</v>
      </c>
    </row>
    <row r="818" spans="1:4" s="340" customFormat="1" ht="38.25">
      <c r="A818" s="346" t="s">
        <v>197</v>
      </c>
      <c r="B818" s="347" t="s">
        <v>791</v>
      </c>
      <c r="C818" s="338" t="s">
        <v>196</v>
      </c>
      <c r="D818" s="339">
        <v>14440.4</v>
      </c>
    </row>
    <row r="819" spans="1:4" s="340" customFormat="1" ht="12.75">
      <c r="A819" s="346" t="s">
        <v>201</v>
      </c>
      <c r="B819" s="347" t="s">
        <v>791</v>
      </c>
      <c r="C819" s="338" t="s">
        <v>200</v>
      </c>
      <c r="D819" s="339">
        <v>14440.4</v>
      </c>
    </row>
    <row r="820" spans="1:4" s="340" customFormat="1" ht="12.75">
      <c r="A820" s="346" t="s">
        <v>555</v>
      </c>
      <c r="B820" s="347" t="s">
        <v>791</v>
      </c>
      <c r="C820" s="338" t="s">
        <v>181</v>
      </c>
      <c r="D820" s="339">
        <v>233.6</v>
      </c>
    </row>
    <row r="821" spans="1:4" s="340" customFormat="1" ht="12.75">
      <c r="A821" s="346" t="s">
        <v>199</v>
      </c>
      <c r="B821" s="347" t="s">
        <v>791</v>
      </c>
      <c r="C821" s="338" t="s">
        <v>180</v>
      </c>
      <c r="D821" s="339">
        <v>233.6</v>
      </c>
    </row>
    <row r="822" spans="1:4" s="340" customFormat="1" ht="12.75">
      <c r="A822" s="346" t="s">
        <v>179</v>
      </c>
      <c r="B822" s="347" t="s">
        <v>791</v>
      </c>
      <c r="C822" s="338" t="s">
        <v>178</v>
      </c>
      <c r="D822" s="339">
        <v>205.4</v>
      </c>
    </row>
    <row r="823" spans="1:4" s="340" customFormat="1" ht="12.75">
      <c r="A823" s="346" t="s">
        <v>177</v>
      </c>
      <c r="B823" s="347" t="s">
        <v>791</v>
      </c>
      <c r="C823" s="338" t="s">
        <v>176</v>
      </c>
      <c r="D823" s="339">
        <v>205.4</v>
      </c>
    </row>
    <row r="824" spans="1:4" s="340" customFormat="1" ht="13.5" customHeight="1">
      <c r="A824" s="346" t="s">
        <v>193</v>
      </c>
      <c r="B824" s="347" t="s">
        <v>791</v>
      </c>
      <c r="C824" s="338" t="s">
        <v>99</v>
      </c>
      <c r="D824" s="339">
        <v>8</v>
      </c>
    </row>
    <row r="825" spans="1:4" s="340" customFormat="1" ht="12.75">
      <c r="A825" s="346" t="s">
        <v>192</v>
      </c>
      <c r="B825" s="347" t="s">
        <v>791</v>
      </c>
      <c r="C825" s="338" t="s">
        <v>191</v>
      </c>
      <c r="D825" s="339">
        <v>8</v>
      </c>
    </row>
    <row r="826" spans="1:4" s="340" customFormat="1" ht="25.5">
      <c r="A826" s="346" t="s">
        <v>359</v>
      </c>
      <c r="B826" s="347" t="s">
        <v>792</v>
      </c>
      <c r="C826" s="338" t="s">
        <v>1170</v>
      </c>
      <c r="D826" s="339">
        <v>29.9</v>
      </c>
    </row>
    <row r="827" spans="1:4" s="340" customFormat="1" ht="13.5" customHeight="1">
      <c r="A827" s="346" t="s">
        <v>555</v>
      </c>
      <c r="B827" s="347" t="s">
        <v>792</v>
      </c>
      <c r="C827" s="338" t="s">
        <v>181</v>
      </c>
      <c r="D827" s="339">
        <v>29.9</v>
      </c>
    </row>
    <row r="828" spans="1:4" s="340" customFormat="1" ht="12.75">
      <c r="A828" s="346" t="s">
        <v>199</v>
      </c>
      <c r="B828" s="347" t="s">
        <v>792</v>
      </c>
      <c r="C828" s="338" t="s">
        <v>180</v>
      </c>
      <c r="D828" s="339">
        <v>29.9</v>
      </c>
    </row>
    <row r="829" spans="1:4" s="340" customFormat="1" ht="25.5">
      <c r="A829" s="346" t="s">
        <v>435</v>
      </c>
      <c r="B829" s="347" t="s">
        <v>1024</v>
      </c>
      <c r="C829" s="338" t="s">
        <v>1170</v>
      </c>
      <c r="D829" s="339">
        <v>3321</v>
      </c>
    </row>
    <row r="830" spans="1:4" s="340" customFormat="1" ht="12.75">
      <c r="A830" s="346" t="s">
        <v>497</v>
      </c>
      <c r="B830" s="347" t="s">
        <v>1025</v>
      </c>
      <c r="C830" s="338" t="s">
        <v>1170</v>
      </c>
      <c r="D830" s="339">
        <v>2870.7</v>
      </c>
    </row>
    <row r="831" spans="1:4" s="340" customFormat="1" ht="13.5" customHeight="1">
      <c r="A831" s="346" t="s">
        <v>197</v>
      </c>
      <c r="B831" s="347" t="s">
        <v>1025</v>
      </c>
      <c r="C831" s="338" t="s">
        <v>196</v>
      </c>
      <c r="D831" s="339">
        <v>2870.5</v>
      </c>
    </row>
    <row r="832" spans="1:4" s="340" customFormat="1" ht="12.75">
      <c r="A832" s="346" t="s">
        <v>195</v>
      </c>
      <c r="B832" s="347" t="s">
        <v>1025</v>
      </c>
      <c r="C832" s="338" t="s">
        <v>194</v>
      </c>
      <c r="D832" s="339">
        <v>2870.5</v>
      </c>
    </row>
    <row r="833" spans="1:4" s="340" customFormat="1" ht="12.75">
      <c r="A833" s="346" t="s">
        <v>193</v>
      </c>
      <c r="B833" s="347" t="s">
        <v>1025</v>
      </c>
      <c r="C833" s="338" t="s">
        <v>99</v>
      </c>
      <c r="D833" s="339">
        <v>0.2</v>
      </c>
    </row>
    <row r="834" spans="1:4" s="340" customFormat="1" ht="12.75">
      <c r="A834" s="346" t="s">
        <v>192</v>
      </c>
      <c r="B834" s="347" t="s">
        <v>1025</v>
      </c>
      <c r="C834" s="338" t="s">
        <v>191</v>
      </c>
      <c r="D834" s="339">
        <v>0.2</v>
      </c>
    </row>
    <row r="835" spans="1:4" s="340" customFormat="1" ht="12.75">
      <c r="A835" s="346" t="s">
        <v>202</v>
      </c>
      <c r="B835" s="347" t="s">
        <v>1026</v>
      </c>
      <c r="C835" s="338" t="s">
        <v>1170</v>
      </c>
      <c r="D835" s="339">
        <v>430.3</v>
      </c>
    </row>
    <row r="836" spans="1:4" s="340" customFormat="1" ht="38.25">
      <c r="A836" s="346" t="s">
        <v>197</v>
      </c>
      <c r="B836" s="347" t="s">
        <v>1026</v>
      </c>
      <c r="C836" s="338" t="s">
        <v>196</v>
      </c>
      <c r="D836" s="339">
        <v>7.2</v>
      </c>
    </row>
    <row r="837" spans="1:4" s="340" customFormat="1" ht="12.75">
      <c r="A837" s="346" t="s">
        <v>195</v>
      </c>
      <c r="B837" s="347" t="s">
        <v>1026</v>
      </c>
      <c r="C837" s="338" t="s">
        <v>194</v>
      </c>
      <c r="D837" s="339">
        <v>7.2</v>
      </c>
    </row>
    <row r="838" spans="1:4" s="340" customFormat="1" ht="12.75">
      <c r="A838" s="346" t="s">
        <v>555</v>
      </c>
      <c r="B838" s="347" t="s">
        <v>1026</v>
      </c>
      <c r="C838" s="338" t="s">
        <v>181</v>
      </c>
      <c r="D838" s="339">
        <v>421</v>
      </c>
    </row>
    <row r="839" spans="1:4" s="340" customFormat="1" ht="12.75">
      <c r="A839" s="346" t="s">
        <v>199</v>
      </c>
      <c r="B839" s="347" t="s">
        <v>1026</v>
      </c>
      <c r="C839" s="338" t="s">
        <v>180</v>
      </c>
      <c r="D839" s="339">
        <v>421</v>
      </c>
    </row>
    <row r="840" spans="1:4" s="340" customFormat="1" ht="12.75">
      <c r="A840" s="346" t="s">
        <v>193</v>
      </c>
      <c r="B840" s="347" t="s">
        <v>1026</v>
      </c>
      <c r="C840" s="338" t="s">
        <v>99</v>
      </c>
      <c r="D840" s="339">
        <v>2.1</v>
      </c>
    </row>
    <row r="841" spans="1:4" s="340" customFormat="1" ht="13.5" customHeight="1">
      <c r="A841" s="346" t="s">
        <v>192</v>
      </c>
      <c r="B841" s="347" t="s">
        <v>1026</v>
      </c>
      <c r="C841" s="338" t="s">
        <v>191</v>
      </c>
      <c r="D841" s="339">
        <v>2.1</v>
      </c>
    </row>
    <row r="842" spans="1:4" s="340" customFormat="1" ht="25.5">
      <c r="A842" s="346" t="s">
        <v>211</v>
      </c>
      <c r="B842" s="347" t="s">
        <v>1093</v>
      </c>
      <c r="C842" s="338" t="s">
        <v>1170</v>
      </c>
      <c r="D842" s="339">
        <v>20</v>
      </c>
    </row>
    <row r="843" spans="1:4" s="340" customFormat="1" ht="12.75">
      <c r="A843" s="346" t="s">
        <v>555</v>
      </c>
      <c r="B843" s="347" t="s">
        <v>1093</v>
      </c>
      <c r="C843" s="338" t="s">
        <v>181</v>
      </c>
      <c r="D843" s="339">
        <v>20</v>
      </c>
    </row>
    <row r="844" spans="1:4" s="340" customFormat="1" ht="12.75">
      <c r="A844" s="346" t="s">
        <v>199</v>
      </c>
      <c r="B844" s="347" t="s">
        <v>1093</v>
      </c>
      <c r="C844" s="338" t="s">
        <v>180</v>
      </c>
      <c r="D844" s="339">
        <v>20</v>
      </c>
    </row>
    <row r="845" spans="1:4" s="340" customFormat="1" ht="25.5">
      <c r="A845" s="346" t="s">
        <v>410</v>
      </c>
      <c r="B845" s="347" t="s">
        <v>957</v>
      </c>
      <c r="C845" s="338" t="s">
        <v>1170</v>
      </c>
      <c r="D845" s="339">
        <v>44672</v>
      </c>
    </row>
    <row r="846" spans="1:4" s="340" customFormat="1" ht="12.75">
      <c r="A846" s="346" t="s">
        <v>497</v>
      </c>
      <c r="B846" s="347" t="s">
        <v>958</v>
      </c>
      <c r="C846" s="338" t="s">
        <v>1170</v>
      </c>
      <c r="D846" s="339">
        <v>33965.1</v>
      </c>
    </row>
    <row r="847" spans="1:4" s="340" customFormat="1" ht="25.5">
      <c r="A847" s="346" t="s">
        <v>190</v>
      </c>
      <c r="B847" s="347" t="s">
        <v>958</v>
      </c>
      <c r="C847" s="338" t="s">
        <v>101</v>
      </c>
      <c r="D847" s="339">
        <v>33965.1</v>
      </c>
    </row>
    <row r="848" spans="1:4" s="340" customFormat="1" ht="13.5" customHeight="1">
      <c r="A848" s="346" t="s">
        <v>189</v>
      </c>
      <c r="B848" s="347" t="s">
        <v>958</v>
      </c>
      <c r="C848" s="338" t="s">
        <v>102</v>
      </c>
      <c r="D848" s="339">
        <v>33965.1</v>
      </c>
    </row>
    <row r="849" spans="1:4" s="340" customFormat="1" ht="12.75">
      <c r="A849" s="346" t="s">
        <v>198</v>
      </c>
      <c r="B849" s="347" t="s">
        <v>959</v>
      </c>
      <c r="C849" s="338" t="s">
        <v>1170</v>
      </c>
      <c r="D849" s="339">
        <v>8706.9</v>
      </c>
    </row>
    <row r="850" spans="1:4" s="340" customFormat="1" ht="25.5">
      <c r="A850" s="346" t="s">
        <v>190</v>
      </c>
      <c r="B850" s="347" t="s">
        <v>959</v>
      </c>
      <c r="C850" s="338" t="s">
        <v>101</v>
      </c>
      <c r="D850" s="339">
        <v>8706.9</v>
      </c>
    </row>
    <row r="851" spans="1:4" s="340" customFormat="1" ht="13.5" customHeight="1">
      <c r="A851" s="346" t="s">
        <v>189</v>
      </c>
      <c r="B851" s="347" t="s">
        <v>959</v>
      </c>
      <c r="C851" s="338" t="s">
        <v>102</v>
      </c>
      <c r="D851" s="339">
        <v>8706.9</v>
      </c>
    </row>
    <row r="852" spans="1:4" s="340" customFormat="1" ht="18.75" customHeight="1">
      <c r="A852" s="346" t="s">
        <v>360</v>
      </c>
      <c r="B852" s="347" t="s">
        <v>960</v>
      </c>
      <c r="C852" s="338" t="s">
        <v>1170</v>
      </c>
      <c r="D852" s="339">
        <v>2000</v>
      </c>
    </row>
    <row r="853" spans="1:4" s="340" customFormat="1" ht="25.5">
      <c r="A853" s="346" t="s">
        <v>190</v>
      </c>
      <c r="B853" s="347" t="s">
        <v>960</v>
      </c>
      <c r="C853" s="338" t="s">
        <v>101</v>
      </c>
      <c r="D853" s="339">
        <v>2000</v>
      </c>
    </row>
    <row r="854" spans="1:4" s="340" customFormat="1" ht="12.75">
      <c r="A854" s="346" t="s">
        <v>189</v>
      </c>
      <c r="B854" s="347" t="s">
        <v>960</v>
      </c>
      <c r="C854" s="338" t="s">
        <v>102</v>
      </c>
      <c r="D854" s="339">
        <v>2000</v>
      </c>
    </row>
    <row r="855" spans="1:4" s="340" customFormat="1" ht="12.75">
      <c r="A855" s="346" t="s">
        <v>356</v>
      </c>
      <c r="B855" s="347" t="s">
        <v>961</v>
      </c>
      <c r="C855" s="338" t="s">
        <v>1170</v>
      </c>
      <c r="D855" s="339">
        <v>17647</v>
      </c>
    </row>
    <row r="856" spans="1:4" s="340" customFormat="1" ht="38.25">
      <c r="A856" s="346" t="s">
        <v>440</v>
      </c>
      <c r="B856" s="347" t="s">
        <v>962</v>
      </c>
      <c r="C856" s="338" t="s">
        <v>1170</v>
      </c>
      <c r="D856" s="339">
        <v>17647</v>
      </c>
    </row>
    <row r="857" spans="1:4" s="340" customFormat="1" ht="12.75">
      <c r="A857" s="346" t="s">
        <v>286</v>
      </c>
      <c r="B857" s="347" t="s">
        <v>963</v>
      </c>
      <c r="C857" s="338" t="s">
        <v>1170</v>
      </c>
      <c r="D857" s="339">
        <v>17647</v>
      </c>
    </row>
    <row r="858" spans="1:4" s="340" customFormat="1" ht="12.75">
      <c r="A858" s="346" t="s">
        <v>555</v>
      </c>
      <c r="B858" s="347" t="s">
        <v>963</v>
      </c>
      <c r="C858" s="338" t="s">
        <v>181</v>
      </c>
      <c r="D858" s="339">
        <v>1975</v>
      </c>
    </row>
    <row r="859" spans="1:4" s="340" customFormat="1" ht="12.75">
      <c r="A859" s="346" t="s">
        <v>199</v>
      </c>
      <c r="B859" s="347" t="s">
        <v>963</v>
      </c>
      <c r="C859" s="338" t="s">
        <v>180</v>
      </c>
      <c r="D859" s="339">
        <v>1975</v>
      </c>
    </row>
    <row r="860" spans="1:4" s="340" customFormat="1" ht="12.75">
      <c r="A860" s="346" t="s">
        <v>250</v>
      </c>
      <c r="B860" s="347" t="s">
        <v>963</v>
      </c>
      <c r="C860" s="338" t="s">
        <v>249</v>
      </c>
      <c r="D860" s="339">
        <v>15672</v>
      </c>
    </row>
    <row r="861" spans="1:4" s="340" customFormat="1" ht="13.5" customHeight="1">
      <c r="A861" s="346" t="s">
        <v>248</v>
      </c>
      <c r="B861" s="347" t="s">
        <v>963</v>
      </c>
      <c r="C861" s="338" t="s">
        <v>247</v>
      </c>
      <c r="D861" s="339">
        <v>15672</v>
      </c>
    </row>
    <row r="862" spans="1:4" s="340" customFormat="1" ht="25.5">
      <c r="A862" s="346" t="s">
        <v>290</v>
      </c>
      <c r="B862" s="347" t="s">
        <v>1065</v>
      </c>
      <c r="C862" s="338" t="s">
        <v>1170</v>
      </c>
      <c r="D862" s="339">
        <v>3894.5</v>
      </c>
    </row>
    <row r="863" spans="1:4" s="340" customFormat="1" ht="25.5">
      <c r="A863" s="346" t="s">
        <v>449</v>
      </c>
      <c r="B863" s="347" t="s">
        <v>1068</v>
      </c>
      <c r="C863" s="338" t="s">
        <v>1170</v>
      </c>
      <c r="D863" s="339">
        <v>95.4</v>
      </c>
    </row>
    <row r="864" spans="1:4" s="340" customFormat="1" ht="12.75">
      <c r="A864" s="346" t="s">
        <v>293</v>
      </c>
      <c r="B864" s="347" t="s">
        <v>1069</v>
      </c>
      <c r="C864" s="338" t="s">
        <v>1170</v>
      </c>
      <c r="D864" s="339">
        <v>59.5</v>
      </c>
    </row>
    <row r="865" spans="1:4" s="340" customFormat="1" ht="12.75">
      <c r="A865" s="346" t="s">
        <v>555</v>
      </c>
      <c r="B865" s="347" t="s">
        <v>1069</v>
      </c>
      <c r="C865" s="338" t="s">
        <v>181</v>
      </c>
      <c r="D865" s="339">
        <v>59.5</v>
      </c>
    </row>
    <row r="866" spans="1:4" s="340" customFormat="1" ht="12.75">
      <c r="A866" s="346" t="s">
        <v>199</v>
      </c>
      <c r="B866" s="347" t="s">
        <v>1069</v>
      </c>
      <c r="C866" s="338" t="s">
        <v>180</v>
      </c>
      <c r="D866" s="339">
        <v>59.5</v>
      </c>
    </row>
    <row r="867" spans="1:4" s="340" customFormat="1" ht="36" customHeight="1">
      <c r="A867" s="346" t="s">
        <v>294</v>
      </c>
      <c r="B867" s="347" t="s">
        <v>1070</v>
      </c>
      <c r="C867" s="338" t="s">
        <v>1170</v>
      </c>
      <c r="D867" s="339">
        <v>35.9</v>
      </c>
    </row>
    <row r="868" spans="1:4" s="340" customFormat="1" ht="12.75">
      <c r="A868" s="346" t="s">
        <v>555</v>
      </c>
      <c r="B868" s="347" t="s">
        <v>1070</v>
      </c>
      <c r="C868" s="338" t="s">
        <v>181</v>
      </c>
      <c r="D868" s="339">
        <v>35.9</v>
      </c>
    </row>
    <row r="869" spans="1:4" s="340" customFormat="1" ht="12.75">
      <c r="A869" s="346" t="s">
        <v>199</v>
      </c>
      <c r="B869" s="347" t="s">
        <v>1070</v>
      </c>
      <c r="C869" s="338" t="s">
        <v>180</v>
      </c>
      <c r="D869" s="339">
        <v>35.9</v>
      </c>
    </row>
    <row r="870" spans="1:4" s="340" customFormat="1" ht="25.5">
      <c r="A870" s="346" t="s">
        <v>450</v>
      </c>
      <c r="B870" s="347" t="s">
        <v>1071</v>
      </c>
      <c r="C870" s="338" t="s">
        <v>1170</v>
      </c>
      <c r="D870" s="339">
        <v>252</v>
      </c>
    </row>
    <row r="871" spans="1:4" s="340" customFormat="1" ht="12.75">
      <c r="A871" s="346" t="s">
        <v>295</v>
      </c>
      <c r="B871" s="347" t="s">
        <v>1072</v>
      </c>
      <c r="C871" s="338" t="s">
        <v>1170</v>
      </c>
      <c r="D871" s="339">
        <v>252</v>
      </c>
    </row>
    <row r="872" spans="1:4" s="340" customFormat="1" ht="13.5" customHeight="1">
      <c r="A872" s="346" t="s">
        <v>555</v>
      </c>
      <c r="B872" s="347" t="s">
        <v>1072</v>
      </c>
      <c r="C872" s="338" t="s">
        <v>181</v>
      </c>
      <c r="D872" s="339">
        <v>252</v>
      </c>
    </row>
    <row r="873" spans="1:4" s="340" customFormat="1" ht="12.75">
      <c r="A873" s="346" t="s">
        <v>199</v>
      </c>
      <c r="B873" s="347" t="s">
        <v>1072</v>
      </c>
      <c r="C873" s="338" t="s">
        <v>180</v>
      </c>
      <c r="D873" s="339">
        <v>252</v>
      </c>
    </row>
    <row r="874" spans="1:4" s="340" customFormat="1" ht="18.75" customHeight="1">
      <c r="A874" s="346" t="s">
        <v>448</v>
      </c>
      <c r="B874" s="347" t="s">
        <v>1066</v>
      </c>
      <c r="C874" s="338" t="s">
        <v>1170</v>
      </c>
      <c r="D874" s="339">
        <v>2954.6</v>
      </c>
    </row>
    <row r="875" spans="1:4" s="340" customFormat="1" ht="12.75">
      <c r="A875" s="346" t="s">
        <v>291</v>
      </c>
      <c r="B875" s="347" t="s">
        <v>1067</v>
      </c>
      <c r="C875" s="338" t="s">
        <v>1170</v>
      </c>
      <c r="D875" s="339">
        <v>2954.6</v>
      </c>
    </row>
    <row r="876" spans="1:4" s="340" customFormat="1" ht="13.5" customHeight="1">
      <c r="A876" s="346" t="s">
        <v>555</v>
      </c>
      <c r="B876" s="347" t="s">
        <v>1067</v>
      </c>
      <c r="C876" s="338" t="s">
        <v>181</v>
      </c>
      <c r="D876" s="339">
        <v>2954.6</v>
      </c>
    </row>
    <row r="877" spans="1:4" s="340" customFormat="1" ht="12.75">
      <c r="A877" s="346" t="s">
        <v>199</v>
      </c>
      <c r="B877" s="347" t="s">
        <v>1067</v>
      </c>
      <c r="C877" s="338" t="s">
        <v>180</v>
      </c>
      <c r="D877" s="339">
        <v>2954.6</v>
      </c>
    </row>
    <row r="878" spans="1:4" s="340" customFormat="1" ht="31.5" customHeight="1">
      <c r="A878" s="346" t="s">
        <v>451</v>
      </c>
      <c r="B878" s="347" t="s">
        <v>1073</v>
      </c>
      <c r="C878" s="338" t="s">
        <v>1170</v>
      </c>
      <c r="D878" s="339">
        <v>592.5</v>
      </c>
    </row>
    <row r="879" spans="1:4" s="340" customFormat="1" ht="12.75">
      <c r="A879" s="346" t="s">
        <v>296</v>
      </c>
      <c r="B879" s="347" t="s">
        <v>1074</v>
      </c>
      <c r="C879" s="338" t="s">
        <v>1170</v>
      </c>
      <c r="D879" s="339">
        <v>592.5</v>
      </c>
    </row>
    <row r="880" spans="1:4" s="340" customFormat="1" ht="12.75">
      <c r="A880" s="346" t="s">
        <v>555</v>
      </c>
      <c r="B880" s="347" t="s">
        <v>1074</v>
      </c>
      <c r="C880" s="338" t="s">
        <v>181</v>
      </c>
      <c r="D880" s="339">
        <v>592.5</v>
      </c>
    </row>
    <row r="881" spans="1:4" s="340" customFormat="1" ht="12.75">
      <c r="A881" s="346" t="s">
        <v>199</v>
      </c>
      <c r="B881" s="347" t="s">
        <v>1074</v>
      </c>
      <c r="C881" s="338" t="s">
        <v>180</v>
      </c>
      <c r="D881" s="339">
        <v>592.5</v>
      </c>
    </row>
    <row r="882" spans="1:4" s="340" customFormat="1" ht="12.75">
      <c r="A882" s="346" t="s">
        <v>221</v>
      </c>
      <c r="B882" s="347" t="s">
        <v>795</v>
      </c>
      <c r="C882" s="338" t="s">
        <v>1170</v>
      </c>
      <c r="D882" s="339">
        <v>15228.2</v>
      </c>
    </row>
    <row r="883" spans="1:4" s="340" customFormat="1" ht="25.5">
      <c r="A883" s="346" t="s">
        <v>774</v>
      </c>
      <c r="B883" s="347" t="s">
        <v>796</v>
      </c>
      <c r="C883" s="338" t="s">
        <v>1170</v>
      </c>
      <c r="D883" s="339">
        <v>1000</v>
      </c>
    </row>
    <row r="884" spans="1:4" s="340" customFormat="1" ht="12.75">
      <c r="A884" s="346" t="s">
        <v>405</v>
      </c>
      <c r="B884" s="347" t="s">
        <v>797</v>
      </c>
      <c r="C884" s="338" t="s">
        <v>1170</v>
      </c>
      <c r="D884" s="339">
        <v>1000</v>
      </c>
    </row>
    <row r="885" spans="1:4" s="340" customFormat="1" ht="25.5">
      <c r="A885" s="346" t="s">
        <v>319</v>
      </c>
      <c r="B885" s="347" t="s">
        <v>798</v>
      </c>
      <c r="C885" s="338" t="s">
        <v>1170</v>
      </c>
      <c r="D885" s="339">
        <v>1000</v>
      </c>
    </row>
    <row r="886" spans="1:4" s="340" customFormat="1" ht="30.75" customHeight="1">
      <c r="A886" s="346" t="s">
        <v>193</v>
      </c>
      <c r="B886" s="347" t="s">
        <v>798</v>
      </c>
      <c r="C886" s="338" t="s">
        <v>99</v>
      </c>
      <c r="D886" s="339">
        <v>1000</v>
      </c>
    </row>
    <row r="887" spans="1:4" s="340" customFormat="1" ht="12.75">
      <c r="A887" s="346" t="s">
        <v>253</v>
      </c>
      <c r="B887" s="347" t="s">
        <v>798</v>
      </c>
      <c r="C887" s="338" t="s">
        <v>252</v>
      </c>
      <c r="D887" s="339">
        <v>1000</v>
      </c>
    </row>
    <row r="888" spans="1:4" s="340" customFormat="1" ht="25.5">
      <c r="A888" s="346" t="s">
        <v>323</v>
      </c>
      <c r="B888" s="347" t="s">
        <v>964</v>
      </c>
      <c r="C888" s="338" t="s">
        <v>1170</v>
      </c>
      <c r="D888" s="339">
        <v>8739</v>
      </c>
    </row>
    <row r="889" spans="1:4" s="340" customFormat="1" ht="25.5">
      <c r="A889" s="346" t="s">
        <v>411</v>
      </c>
      <c r="B889" s="347" t="s">
        <v>965</v>
      </c>
      <c r="C889" s="338" t="s">
        <v>1170</v>
      </c>
      <c r="D889" s="339">
        <v>1186.9</v>
      </c>
    </row>
    <row r="890" spans="1:4" s="340" customFormat="1" ht="12.75">
      <c r="A890" s="346" t="s">
        <v>324</v>
      </c>
      <c r="B890" s="347" t="s">
        <v>966</v>
      </c>
      <c r="C890" s="338" t="s">
        <v>1170</v>
      </c>
      <c r="D890" s="339">
        <v>1186.9</v>
      </c>
    </row>
    <row r="891" spans="1:4" s="340" customFormat="1" ht="12.75">
      <c r="A891" s="346" t="s">
        <v>555</v>
      </c>
      <c r="B891" s="347" t="s">
        <v>966</v>
      </c>
      <c r="C891" s="338" t="s">
        <v>181</v>
      </c>
      <c r="D891" s="339">
        <v>1186.9</v>
      </c>
    </row>
    <row r="892" spans="1:4" s="340" customFormat="1" ht="12.75">
      <c r="A892" s="346" t="s">
        <v>199</v>
      </c>
      <c r="B892" s="347" t="s">
        <v>966</v>
      </c>
      <c r="C892" s="338" t="s">
        <v>180</v>
      </c>
      <c r="D892" s="339">
        <v>1186.9</v>
      </c>
    </row>
    <row r="893" spans="1:4" s="340" customFormat="1" ht="25.5">
      <c r="A893" s="346" t="s">
        <v>491</v>
      </c>
      <c r="B893" s="347" t="s">
        <v>974</v>
      </c>
      <c r="C893" s="338" t="s">
        <v>1170</v>
      </c>
      <c r="D893" s="339">
        <v>7552.1</v>
      </c>
    </row>
    <row r="894" spans="1:4" s="340" customFormat="1" ht="12.75">
      <c r="A894" s="346" t="s">
        <v>497</v>
      </c>
      <c r="B894" s="347" t="s">
        <v>975</v>
      </c>
      <c r="C894" s="338" t="s">
        <v>1170</v>
      </c>
      <c r="D894" s="339">
        <v>7293.8</v>
      </c>
    </row>
    <row r="895" spans="1:4" s="340" customFormat="1" ht="38.25">
      <c r="A895" s="346" t="s">
        <v>197</v>
      </c>
      <c r="B895" s="347" t="s">
        <v>975</v>
      </c>
      <c r="C895" s="338" t="s">
        <v>196</v>
      </c>
      <c r="D895" s="339">
        <v>7292.8</v>
      </c>
    </row>
    <row r="896" spans="1:4" s="340" customFormat="1" ht="12.75">
      <c r="A896" s="346" t="s">
        <v>195</v>
      </c>
      <c r="B896" s="347" t="s">
        <v>975</v>
      </c>
      <c r="C896" s="338" t="s">
        <v>194</v>
      </c>
      <c r="D896" s="339">
        <v>7292.8</v>
      </c>
    </row>
    <row r="897" spans="1:4" s="340" customFormat="1" ht="12.75">
      <c r="A897" s="346" t="s">
        <v>193</v>
      </c>
      <c r="B897" s="347" t="s">
        <v>975</v>
      </c>
      <c r="C897" s="338" t="s">
        <v>99</v>
      </c>
      <c r="D897" s="339">
        <v>1</v>
      </c>
    </row>
    <row r="898" spans="1:4" s="340" customFormat="1" ht="12.75">
      <c r="A898" s="346" t="s">
        <v>192</v>
      </c>
      <c r="B898" s="347" t="s">
        <v>975</v>
      </c>
      <c r="C898" s="338" t="s">
        <v>191</v>
      </c>
      <c r="D898" s="339">
        <v>1</v>
      </c>
    </row>
    <row r="899" spans="1:4" s="340" customFormat="1" ht="12.75">
      <c r="A899" s="346" t="s">
        <v>198</v>
      </c>
      <c r="B899" s="347" t="s">
        <v>976</v>
      </c>
      <c r="C899" s="338" t="s">
        <v>1170</v>
      </c>
      <c r="D899" s="339">
        <v>258.3</v>
      </c>
    </row>
    <row r="900" spans="1:4" s="340" customFormat="1" ht="38.25">
      <c r="A900" s="346" t="s">
        <v>197</v>
      </c>
      <c r="B900" s="347" t="s">
        <v>976</v>
      </c>
      <c r="C900" s="338" t="s">
        <v>196</v>
      </c>
      <c r="D900" s="339">
        <v>10</v>
      </c>
    </row>
    <row r="901" spans="1:4" s="340" customFormat="1" ht="12.75">
      <c r="A901" s="346" t="s">
        <v>195</v>
      </c>
      <c r="B901" s="347" t="s">
        <v>976</v>
      </c>
      <c r="C901" s="338" t="s">
        <v>194</v>
      </c>
      <c r="D901" s="339">
        <v>10</v>
      </c>
    </row>
    <row r="902" spans="1:4" s="340" customFormat="1" ht="12.75">
      <c r="A902" s="346" t="s">
        <v>555</v>
      </c>
      <c r="B902" s="347" t="s">
        <v>976</v>
      </c>
      <c r="C902" s="338" t="s">
        <v>181</v>
      </c>
      <c r="D902" s="339">
        <v>247.2</v>
      </c>
    </row>
    <row r="903" spans="1:4" s="340" customFormat="1" ht="12.75">
      <c r="A903" s="346" t="s">
        <v>199</v>
      </c>
      <c r="B903" s="347" t="s">
        <v>976</v>
      </c>
      <c r="C903" s="338" t="s">
        <v>180</v>
      </c>
      <c r="D903" s="339">
        <v>247.2</v>
      </c>
    </row>
    <row r="904" spans="1:4" s="340" customFormat="1" ht="12.75">
      <c r="A904" s="346" t="s">
        <v>193</v>
      </c>
      <c r="B904" s="347" t="s">
        <v>976</v>
      </c>
      <c r="C904" s="338" t="s">
        <v>99</v>
      </c>
      <c r="D904" s="339">
        <v>1.1</v>
      </c>
    </row>
    <row r="905" spans="1:4" s="340" customFormat="1" ht="12.75">
      <c r="A905" s="346" t="s">
        <v>192</v>
      </c>
      <c r="B905" s="347" t="s">
        <v>976</v>
      </c>
      <c r="C905" s="338" t="s">
        <v>191</v>
      </c>
      <c r="D905" s="339">
        <v>1.1</v>
      </c>
    </row>
    <row r="906" spans="1:4" s="340" customFormat="1" ht="25.5">
      <c r="A906" s="346" t="s">
        <v>325</v>
      </c>
      <c r="B906" s="347" t="s">
        <v>967</v>
      </c>
      <c r="C906" s="338" t="s">
        <v>1170</v>
      </c>
      <c r="D906" s="339">
        <v>508.9</v>
      </c>
    </row>
    <row r="907" spans="1:4" s="340" customFormat="1" ht="13.5" customHeight="1">
      <c r="A907" s="346" t="s">
        <v>412</v>
      </c>
      <c r="B907" s="347" t="s">
        <v>968</v>
      </c>
      <c r="C907" s="338" t="s">
        <v>1170</v>
      </c>
      <c r="D907" s="339">
        <v>14.5</v>
      </c>
    </row>
    <row r="908" spans="1:4" s="340" customFormat="1" ht="25.5">
      <c r="A908" s="346" t="s">
        <v>413</v>
      </c>
      <c r="B908" s="347" t="s">
        <v>969</v>
      </c>
      <c r="C908" s="338" t="s">
        <v>1170</v>
      </c>
      <c r="D908" s="339">
        <v>14.5</v>
      </c>
    </row>
    <row r="909" spans="1:4" s="340" customFormat="1" ht="12.75">
      <c r="A909" s="346" t="s">
        <v>555</v>
      </c>
      <c r="B909" s="347" t="s">
        <v>969</v>
      </c>
      <c r="C909" s="338" t="s">
        <v>181</v>
      </c>
      <c r="D909" s="339">
        <v>14.5</v>
      </c>
    </row>
    <row r="910" spans="1:4" s="340" customFormat="1" ht="12.75">
      <c r="A910" s="346" t="s">
        <v>199</v>
      </c>
      <c r="B910" s="347" t="s">
        <v>969</v>
      </c>
      <c r="C910" s="338" t="s">
        <v>180</v>
      </c>
      <c r="D910" s="339">
        <v>14.5</v>
      </c>
    </row>
    <row r="911" spans="1:4" s="340" customFormat="1" ht="25.5">
      <c r="A911" s="346" t="s">
        <v>414</v>
      </c>
      <c r="B911" s="347" t="s">
        <v>970</v>
      </c>
      <c r="C911" s="338" t="s">
        <v>1170</v>
      </c>
      <c r="D911" s="339">
        <v>440</v>
      </c>
    </row>
    <row r="912" spans="1:4" s="340" customFormat="1" ht="25.5">
      <c r="A912" s="346" t="s">
        <v>590</v>
      </c>
      <c r="B912" s="347" t="s">
        <v>971</v>
      </c>
      <c r="C912" s="338" t="s">
        <v>1170</v>
      </c>
      <c r="D912" s="339">
        <v>440</v>
      </c>
    </row>
    <row r="913" spans="1:4" s="340" customFormat="1" ht="12.75">
      <c r="A913" s="346" t="s">
        <v>555</v>
      </c>
      <c r="B913" s="347" t="s">
        <v>971</v>
      </c>
      <c r="C913" s="338" t="s">
        <v>181</v>
      </c>
      <c r="D913" s="339">
        <v>440</v>
      </c>
    </row>
    <row r="914" spans="1:4" s="340" customFormat="1" ht="12.75">
      <c r="A914" s="346" t="s">
        <v>199</v>
      </c>
      <c r="B914" s="347" t="s">
        <v>971</v>
      </c>
      <c r="C914" s="338" t="s">
        <v>180</v>
      </c>
      <c r="D914" s="339">
        <v>440</v>
      </c>
    </row>
    <row r="915" spans="1:4" s="340" customFormat="1" ht="25.5">
      <c r="A915" s="346" t="s">
        <v>415</v>
      </c>
      <c r="B915" s="347" t="s">
        <v>972</v>
      </c>
      <c r="C915" s="338" t="s">
        <v>1170</v>
      </c>
      <c r="D915" s="339">
        <v>54.4</v>
      </c>
    </row>
    <row r="916" spans="1:4" s="340" customFormat="1" ht="25.5">
      <c r="A916" s="346" t="s">
        <v>416</v>
      </c>
      <c r="B916" s="347" t="s">
        <v>973</v>
      </c>
      <c r="C916" s="338" t="s">
        <v>1170</v>
      </c>
      <c r="D916" s="339">
        <v>54.4</v>
      </c>
    </row>
    <row r="917" spans="1:4" s="340" customFormat="1" ht="12.75">
      <c r="A917" s="346" t="s">
        <v>555</v>
      </c>
      <c r="B917" s="347" t="s">
        <v>973</v>
      </c>
      <c r="C917" s="338" t="s">
        <v>181</v>
      </c>
      <c r="D917" s="339">
        <v>54.4</v>
      </c>
    </row>
    <row r="918" spans="1:4" s="340" customFormat="1" ht="12.75">
      <c r="A918" s="346" t="s">
        <v>199</v>
      </c>
      <c r="B918" s="347" t="s">
        <v>973</v>
      </c>
      <c r="C918" s="338" t="s">
        <v>180</v>
      </c>
      <c r="D918" s="339">
        <v>54.4</v>
      </c>
    </row>
    <row r="919" spans="1:4" s="340" customFormat="1" ht="12.75">
      <c r="A919" s="346" t="s">
        <v>220</v>
      </c>
      <c r="B919" s="347" t="s">
        <v>830</v>
      </c>
      <c r="C919" s="338" t="s">
        <v>1170</v>
      </c>
      <c r="D919" s="339">
        <v>3510.3</v>
      </c>
    </row>
    <row r="920" spans="1:4" s="340" customFormat="1" ht="25.5">
      <c r="A920" s="346" t="s">
        <v>453</v>
      </c>
      <c r="B920" s="347" t="s">
        <v>831</v>
      </c>
      <c r="C920" s="338" t="s">
        <v>1170</v>
      </c>
      <c r="D920" s="339">
        <v>850</v>
      </c>
    </row>
    <row r="921" spans="1:4" s="340" customFormat="1" ht="12.75">
      <c r="A921" s="346" t="s">
        <v>218</v>
      </c>
      <c r="B921" s="347" t="s">
        <v>832</v>
      </c>
      <c r="C921" s="338" t="s">
        <v>1170</v>
      </c>
      <c r="D921" s="339">
        <v>850</v>
      </c>
    </row>
    <row r="922" spans="1:4" s="340" customFormat="1" ht="25.5">
      <c r="A922" s="346" t="s">
        <v>190</v>
      </c>
      <c r="B922" s="347" t="s">
        <v>832</v>
      </c>
      <c r="C922" s="338" t="s">
        <v>101</v>
      </c>
      <c r="D922" s="339">
        <v>850</v>
      </c>
    </row>
    <row r="923" spans="1:4" s="340" customFormat="1" ht="21" customHeight="1">
      <c r="A923" s="346" t="s">
        <v>189</v>
      </c>
      <c r="B923" s="347" t="s">
        <v>832</v>
      </c>
      <c r="C923" s="338" t="s">
        <v>102</v>
      </c>
      <c r="D923" s="339">
        <v>850</v>
      </c>
    </row>
    <row r="924" spans="1:4" s="340" customFormat="1" ht="12.75">
      <c r="A924" s="346" t="s">
        <v>464</v>
      </c>
      <c r="B924" s="347" t="s">
        <v>879</v>
      </c>
      <c r="C924" s="338" t="s">
        <v>1170</v>
      </c>
      <c r="D924" s="339">
        <v>60</v>
      </c>
    </row>
    <row r="925" spans="1:4" s="340" customFormat="1" ht="12.75">
      <c r="A925" s="346" t="s">
        <v>270</v>
      </c>
      <c r="B925" s="347" t="s">
        <v>1097</v>
      </c>
      <c r="C925" s="338" t="s">
        <v>1170</v>
      </c>
      <c r="D925" s="339">
        <v>30</v>
      </c>
    </row>
    <row r="926" spans="1:4" s="340" customFormat="1" ht="12.75">
      <c r="A926" s="346" t="s">
        <v>555</v>
      </c>
      <c r="B926" s="347" t="s">
        <v>1097</v>
      </c>
      <c r="C926" s="338" t="s">
        <v>181</v>
      </c>
      <c r="D926" s="339">
        <v>30</v>
      </c>
    </row>
    <row r="927" spans="1:4" s="340" customFormat="1" ht="12.75">
      <c r="A927" s="346" t="s">
        <v>199</v>
      </c>
      <c r="B927" s="347" t="s">
        <v>1097</v>
      </c>
      <c r="C927" s="338" t="s">
        <v>180</v>
      </c>
      <c r="D927" s="339">
        <v>30</v>
      </c>
    </row>
    <row r="928" spans="1:4" s="340" customFormat="1" ht="12.75">
      <c r="A928" s="346" t="s">
        <v>219</v>
      </c>
      <c r="B928" s="347" t="s">
        <v>880</v>
      </c>
      <c r="C928" s="338" t="s">
        <v>1170</v>
      </c>
      <c r="D928" s="339">
        <v>30</v>
      </c>
    </row>
    <row r="929" spans="1:4" s="340" customFormat="1" ht="25.5">
      <c r="A929" s="346" t="s">
        <v>190</v>
      </c>
      <c r="B929" s="347" t="s">
        <v>880</v>
      </c>
      <c r="C929" s="338" t="s">
        <v>101</v>
      </c>
      <c r="D929" s="339">
        <v>30</v>
      </c>
    </row>
    <row r="930" spans="1:4" s="340" customFormat="1" ht="12.75">
      <c r="A930" s="346" t="s">
        <v>204</v>
      </c>
      <c r="B930" s="347" t="s">
        <v>880</v>
      </c>
      <c r="C930" s="338" t="s">
        <v>203</v>
      </c>
      <c r="D930" s="339">
        <v>30</v>
      </c>
    </row>
    <row r="931" spans="1:4" s="340" customFormat="1" ht="51">
      <c r="A931" s="346" t="s">
        <v>424</v>
      </c>
      <c r="B931" s="347" t="s">
        <v>977</v>
      </c>
      <c r="C931" s="338" t="s">
        <v>1170</v>
      </c>
      <c r="D931" s="339">
        <v>2600.3</v>
      </c>
    </row>
    <row r="932" spans="1:4" s="340" customFormat="1" ht="12.75">
      <c r="A932" s="346" t="s">
        <v>524</v>
      </c>
      <c r="B932" s="347" t="s">
        <v>978</v>
      </c>
      <c r="C932" s="338" t="s">
        <v>1170</v>
      </c>
      <c r="D932" s="339">
        <v>2587</v>
      </c>
    </row>
    <row r="933" spans="1:4" s="340" customFormat="1" ht="12.75">
      <c r="A933" s="346" t="s">
        <v>555</v>
      </c>
      <c r="B933" s="347" t="s">
        <v>978</v>
      </c>
      <c r="C933" s="338" t="s">
        <v>181</v>
      </c>
      <c r="D933" s="339">
        <v>2587</v>
      </c>
    </row>
    <row r="934" spans="1:4" s="340" customFormat="1" ht="12.75">
      <c r="A934" s="346" t="s">
        <v>199</v>
      </c>
      <c r="B934" s="347" t="s">
        <v>978</v>
      </c>
      <c r="C934" s="338" t="s">
        <v>180</v>
      </c>
      <c r="D934" s="339">
        <v>2587</v>
      </c>
    </row>
    <row r="935" spans="1:4" s="340" customFormat="1" ht="12.75">
      <c r="A935" s="346" t="s">
        <v>525</v>
      </c>
      <c r="B935" s="347" t="s">
        <v>979</v>
      </c>
      <c r="C935" s="338" t="s">
        <v>1170</v>
      </c>
      <c r="D935" s="339">
        <v>13.3</v>
      </c>
    </row>
    <row r="936" spans="1:4" s="340" customFormat="1" ht="12.75">
      <c r="A936" s="346" t="s">
        <v>555</v>
      </c>
      <c r="B936" s="347" t="s">
        <v>979</v>
      </c>
      <c r="C936" s="338" t="s">
        <v>181</v>
      </c>
      <c r="D936" s="339">
        <v>13.3</v>
      </c>
    </row>
    <row r="937" spans="1:4" s="340" customFormat="1" ht="12.75">
      <c r="A937" s="346" t="s">
        <v>199</v>
      </c>
      <c r="B937" s="347" t="s">
        <v>979</v>
      </c>
      <c r="C937" s="338" t="s">
        <v>180</v>
      </c>
      <c r="D937" s="339">
        <v>13.3</v>
      </c>
    </row>
    <row r="938" spans="1:4" s="340" customFormat="1" ht="12.75">
      <c r="A938" s="346" t="s">
        <v>217</v>
      </c>
      <c r="B938" s="347" t="s">
        <v>833</v>
      </c>
      <c r="C938" s="338" t="s">
        <v>1170</v>
      </c>
      <c r="D938" s="339">
        <v>1400</v>
      </c>
    </row>
    <row r="939" spans="1:4" s="340" customFormat="1" ht="38.25">
      <c r="A939" s="346" t="s">
        <v>465</v>
      </c>
      <c r="B939" s="347" t="s">
        <v>834</v>
      </c>
      <c r="C939" s="338" t="s">
        <v>1170</v>
      </c>
      <c r="D939" s="339">
        <v>1400</v>
      </c>
    </row>
    <row r="940" spans="1:4" s="340" customFormat="1" ht="13.5" customHeight="1">
      <c r="A940" s="346" t="s">
        <v>216</v>
      </c>
      <c r="B940" s="347" t="s">
        <v>835</v>
      </c>
      <c r="C940" s="338" t="s">
        <v>1170</v>
      </c>
      <c r="D940" s="339">
        <v>1400</v>
      </c>
    </row>
    <row r="941" spans="1:4" s="340" customFormat="1" ht="25.5">
      <c r="A941" s="346" t="s">
        <v>190</v>
      </c>
      <c r="B941" s="347" t="s">
        <v>835</v>
      </c>
      <c r="C941" s="338" t="s">
        <v>101</v>
      </c>
      <c r="D941" s="339">
        <v>1400</v>
      </c>
    </row>
    <row r="942" spans="1:4" s="340" customFormat="1" ht="22.5" customHeight="1">
      <c r="A942" s="346" t="s">
        <v>189</v>
      </c>
      <c r="B942" s="347" t="s">
        <v>835</v>
      </c>
      <c r="C942" s="338" t="s">
        <v>102</v>
      </c>
      <c r="D942" s="339">
        <v>1400</v>
      </c>
    </row>
    <row r="943" spans="1:4" s="340" customFormat="1" ht="12.75">
      <c r="A943" s="346" t="s">
        <v>215</v>
      </c>
      <c r="B943" s="347" t="s">
        <v>1121</v>
      </c>
      <c r="C943" s="338" t="s">
        <v>1170</v>
      </c>
      <c r="D943" s="339">
        <v>70</v>
      </c>
    </row>
    <row r="944" spans="1:4" s="340" customFormat="1" ht="25.5">
      <c r="A944" s="346" t="s">
        <v>471</v>
      </c>
      <c r="B944" s="347" t="s">
        <v>1122</v>
      </c>
      <c r="C944" s="338" t="s">
        <v>1170</v>
      </c>
      <c r="D944" s="339">
        <v>70</v>
      </c>
    </row>
    <row r="945" spans="1:4" s="340" customFormat="1" ht="12.75">
      <c r="A945" s="346" t="s">
        <v>270</v>
      </c>
      <c r="B945" s="347" t="s">
        <v>1123</v>
      </c>
      <c r="C945" s="338" t="s">
        <v>1170</v>
      </c>
      <c r="D945" s="339">
        <v>20</v>
      </c>
    </row>
    <row r="946" spans="1:4" s="340" customFormat="1" ht="12.75">
      <c r="A946" s="346" t="s">
        <v>555</v>
      </c>
      <c r="B946" s="347" t="s">
        <v>1123</v>
      </c>
      <c r="C946" s="338" t="s">
        <v>181</v>
      </c>
      <c r="D946" s="339">
        <v>20</v>
      </c>
    </row>
    <row r="947" spans="1:4" s="340" customFormat="1" ht="21.75" customHeight="1">
      <c r="A947" s="346" t="s">
        <v>199</v>
      </c>
      <c r="B947" s="347" t="s">
        <v>1123</v>
      </c>
      <c r="C947" s="338" t="s">
        <v>180</v>
      </c>
      <c r="D947" s="339">
        <v>20</v>
      </c>
    </row>
    <row r="948" spans="1:4" s="340" customFormat="1" ht="12.75">
      <c r="A948" s="346" t="s">
        <v>219</v>
      </c>
      <c r="B948" s="347" t="s">
        <v>1165</v>
      </c>
      <c r="C948" s="338" t="s">
        <v>1170</v>
      </c>
      <c r="D948" s="339">
        <v>30</v>
      </c>
    </row>
    <row r="949" spans="1:4" s="340" customFormat="1" ht="25.5">
      <c r="A949" s="346" t="s">
        <v>190</v>
      </c>
      <c r="B949" s="347" t="s">
        <v>1165</v>
      </c>
      <c r="C949" s="338" t="s">
        <v>101</v>
      </c>
      <c r="D949" s="339">
        <v>30</v>
      </c>
    </row>
    <row r="950" spans="1:4" s="340" customFormat="1" ht="12.75">
      <c r="A950" s="346" t="s">
        <v>204</v>
      </c>
      <c r="B950" s="347" t="s">
        <v>1165</v>
      </c>
      <c r="C950" s="338" t="s">
        <v>203</v>
      </c>
      <c r="D950" s="339">
        <v>30</v>
      </c>
    </row>
    <row r="951" spans="1:4" s="340" customFormat="1" ht="12.75">
      <c r="A951" s="346" t="s">
        <v>328</v>
      </c>
      <c r="B951" s="347" t="s">
        <v>1166</v>
      </c>
      <c r="C951" s="338" t="s">
        <v>1170</v>
      </c>
      <c r="D951" s="339">
        <v>20</v>
      </c>
    </row>
    <row r="952" spans="1:4" s="340" customFormat="1" ht="25.5">
      <c r="A952" s="346" t="s">
        <v>190</v>
      </c>
      <c r="B952" s="347" t="s">
        <v>1166</v>
      </c>
      <c r="C952" s="338" t="s">
        <v>101</v>
      </c>
      <c r="D952" s="339">
        <v>20</v>
      </c>
    </row>
    <row r="953" spans="1:4" s="340" customFormat="1" ht="12.75">
      <c r="A953" s="346" t="s">
        <v>204</v>
      </c>
      <c r="B953" s="347" t="s">
        <v>1166</v>
      </c>
      <c r="C953" s="338" t="s">
        <v>203</v>
      </c>
      <c r="D953" s="339">
        <v>20</v>
      </c>
    </row>
    <row r="954" spans="1:4" s="340" customFormat="1" ht="25.5">
      <c r="A954" s="346" t="s">
        <v>403</v>
      </c>
      <c r="B954" s="347" t="s">
        <v>1048</v>
      </c>
      <c r="C954" s="338" t="s">
        <v>1170</v>
      </c>
      <c r="D954" s="339">
        <v>307.8</v>
      </c>
    </row>
    <row r="955" spans="1:4" s="340" customFormat="1" ht="25.5">
      <c r="A955" s="346" t="s">
        <v>441</v>
      </c>
      <c r="B955" s="347" t="s">
        <v>1049</v>
      </c>
      <c r="C955" s="338" t="s">
        <v>1170</v>
      </c>
      <c r="D955" s="339">
        <v>307.8</v>
      </c>
    </row>
    <row r="956" spans="1:4" s="340" customFormat="1" ht="25.5">
      <c r="A956" s="346" t="s">
        <v>442</v>
      </c>
      <c r="B956" s="347" t="s">
        <v>1050</v>
      </c>
      <c r="C956" s="338" t="s">
        <v>1170</v>
      </c>
      <c r="D956" s="339">
        <v>307.8</v>
      </c>
    </row>
    <row r="957" spans="1:4" s="340" customFormat="1" ht="12.75">
      <c r="A957" s="346" t="s">
        <v>555</v>
      </c>
      <c r="B957" s="347" t="s">
        <v>1050</v>
      </c>
      <c r="C957" s="338" t="s">
        <v>181</v>
      </c>
      <c r="D957" s="339">
        <v>307.8</v>
      </c>
    </row>
    <row r="958" spans="1:4" s="340" customFormat="1" ht="38.25" customHeight="1">
      <c r="A958" s="346" t="s">
        <v>199</v>
      </c>
      <c r="B958" s="347" t="s">
        <v>1050</v>
      </c>
      <c r="C958" s="338" t="s">
        <v>180</v>
      </c>
      <c r="D958" s="339">
        <v>307.8</v>
      </c>
    </row>
    <row r="959" spans="1:4" s="340" customFormat="1" ht="36" customHeight="1">
      <c r="A959" s="346" t="s">
        <v>242</v>
      </c>
      <c r="B959" s="347" t="s">
        <v>890</v>
      </c>
      <c r="C959" s="338" t="s">
        <v>1170</v>
      </c>
      <c r="D959" s="339">
        <v>7120.6</v>
      </c>
    </row>
    <row r="960" spans="1:4" s="340" customFormat="1" ht="12.75">
      <c r="A960" s="346" t="s">
        <v>241</v>
      </c>
      <c r="B960" s="347" t="s">
        <v>892</v>
      </c>
      <c r="C960" s="338" t="s">
        <v>1170</v>
      </c>
      <c r="D960" s="339">
        <v>1673.3</v>
      </c>
    </row>
    <row r="961" spans="1:4" s="340" customFormat="1" ht="38.25">
      <c r="A961" s="346" t="s">
        <v>197</v>
      </c>
      <c r="B961" s="347" t="s">
        <v>892</v>
      </c>
      <c r="C961" s="338" t="s">
        <v>196</v>
      </c>
      <c r="D961" s="339">
        <v>1673.3</v>
      </c>
    </row>
    <row r="962" spans="1:4" s="340" customFormat="1" ht="12.75">
      <c r="A962" s="346" t="s">
        <v>201</v>
      </c>
      <c r="B962" s="347" t="s">
        <v>892</v>
      </c>
      <c r="C962" s="338" t="s">
        <v>200</v>
      </c>
      <c r="D962" s="339">
        <v>1673.3</v>
      </c>
    </row>
    <row r="963" spans="1:4" s="340" customFormat="1" ht="12.75">
      <c r="A963" s="346" t="s">
        <v>540</v>
      </c>
      <c r="B963" s="347" t="s">
        <v>893</v>
      </c>
      <c r="C963" s="338" t="s">
        <v>1170</v>
      </c>
      <c r="D963" s="339">
        <v>232.3</v>
      </c>
    </row>
    <row r="964" spans="1:4" s="340" customFormat="1" ht="38.25">
      <c r="A964" s="346" t="s">
        <v>197</v>
      </c>
      <c r="B964" s="347" t="s">
        <v>893</v>
      </c>
      <c r="C964" s="338" t="s">
        <v>196</v>
      </c>
      <c r="D964" s="339">
        <v>232.3</v>
      </c>
    </row>
    <row r="965" spans="1:4" s="340" customFormat="1" ht="12.75">
      <c r="A965" s="346" t="s">
        <v>201</v>
      </c>
      <c r="B965" s="347" t="s">
        <v>893</v>
      </c>
      <c r="C965" s="338" t="s">
        <v>200</v>
      </c>
      <c r="D965" s="339">
        <v>232.3</v>
      </c>
    </row>
    <row r="966" spans="1:4" s="340" customFormat="1" ht="12.75">
      <c r="A966" s="346" t="s">
        <v>541</v>
      </c>
      <c r="B966" s="347" t="s">
        <v>894</v>
      </c>
      <c r="C966" s="338" t="s">
        <v>1170</v>
      </c>
      <c r="D966" s="339">
        <v>314.1</v>
      </c>
    </row>
    <row r="967" spans="1:4" s="340" customFormat="1" ht="38.25">
      <c r="A967" s="346" t="s">
        <v>197</v>
      </c>
      <c r="B967" s="347" t="s">
        <v>894</v>
      </c>
      <c r="C967" s="338" t="s">
        <v>196</v>
      </c>
      <c r="D967" s="339">
        <v>314.1</v>
      </c>
    </row>
    <row r="968" spans="1:4" s="340" customFormat="1" ht="12.75">
      <c r="A968" s="346" t="s">
        <v>201</v>
      </c>
      <c r="B968" s="347" t="s">
        <v>894</v>
      </c>
      <c r="C968" s="338" t="s">
        <v>200</v>
      </c>
      <c r="D968" s="339">
        <v>314.1</v>
      </c>
    </row>
    <row r="969" spans="1:4" s="340" customFormat="1" ht="12.75">
      <c r="A969" s="346" t="s">
        <v>574</v>
      </c>
      <c r="B969" s="347" t="s">
        <v>895</v>
      </c>
      <c r="C969" s="338" t="s">
        <v>1170</v>
      </c>
      <c r="D969" s="339">
        <v>93.3</v>
      </c>
    </row>
    <row r="970" spans="1:4" s="340" customFormat="1" ht="38.25">
      <c r="A970" s="346" t="s">
        <v>197</v>
      </c>
      <c r="B970" s="347" t="s">
        <v>895</v>
      </c>
      <c r="C970" s="338" t="s">
        <v>196</v>
      </c>
      <c r="D970" s="339">
        <v>93.3</v>
      </c>
    </row>
    <row r="971" spans="1:4" s="340" customFormat="1" ht="12.75">
      <c r="A971" s="346" t="s">
        <v>201</v>
      </c>
      <c r="B971" s="347" t="s">
        <v>895</v>
      </c>
      <c r="C971" s="338" t="s">
        <v>200</v>
      </c>
      <c r="D971" s="339">
        <v>93.3</v>
      </c>
    </row>
    <row r="972" spans="1:4" s="340" customFormat="1" ht="12.75">
      <c r="A972" s="346" t="s">
        <v>542</v>
      </c>
      <c r="B972" s="347" t="s">
        <v>896</v>
      </c>
      <c r="C972" s="338" t="s">
        <v>1170</v>
      </c>
      <c r="D972" s="339">
        <v>147.8</v>
      </c>
    </row>
    <row r="973" spans="1:4" s="340" customFormat="1" ht="38.25">
      <c r="A973" s="346" t="s">
        <v>197</v>
      </c>
      <c r="B973" s="347" t="s">
        <v>896</v>
      </c>
      <c r="C973" s="338" t="s">
        <v>196</v>
      </c>
      <c r="D973" s="339">
        <v>147.8</v>
      </c>
    </row>
    <row r="974" spans="1:4" s="340" customFormat="1" ht="12.75">
      <c r="A974" s="346" t="s">
        <v>201</v>
      </c>
      <c r="B974" s="347" t="s">
        <v>896</v>
      </c>
      <c r="C974" s="338" t="s">
        <v>200</v>
      </c>
      <c r="D974" s="339">
        <v>147.8</v>
      </c>
    </row>
    <row r="975" spans="1:4" s="340" customFormat="1" ht="12.75">
      <c r="A975" s="346" t="s">
        <v>543</v>
      </c>
      <c r="B975" s="347" t="s">
        <v>897</v>
      </c>
      <c r="C975" s="338" t="s">
        <v>1170</v>
      </c>
      <c r="D975" s="339">
        <v>48.1</v>
      </c>
    </row>
    <row r="976" spans="1:4" s="340" customFormat="1" ht="38.25">
      <c r="A976" s="346" t="s">
        <v>197</v>
      </c>
      <c r="B976" s="347" t="s">
        <v>897</v>
      </c>
      <c r="C976" s="338" t="s">
        <v>196</v>
      </c>
      <c r="D976" s="339">
        <v>48.1</v>
      </c>
    </row>
    <row r="977" spans="1:4" s="340" customFormat="1" ht="12.75">
      <c r="A977" s="346" t="s">
        <v>201</v>
      </c>
      <c r="B977" s="347" t="s">
        <v>897</v>
      </c>
      <c r="C977" s="338" t="s">
        <v>200</v>
      </c>
      <c r="D977" s="339">
        <v>48.1</v>
      </c>
    </row>
    <row r="978" spans="1:4" s="340" customFormat="1" ht="12.75">
      <c r="A978" s="346" t="s">
        <v>575</v>
      </c>
      <c r="B978" s="347" t="s">
        <v>898</v>
      </c>
      <c r="C978" s="338" t="s">
        <v>1170</v>
      </c>
      <c r="D978" s="339">
        <v>99.6</v>
      </c>
    </row>
    <row r="979" spans="1:4" s="340" customFormat="1" ht="38.25">
      <c r="A979" s="346" t="s">
        <v>197</v>
      </c>
      <c r="B979" s="347" t="s">
        <v>898</v>
      </c>
      <c r="C979" s="338" t="s">
        <v>196</v>
      </c>
      <c r="D979" s="339">
        <v>99.6</v>
      </c>
    </row>
    <row r="980" spans="1:4" s="340" customFormat="1" ht="12.75">
      <c r="A980" s="346" t="s">
        <v>201</v>
      </c>
      <c r="B980" s="347" t="s">
        <v>898</v>
      </c>
      <c r="C980" s="338" t="s">
        <v>200</v>
      </c>
      <c r="D980" s="339">
        <v>99.6</v>
      </c>
    </row>
    <row r="981" spans="1:4" s="340" customFormat="1" ht="12.75">
      <c r="A981" s="346" t="s">
        <v>544</v>
      </c>
      <c r="B981" s="347" t="s">
        <v>899</v>
      </c>
      <c r="C981" s="338" t="s">
        <v>1170</v>
      </c>
      <c r="D981" s="339">
        <v>153.3</v>
      </c>
    </row>
    <row r="982" spans="1:4" s="340" customFormat="1" ht="38.25">
      <c r="A982" s="346" t="s">
        <v>197</v>
      </c>
      <c r="B982" s="347" t="s">
        <v>899</v>
      </c>
      <c r="C982" s="338" t="s">
        <v>196</v>
      </c>
      <c r="D982" s="339">
        <v>153.3</v>
      </c>
    </row>
    <row r="983" spans="1:4" s="340" customFormat="1" ht="12.75">
      <c r="A983" s="346" t="s">
        <v>201</v>
      </c>
      <c r="B983" s="347" t="s">
        <v>899</v>
      </c>
      <c r="C983" s="338" t="s">
        <v>200</v>
      </c>
      <c r="D983" s="339">
        <v>153.3</v>
      </c>
    </row>
    <row r="984" spans="1:4" s="340" customFormat="1" ht="12.75">
      <c r="A984" s="346" t="s">
        <v>240</v>
      </c>
      <c r="B984" s="347" t="s">
        <v>891</v>
      </c>
      <c r="C984" s="338" t="s">
        <v>1170</v>
      </c>
      <c r="D984" s="339">
        <v>4358.8</v>
      </c>
    </row>
    <row r="985" spans="1:4" s="340" customFormat="1" ht="38.25">
      <c r="A985" s="346" t="s">
        <v>197</v>
      </c>
      <c r="B985" s="347" t="s">
        <v>891</v>
      </c>
      <c r="C985" s="338" t="s">
        <v>196</v>
      </c>
      <c r="D985" s="339">
        <v>3675.9</v>
      </c>
    </row>
    <row r="986" spans="1:4" s="340" customFormat="1" ht="12.75">
      <c r="A986" s="346" t="s">
        <v>201</v>
      </c>
      <c r="B986" s="347" t="s">
        <v>891</v>
      </c>
      <c r="C986" s="338" t="s">
        <v>200</v>
      </c>
      <c r="D986" s="339">
        <v>3675.9</v>
      </c>
    </row>
    <row r="987" spans="1:4" s="340" customFormat="1" ht="12.75">
      <c r="A987" s="346" t="s">
        <v>555</v>
      </c>
      <c r="B987" s="347" t="s">
        <v>891</v>
      </c>
      <c r="C987" s="338" t="s">
        <v>181</v>
      </c>
      <c r="D987" s="339">
        <v>681.2</v>
      </c>
    </row>
    <row r="988" spans="1:4" s="340" customFormat="1" ht="12.75">
      <c r="A988" s="346" t="s">
        <v>199</v>
      </c>
      <c r="B988" s="347" t="s">
        <v>891</v>
      </c>
      <c r="C988" s="338" t="s">
        <v>180</v>
      </c>
      <c r="D988" s="339">
        <v>681.2</v>
      </c>
    </row>
    <row r="989" spans="1:4" s="340" customFormat="1" ht="12.75">
      <c r="A989" s="346" t="s">
        <v>193</v>
      </c>
      <c r="B989" s="347" t="s">
        <v>891</v>
      </c>
      <c r="C989" s="338" t="s">
        <v>99</v>
      </c>
      <c r="D989" s="339">
        <v>1.7</v>
      </c>
    </row>
    <row r="990" spans="1:4" s="340" customFormat="1" ht="12.75">
      <c r="A990" s="346" t="s">
        <v>192</v>
      </c>
      <c r="B990" s="347" t="s">
        <v>891</v>
      </c>
      <c r="C990" s="338" t="s">
        <v>191</v>
      </c>
      <c r="D990" s="339">
        <v>1.7</v>
      </c>
    </row>
    <row r="991" spans="1:4" s="340" customFormat="1" ht="12.75">
      <c r="A991" s="346" t="s">
        <v>251</v>
      </c>
      <c r="B991" s="347" t="s">
        <v>836</v>
      </c>
      <c r="C991" s="338" t="s">
        <v>1170</v>
      </c>
      <c r="D991" s="339">
        <v>11467.7</v>
      </c>
    </row>
    <row r="992" spans="1:4" s="340" customFormat="1" ht="12.75">
      <c r="A992" s="346" t="s">
        <v>335</v>
      </c>
      <c r="B992" s="347" t="s">
        <v>1141</v>
      </c>
      <c r="C992" s="338" t="s">
        <v>1170</v>
      </c>
      <c r="D992" s="339">
        <v>366.1</v>
      </c>
    </row>
    <row r="993" spans="1:4" s="340" customFormat="1" ht="12.75">
      <c r="A993" s="346" t="s">
        <v>179</v>
      </c>
      <c r="B993" s="347" t="s">
        <v>1141</v>
      </c>
      <c r="C993" s="338" t="s">
        <v>178</v>
      </c>
      <c r="D993" s="339">
        <v>366.1</v>
      </c>
    </row>
    <row r="994" spans="1:4" s="340" customFormat="1" ht="12.75">
      <c r="A994" s="346" t="s">
        <v>502</v>
      </c>
      <c r="B994" s="347" t="s">
        <v>1141</v>
      </c>
      <c r="C994" s="338" t="s">
        <v>501</v>
      </c>
      <c r="D994" s="339">
        <v>366.1</v>
      </c>
    </row>
    <row r="995" spans="1:4" s="340" customFormat="1" ht="25.5">
      <c r="A995" s="346" t="s">
        <v>564</v>
      </c>
      <c r="B995" s="347" t="s">
        <v>837</v>
      </c>
      <c r="C995" s="338" t="s">
        <v>1170</v>
      </c>
      <c r="D995" s="339">
        <v>4010</v>
      </c>
    </row>
    <row r="996" spans="1:4" s="340" customFormat="1" ht="18" customHeight="1">
      <c r="A996" s="346" t="s">
        <v>190</v>
      </c>
      <c r="B996" s="347" t="s">
        <v>837</v>
      </c>
      <c r="C996" s="338" t="s">
        <v>101</v>
      </c>
      <c r="D996" s="339">
        <v>4010</v>
      </c>
    </row>
    <row r="997" spans="1:4" s="340" customFormat="1" ht="12.75">
      <c r="A997" s="346" t="s">
        <v>189</v>
      </c>
      <c r="B997" s="347" t="s">
        <v>837</v>
      </c>
      <c r="C997" s="338" t="s">
        <v>102</v>
      </c>
      <c r="D997" s="339">
        <v>3020</v>
      </c>
    </row>
    <row r="998" spans="1:4" s="340" customFormat="1" ht="12.75">
      <c r="A998" s="346" t="s">
        <v>204</v>
      </c>
      <c r="B998" s="347" t="s">
        <v>837</v>
      </c>
      <c r="C998" s="338" t="s">
        <v>203</v>
      </c>
      <c r="D998" s="339">
        <v>910</v>
      </c>
    </row>
    <row r="999" spans="1:4" s="340" customFormat="1" ht="25.5">
      <c r="A999" s="346" t="s">
        <v>500</v>
      </c>
      <c r="B999" s="347" t="s">
        <v>837</v>
      </c>
      <c r="C999" s="338" t="s">
        <v>106</v>
      </c>
      <c r="D999" s="339">
        <v>80</v>
      </c>
    </row>
    <row r="1000" spans="1:4" s="340" customFormat="1" ht="12.75">
      <c r="A1000" s="346" t="s">
        <v>523</v>
      </c>
      <c r="B1000" s="347" t="s">
        <v>924</v>
      </c>
      <c r="C1000" s="338" t="s">
        <v>1170</v>
      </c>
      <c r="D1000" s="339">
        <v>744.3</v>
      </c>
    </row>
    <row r="1001" spans="1:4" s="340" customFormat="1" ht="38.25">
      <c r="A1001" s="346" t="s">
        <v>197</v>
      </c>
      <c r="B1001" s="347" t="s">
        <v>924</v>
      </c>
      <c r="C1001" s="338" t="s">
        <v>196</v>
      </c>
      <c r="D1001" s="339">
        <v>102.1</v>
      </c>
    </row>
    <row r="1002" spans="1:4" s="340" customFormat="1" ht="12.75">
      <c r="A1002" s="346" t="s">
        <v>195</v>
      </c>
      <c r="B1002" s="347" t="s">
        <v>924</v>
      </c>
      <c r="C1002" s="338" t="s">
        <v>194</v>
      </c>
      <c r="D1002" s="339">
        <v>102.1</v>
      </c>
    </row>
    <row r="1003" spans="1:4" s="340" customFormat="1" ht="12.75">
      <c r="A1003" s="346" t="s">
        <v>193</v>
      </c>
      <c r="B1003" s="347" t="s">
        <v>924</v>
      </c>
      <c r="C1003" s="338" t="s">
        <v>99</v>
      </c>
      <c r="D1003" s="339">
        <v>642.2</v>
      </c>
    </row>
    <row r="1004" spans="1:4" s="340" customFormat="1" ht="12.75">
      <c r="A1004" s="346" t="s">
        <v>588</v>
      </c>
      <c r="B1004" s="347" t="s">
        <v>924</v>
      </c>
      <c r="C1004" s="338" t="s">
        <v>589</v>
      </c>
      <c r="D1004" s="339">
        <v>107.2</v>
      </c>
    </row>
    <row r="1005" spans="1:4" s="340" customFormat="1" ht="12.75">
      <c r="A1005" s="346" t="s">
        <v>192</v>
      </c>
      <c r="B1005" s="347" t="s">
        <v>924</v>
      </c>
      <c r="C1005" s="338" t="s">
        <v>191</v>
      </c>
      <c r="D1005" s="339">
        <v>535</v>
      </c>
    </row>
    <row r="1006" spans="1:4" s="340" customFormat="1" ht="12.75">
      <c r="A1006" s="346" t="s">
        <v>497</v>
      </c>
      <c r="B1006" s="347" t="s">
        <v>1098</v>
      </c>
      <c r="C1006" s="338" t="s">
        <v>1170</v>
      </c>
      <c r="D1006" s="339">
        <v>4410.5</v>
      </c>
    </row>
    <row r="1007" spans="1:4" s="340" customFormat="1" ht="25.5">
      <c r="A1007" s="346" t="s">
        <v>190</v>
      </c>
      <c r="B1007" s="347" t="s">
        <v>1098</v>
      </c>
      <c r="C1007" s="338" t="s">
        <v>101</v>
      </c>
      <c r="D1007" s="339">
        <v>4410.5</v>
      </c>
    </row>
    <row r="1008" spans="1:4" s="340" customFormat="1" ht="12.75">
      <c r="A1008" s="346" t="s">
        <v>204</v>
      </c>
      <c r="B1008" s="347" t="s">
        <v>1098</v>
      </c>
      <c r="C1008" s="338" t="s">
        <v>203</v>
      </c>
      <c r="D1008" s="339">
        <v>4410.5</v>
      </c>
    </row>
    <row r="1009" spans="1:4" s="340" customFormat="1" ht="12.75">
      <c r="A1009" s="346" t="s">
        <v>202</v>
      </c>
      <c r="B1009" s="347" t="s">
        <v>1099</v>
      </c>
      <c r="C1009" s="338" t="s">
        <v>1170</v>
      </c>
      <c r="D1009" s="339">
        <v>1097.2</v>
      </c>
    </row>
    <row r="1010" spans="1:4" s="340" customFormat="1" ht="25.5">
      <c r="A1010" s="346" t="s">
        <v>190</v>
      </c>
      <c r="B1010" s="347" t="s">
        <v>1099</v>
      </c>
      <c r="C1010" s="338" t="s">
        <v>101</v>
      </c>
      <c r="D1010" s="339">
        <v>1097.2</v>
      </c>
    </row>
    <row r="1011" spans="1:4" s="340" customFormat="1" ht="12.75">
      <c r="A1011" s="346" t="s">
        <v>204</v>
      </c>
      <c r="B1011" s="347" t="s">
        <v>1099</v>
      </c>
      <c r="C1011" s="338" t="s">
        <v>203</v>
      </c>
      <c r="D1011" s="339">
        <v>1097.2</v>
      </c>
    </row>
    <row r="1012" spans="1:4" s="340" customFormat="1" ht="12.75">
      <c r="A1012" s="346" t="s">
        <v>520</v>
      </c>
      <c r="B1012" s="347" t="s">
        <v>1063</v>
      </c>
      <c r="C1012" s="338" t="s">
        <v>1170</v>
      </c>
      <c r="D1012" s="339">
        <v>839.6</v>
      </c>
    </row>
    <row r="1013" spans="1:4" s="340" customFormat="1" ht="12.75">
      <c r="A1013" s="346" t="s">
        <v>520</v>
      </c>
      <c r="B1013" s="347" t="s">
        <v>1064</v>
      </c>
      <c r="C1013" s="338" t="s">
        <v>1170</v>
      </c>
      <c r="D1013" s="339">
        <v>839.6</v>
      </c>
    </row>
    <row r="1014" spans="1:4" s="340" customFormat="1" ht="12.75">
      <c r="A1014" s="346" t="s">
        <v>555</v>
      </c>
      <c r="B1014" s="347" t="s">
        <v>1064</v>
      </c>
      <c r="C1014" s="338" t="s">
        <v>181</v>
      </c>
      <c r="D1014" s="339">
        <v>839.6</v>
      </c>
    </row>
    <row r="1015" spans="1:4" s="340" customFormat="1" ht="12.75">
      <c r="A1015" s="346" t="s">
        <v>199</v>
      </c>
      <c r="B1015" s="347" t="s">
        <v>1064</v>
      </c>
      <c r="C1015" s="338" t="s">
        <v>180</v>
      </c>
      <c r="D1015" s="339">
        <v>839.6</v>
      </c>
    </row>
    <row r="1016" spans="1:5" ht="15">
      <c r="A1016" s="315" t="s">
        <v>175</v>
      </c>
      <c r="B1016" s="316" t="s">
        <v>1171</v>
      </c>
      <c r="C1016" s="316" t="s">
        <v>1171</v>
      </c>
      <c r="D1016" s="317">
        <v>2267086</v>
      </c>
      <c r="E1016" s="318"/>
    </row>
  </sheetData>
  <sheetProtection/>
  <mergeCells count="16">
    <mergeCell ref="A5:D5"/>
    <mergeCell ref="A6:D6"/>
    <mergeCell ref="A7:D7"/>
    <mergeCell ref="A8:D8"/>
    <mergeCell ref="A13:D13"/>
    <mergeCell ref="A15:D15"/>
    <mergeCell ref="B1:D1"/>
    <mergeCell ref="B2:D2"/>
    <mergeCell ref="B3:D3"/>
    <mergeCell ref="B4:D4"/>
    <mergeCell ref="A18:A19"/>
    <mergeCell ref="A9:D9"/>
    <mergeCell ref="A10:D10"/>
    <mergeCell ref="A14:D14"/>
    <mergeCell ref="B18:C18"/>
    <mergeCell ref="D18:D19"/>
  </mergeCells>
  <printOptions/>
  <pageMargins left="0.11811023622047245" right="0.11811023622047245" top="0.35433070866141736" bottom="0.35433070866141736" header="0.31496062992125984" footer="0.11811023622047245"/>
  <pageSetup fitToHeight="0" fitToWidth="1" horizontalDpi="600" verticalDpi="600" orientation="portrait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0"/>
  <sheetViews>
    <sheetView view="pageBreakPreview" zoomScale="60" zoomScalePageLayoutView="0" workbookViewId="0" topLeftCell="A1">
      <selection activeCell="A1" sqref="A1:C31"/>
    </sheetView>
  </sheetViews>
  <sheetFormatPr defaultColWidth="9.00390625" defaultRowHeight="12.75"/>
  <cols>
    <col min="1" max="1" width="6.00390625" style="210" customWidth="1"/>
    <col min="2" max="2" width="49.375" style="210" customWidth="1"/>
    <col min="3" max="3" width="34.25390625" style="210" customWidth="1"/>
    <col min="4" max="4" width="10.125" style="210" customWidth="1"/>
    <col min="5" max="16384" width="9.125" style="210" customWidth="1"/>
  </cols>
  <sheetData>
    <row r="1" spans="1:7" s="1" customFormat="1" ht="15">
      <c r="A1" s="382" t="s">
        <v>539</v>
      </c>
      <c r="B1" s="382"/>
      <c r="C1" s="382"/>
      <c r="D1" s="174"/>
      <c r="E1" s="174"/>
      <c r="F1" s="174"/>
      <c r="G1" s="174"/>
    </row>
    <row r="2" spans="1:7" s="1" customFormat="1" ht="15">
      <c r="A2" s="349" t="s">
        <v>7</v>
      </c>
      <c r="B2" s="349"/>
      <c r="C2" s="349"/>
      <c r="D2" s="32"/>
      <c r="E2" s="32"/>
      <c r="F2" s="32"/>
      <c r="G2" s="32"/>
    </row>
    <row r="3" spans="1:7" s="1" customFormat="1" ht="15">
      <c r="A3" s="349" t="s">
        <v>8</v>
      </c>
      <c r="B3" s="349"/>
      <c r="C3" s="349"/>
      <c r="D3" s="32"/>
      <c r="E3" s="32"/>
      <c r="F3" s="32"/>
      <c r="G3" s="32"/>
    </row>
    <row r="4" spans="1:7" s="1" customFormat="1" ht="15">
      <c r="A4" s="349" t="s">
        <v>779</v>
      </c>
      <c r="B4" s="349"/>
      <c r="C4" s="349"/>
      <c r="D4" s="32"/>
      <c r="E4" s="32"/>
      <c r="F4" s="32"/>
      <c r="G4" s="32"/>
    </row>
    <row r="5" spans="2:3" ht="12.75">
      <c r="B5" s="209"/>
      <c r="C5" s="209" t="s">
        <v>616</v>
      </c>
    </row>
    <row r="6" ht="12.75">
      <c r="C6" s="209" t="s">
        <v>165</v>
      </c>
    </row>
    <row r="7" ht="12.75">
      <c r="C7" s="209" t="s">
        <v>8</v>
      </c>
    </row>
    <row r="8" ht="12.75">
      <c r="C8" s="209" t="s">
        <v>508</v>
      </c>
    </row>
    <row r="9" ht="12.75">
      <c r="C9" s="209" t="s">
        <v>617</v>
      </c>
    </row>
    <row r="10" ht="12.75">
      <c r="C10" s="209" t="s">
        <v>618</v>
      </c>
    </row>
    <row r="11" ht="12.75">
      <c r="C11" s="209" t="s">
        <v>619</v>
      </c>
    </row>
    <row r="15" spans="1:3" ht="12.75">
      <c r="A15" s="380" t="s">
        <v>620</v>
      </c>
      <c r="B15" s="380"/>
      <c r="C15" s="380"/>
    </row>
    <row r="17" spans="1:3" ht="13.5">
      <c r="A17" s="381" t="s">
        <v>621</v>
      </c>
      <c r="B17" s="381"/>
      <c r="C17" s="381"/>
    </row>
    <row r="18" spans="1:3" ht="13.5">
      <c r="A18" s="211"/>
      <c r="B18" s="211"/>
      <c r="C18" s="211"/>
    </row>
    <row r="19" ht="12.75">
      <c r="A19" s="212" t="s">
        <v>95</v>
      </c>
    </row>
    <row r="20" spans="1:3" ht="21" customHeight="1">
      <c r="A20" s="213" t="s">
        <v>622</v>
      </c>
      <c r="B20" s="213" t="s">
        <v>623</v>
      </c>
      <c r="C20" s="213" t="s">
        <v>624</v>
      </c>
    </row>
    <row r="21" spans="1:4" ht="35.25" customHeight="1">
      <c r="A21" s="214">
        <v>1</v>
      </c>
      <c r="B21" s="214" t="s">
        <v>625</v>
      </c>
      <c r="C21" s="215">
        <f>207000+137000+9132+3700-11448</f>
        <v>345384</v>
      </c>
      <c r="D21" s="216">
        <f>207000</f>
        <v>207000</v>
      </c>
    </row>
    <row r="22" spans="1:3" ht="30" customHeight="1">
      <c r="A22" s="214">
        <v>2</v>
      </c>
      <c r="B22" s="214" t="s">
        <v>626</v>
      </c>
      <c r="C22" s="215">
        <v>0</v>
      </c>
    </row>
    <row r="23" spans="1:5" s="212" customFormat="1" ht="13.5">
      <c r="A23" s="217"/>
      <c r="B23" s="218" t="s">
        <v>627</v>
      </c>
      <c r="C23" s="219">
        <f>SUM(C21:C22)</f>
        <v>345384</v>
      </c>
      <c r="E23" s="224"/>
    </row>
    <row r="25" spans="1:3" ht="13.5" customHeight="1">
      <c r="A25" s="381" t="s">
        <v>628</v>
      </c>
      <c r="B25" s="381"/>
      <c r="C25" s="381"/>
    </row>
    <row r="26" spans="1:3" ht="13.5">
      <c r="A26" s="211"/>
      <c r="B26" s="211"/>
      <c r="C26" s="211"/>
    </row>
    <row r="27" ht="12.75">
      <c r="A27" s="212" t="s">
        <v>95</v>
      </c>
    </row>
    <row r="28" spans="1:3" ht="51" customHeight="1">
      <c r="A28" s="214" t="s">
        <v>622</v>
      </c>
      <c r="B28" s="214" t="s">
        <v>623</v>
      </c>
      <c r="C28" s="220" t="s">
        <v>629</v>
      </c>
    </row>
    <row r="29" spans="1:6" ht="25.5">
      <c r="A29" s="214">
        <v>1</v>
      </c>
      <c r="B29" s="220" t="s">
        <v>625</v>
      </c>
      <c r="C29" s="215">
        <f>137000+207000</f>
        <v>344000</v>
      </c>
      <c r="D29" s="221"/>
      <c r="F29" s="221"/>
    </row>
    <row r="30" spans="1:5" ht="30" customHeight="1">
      <c r="A30" s="214">
        <v>2</v>
      </c>
      <c r="B30" s="220" t="s">
        <v>626</v>
      </c>
      <c r="C30" s="215">
        <v>0</v>
      </c>
      <c r="E30" s="221"/>
    </row>
    <row r="31" spans="1:3" s="223" customFormat="1" ht="13.5">
      <c r="A31" s="217"/>
      <c r="B31" s="217" t="s">
        <v>630</v>
      </c>
      <c r="C31" s="222">
        <f>SUM(C29:C30)</f>
        <v>344000</v>
      </c>
    </row>
    <row r="32" ht="12.75">
      <c r="C32" s="221"/>
    </row>
    <row r="68" ht="12.75">
      <c r="C68" s="210">
        <f>204+80</f>
        <v>284</v>
      </c>
    </row>
    <row r="69" ht="12.75">
      <c r="C69" s="210">
        <f>474+185</f>
        <v>659</v>
      </c>
    </row>
    <row r="70" ht="12.75">
      <c r="C70" s="210">
        <f>156+61</f>
        <v>217</v>
      </c>
    </row>
    <row r="71" s="11" customFormat="1" ht="12.75"/>
  </sheetData>
  <sheetProtection/>
  <mergeCells count="7">
    <mergeCell ref="A15:C15"/>
    <mergeCell ref="A17:C17"/>
    <mergeCell ref="A25:C25"/>
    <mergeCell ref="A1:C1"/>
    <mergeCell ref="A2:C2"/>
    <mergeCell ref="A3:C3"/>
    <mergeCell ref="A4:C4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5"/>
  <sheetViews>
    <sheetView view="pageBreakPreview" zoomScale="60" zoomScalePageLayoutView="0" workbookViewId="0" topLeftCell="A10">
      <selection activeCell="J35" sqref="J35"/>
    </sheetView>
  </sheetViews>
  <sheetFormatPr defaultColWidth="6.375" defaultRowHeight="12.75"/>
  <cols>
    <col min="1" max="1" width="5.25390625" style="51" customWidth="1"/>
    <col min="2" max="6" width="4.375" style="51" customWidth="1"/>
    <col min="7" max="7" width="6.125" style="51" customWidth="1"/>
    <col min="8" max="8" width="6.125" style="48" customWidth="1"/>
    <col min="9" max="9" width="72.125" style="45" customWidth="1"/>
    <col min="10" max="10" width="15.75390625" style="135" customWidth="1"/>
    <col min="11" max="12" width="10.125" style="45" bestFit="1" customWidth="1"/>
    <col min="13" max="16384" width="6.375" style="45" customWidth="1"/>
  </cols>
  <sheetData>
    <row r="1" spans="9:10" ht="12.75">
      <c r="I1" s="382" t="s">
        <v>539</v>
      </c>
      <c r="J1" s="382"/>
    </row>
    <row r="2" spans="9:10" ht="15.75" customHeight="1">
      <c r="I2" s="349" t="s">
        <v>7</v>
      </c>
      <c r="J2" s="349"/>
    </row>
    <row r="3" spans="9:10" ht="12.75">
      <c r="I3" s="349" t="s">
        <v>8</v>
      </c>
      <c r="J3" s="349"/>
    </row>
    <row r="4" spans="9:10" ht="12.75">
      <c r="I4" s="349" t="s">
        <v>1172</v>
      </c>
      <c r="J4" s="349"/>
    </row>
    <row r="5" spans="9:10" ht="15">
      <c r="I5" s="373" t="s">
        <v>174</v>
      </c>
      <c r="J5" s="373"/>
    </row>
    <row r="6" spans="9:10" ht="15">
      <c r="I6" s="373" t="s">
        <v>109</v>
      </c>
      <c r="J6" s="373"/>
    </row>
    <row r="7" spans="9:10" ht="15">
      <c r="I7" s="373" t="s">
        <v>8</v>
      </c>
      <c r="J7" s="373"/>
    </row>
    <row r="8" spans="9:10" ht="15">
      <c r="I8" s="373" t="s">
        <v>508</v>
      </c>
      <c r="J8" s="373"/>
    </row>
    <row r="9" spans="1:10" s="46" customFormat="1" ht="15">
      <c r="A9" s="51"/>
      <c r="B9" s="51"/>
      <c r="C9" s="51"/>
      <c r="D9" s="51"/>
      <c r="E9" s="51"/>
      <c r="F9" s="51"/>
      <c r="G9" s="51"/>
      <c r="H9" s="48"/>
      <c r="I9" s="391" t="s">
        <v>380</v>
      </c>
      <c r="J9" s="391"/>
    </row>
    <row r="10" spans="1:10" s="46" customFormat="1" ht="15">
      <c r="A10" s="51"/>
      <c r="B10" s="51"/>
      <c r="C10" s="51"/>
      <c r="D10" s="51"/>
      <c r="E10" s="51"/>
      <c r="F10" s="51"/>
      <c r="G10" s="51"/>
      <c r="H10" s="48"/>
      <c r="I10" s="391" t="s">
        <v>504</v>
      </c>
      <c r="J10" s="391"/>
    </row>
    <row r="11" spans="1:10" s="46" customFormat="1" ht="12.75">
      <c r="A11" s="51"/>
      <c r="B11" s="51"/>
      <c r="C11" s="51"/>
      <c r="D11" s="51"/>
      <c r="E11" s="51"/>
      <c r="F11" s="51"/>
      <c r="G11" s="51"/>
      <c r="H11" s="48"/>
      <c r="I11" s="47"/>
      <c r="J11" s="133"/>
    </row>
    <row r="12" spans="1:10" s="46" customFormat="1" ht="12.75">
      <c r="A12" s="51"/>
      <c r="B12" s="51"/>
      <c r="C12" s="51"/>
      <c r="D12" s="51"/>
      <c r="E12" s="51"/>
      <c r="F12" s="51"/>
      <c r="G12" s="51"/>
      <c r="H12" s="48"/>
      <c r="I12" s="47"/>
      <c r="J12" s="133"/>
    </row>
    <row r="13" spans="1:10" s="46" customFormat="1" ht="14.25">
      <c r="A13" s="393" t="s">
        <v>498</v>
      </c>
      <c r="B13" s="393"/>
      <c r="C13" s="393"/>
      <c r="D13" s="393"/>
      <c r="E13" s="393"/>
      <c r="F13" s="393"/>
      <c r="G13" s="393"/>
      <c r="H13" s="393"/>
      <c r="I13" s="393"/>
      <c r="J13" s="393"/>
    </row>
    <row r="14" spans="1:10" s="46" customFormat="1" ht="12.75">
      <c r="A14" s="144"/>
      <c r="B14" s="51"/>
      <c r="C14" s="51"/>
      <c r="D14" s="51"/>
      <c r="E14" s="51"/>
      <c r="F14" s="51"/>
      <c r="G14" s="51"/>
      <c r="H14" s="48"/>
      <c r="I14" s="49"/>
      <c r="J14" s="134"/>
    </row>
    <row r="15" spans="1:10" s="46" customFormat="1" ht="12.75">
      <c r="A15" s="392" t="s">
        <v>95</v>
      </c>
      <c r="B15" s="392"/>
      <c r="C15" s="392"/>
      <c r="D15" s="392"/>
      <c r="E15" s="392"/>
      <c r="F15" s="392"/>
      <c r="G15" s="392"/>
      <c r="H15" s="48"/>
      <c r="I15" s="50"/>
      <c r="J15" s="135"/>
    </row>
    <row r="16" spans="1:10" s="46" customFormat="1" ht="27.75" customHeight="1">
      <c r="A16" s="140"/>
      <c r="B16" s="383" t="s">
        <v>111</v>
      </c>
      <c r="C16" s="384"/>
      <c r="D16" s="384"/>
      <c r="E16" s="384"/>
      <c r="F16" s="384"/>
      <c r="G16" s="384"/>
      <c r="H16" s="385"/>
      <c r="I16" s="386" t="s">
        <v>91</v>
      </c>
      <c r="J16" s="388" t="s">
        <v>11</v>
      </c>
    </row>
    <row r="17" spans="1:10" s="46" customFormat="1" ht="88.5" customHeight="1">
      <c r="A17" s="61" t="s">
        <v>112</v>
      </c>
      <c r="B17" s="61" t="s">
        <v>113</v>
      </c>
      <c r="C17" s="61" t="s">
        <v>114</v>
      </c>
      <c r="D17" s="61" t="s">
        <v>115</v>
      </c>
      <c r="E17" s="61" t="s">
        <v>116</v>
      </c>
      <c r="F17" s="61" t="s">
        <v>117</v>
      </c>
      <c r="G17" s="61" t="s">
        <v>118</v>
      </c>
      <c r="H17" s="61" t="s">
        <v>119</v>
      </c>
      <c r="I17" s="387"/>
      <c r="J17" s="388"/>
    </row>
    <row r="18" spans="1:10" s="52" customFormat="1" ht="25.5" customHeight="1">
      <c r="A18" s="63"/>
      <c r="B18" s="63"/>
      <c r="C18" s="63"/>
      <c r="D18" s="63"/>
      <c r="E18" s="63"/>
      <c r="F18" s="63"/>
      <c r="G18" s="63"/>
      <c r="H18" s="146"/>
      <c r="I18" s="150" t="s">
        <v>494</v>
      </c>
      <c r="J18" s="136">
        <f>'1_доходы 2016 Г '!C102-'2_функц Гот'!F1276</f>
        <v>-1480.1759899999015</v>
      </c>
    </row>
    <row r="19" spans="1:10" ht="23.25" customHeight="1">
      <c r="A19" s="64"/>
      <c r="B19" s="64"/>
      <c r="C19" s="64"/>
      <c r="D19" s="64"/>
      <c r="E19" s="64"/>
      <c r="F19" s="64"/>
      <c r="G19" s="64"/>
      <c r="H19" s="152"/>
      <c r="I19" s="153" t="s">
        <v>495</v>
      </c>
      <c r="J19" s="137">
        <f>-J18/('1_доходы 2016 Г '!C101-225683.86)*100</f>
        <v>0.07256042221782975</v>
      </c>
    </row>
    <row r="20" spans="1:10" s="52" customFormat="1" ht="18.75" customHeight="1">
      <c r="A20" s="145" t="s">
        <v>120</v>
      </c>
      <c r="B20" s="145" t="s">
        <v>96</v>
      </c>
      <c r="C20" s="145" t="s">
        <v>97</v>
      </c>
      <c r="D20" s="145" t="s">
        <v>97</v>
      </c>
      <c r="E20" s="145" t="s">
        <v>97</v>
      </c>
      <c r="F20" s="145" t="s">
        <v>97</v>
      </c>
      <c r="G20" s="145" t="s">
        <v>122</v>
      </c>
      <c r="H20" s="151" t="s">
        <v>120</v>
      </c>
      <c r="I20" s="62" t="s">
        <v>493</v>
      </c>
      <c r="J20" s="136">
        <f>J21+J26+J32+J35</f>
        <v>1480.1759899999015</v>
      </c>
    </row>
    <row r="21" spans="1:10" ht="18.75" customHeight="1">
      <c r="A21" s="66" t="s">
        <v>120</v>
      </c>
      <c r="B21" s="66" t="s">
        <v>96</v>
      </c>
      <c r="C21" s="66" t="s">
        <v>103</v>
      </c>
      <c r="D21" s="66" t="s">
        <v>97</v>
      </c>
      <c r="E21" s="66" t="s">
        <v>97</v>
      </c>
      <c r="F21" s="66" t="s">
        <v>97</v>
      </c>
      <c r="G21" s="66" t="s">
        <v>122</v>
      </c>
      <c r="H21" s="67" t="s">
        <v>120</v>
      </c>
      <c r="I21" s="62" t="s">
        <v>123</v>
      </c>
      <c r="J21" s="136">
        <f>J22+J24</f>
        <v>1384</v>
      </c>
    </row>
    <row r="22" spans="1:10" ht="30">
      <c r="A22" s="68" t="s">
        <v>120</v>
      </c>
      <c r="B22" s="68" t="s">
        <v>96</v>
      </c>
      <c r="C22" s="68" t="s">
        <v>103</v>
      </c>
      <c r="D22" s="68" t="s">
        <v>97</v>
      </c>
      <c r="E22" s="68" t="s">
        <v>97</v>
      </c>
      <c r="F22" s="68" t="s">
        <v>97</v>
      </c>
      <c r="G22" s="68" t="s">
        <v>122</v>
      </c>
      <c r="H22" s="65" t="s">
        <v>107</v>
      </c>
      <c r="I22" s="69" t="s">
        <v>124</v>
      </c>
      <c r="J22" s="137">
        <f>J23</f>
        <v>345384</v>
      </c>
    </row>
    <row r="23" spans="1:10" ht="30">
      <c r="A23" s="68" t="s">
        <v>120</v>
      </c>
      <c r="B23" s="68" t="s">
        <v>96</v>
      </c>
      <c r="C23" s="68" t="s">
        <v>103</v>
      </c>
      <c r="D23" s="68" t="s">
        <v>97</v>
      </c>
      <c r="E23" s="68" t="s">
        <v>97</v>
      </c>
      <c r="F23" s="68" t="s">
        <v>100</v>
      </c>
      <c r="G23" s="68" t="s">
        <v>122</v>
      </c>
      <c r="H23" s="65" t="s">
        <v>121</v>
      </c>
      <c r="I23" s="69" t="s">
        <v>125</v>
      </c>
      <c r="J23" s="138">
        <f>'6_пр заимствований 2016 Гот'!C23</f>
        <v>345384</v>
      </c>
    </row>
    <row r="24" spans="1:10" ht="30">
      <c r="A24" s="68" t="s">
        <v>120</v>
      </c>
      <c r="B24" s="68" t="s">
        <v>96</v>
      </c>
      <c r="C24" s="68" t="s">
        <v>103</v>
      </c>
      <c r="D24" s="68" t="s">
        <v>97</v>
      </c>
      <c r="E24" s="68" t="s">
        <v>97</v>
      </c>
      <c r="F24" s="68" t="s">
        <v>97</v>
      </c>
      <c r="G24" s="68" t="s">
        <v>122</v>
      </c>
      <c r="H24" s="65" t="s">
        <v>99</v>
      </c>
      <c r="I24" s="69" t="s">
        <v>126</v>
      </c>
      <c r="J24" s="138">
        <f>J25</f>
        <v>-344000</v>
      </c>
    </row>
    <row r="25" spans="1:10" ht="30">
      <c r="A25" s="68" t="s">
        <v>120</v>
      </c>
      <c r="B25" s="68" t="s">
        <v>96</v>
      </c>
      <c r="C25" s="68" t="s">
        <v>103</v>
      </c>
      <c r="D25" s="68" t="s">
        <v>97</v>
      </c>
      <c r="E25" s="68" t="s">
        <v>97</v>
      </c>
      <c r="F25" s="68" t="s">
        <v>100</v>
      </c>
      <c r="G25" s="68" t="s">
        <v>122</v>
      </c>
      <c r="H25" s="65" t="s">
        <v>108</v>
      </c>
      <c r="I25" s="69" t="s">
        <v>127</v>
      </c>
      <c r="J25" s="138">
        <f>-'6_пр заимствований 2016 Гот'!C31</f>
        <v>-344000</v>
      </c>
    </row>
    <row r="26" spans="1:10" ht="28.5">
      <c r="A26" s="66" t="s">
        <v>120</v>
      </c>
      <c r="B26" s="66" t="s">
        <v>96</v>
      </c>
      <c r="C26" s="66" t="s">
        <v>105</v>
      </c>
      <c r="D26" s="66" t="s">
        <v>97</v>
      </c>
      <c r="E26" s="66" t="s">
        <v>97</v>
      </c>
      <c r="F26" s="66" t="s">
        <v>97</v>
      </c>
      <c r="G26" s="66" t="s">
        <v>122</v>
      </c>
      <c r="H26" s="67" t="s">
        <v>120</v>
      </c>
      <c r="I26" s="62" t="s">
        <v>128</v>
      </c>
      <c r="J26" s="139">
        <f>J28-J30</f>
        <v>0</v>
      </c>
    </row>
    <row r="27" spans="1:10" ht="28.5">
      <c r="A27" s="66" t="s">
        <v>120</v>
      </c>
      <c r="B27" s="66" t="s">
        <v>96</v>
      </c>
      <c r="C27" s="66" t="s">
        <v>105</v>
      </c>
      <c r="D27" s="66" t="s">
        <v>96</v>
      </c>
      <c r="E27" s="66" t="s">
        <v>97</v>
      </c>
      <c r="F27" s="66" t="s">
        <v>97</v>
      </c>
      <c r="G27" s="66" t="s">
        <v>122</v>
      </c>
      <c r="H27" s="67" t="s">
        <v>120</v>
      </c>
      <c r="I27" s="62" t="s">
        <v>129</v>
      </c>
      <c r="J27" s="139">
        <f>J28-J30</f>
        <v>0</v>
      </c>
    </row>
    <row r="28" spans="1:10" ht="36" customHeight="1">
      <c r="A28" s="68" t="s">
        <v>120</v>
      </c>
      <c r="B28" s="68" t="s">
        <v>96</v>
      </c>
      <c r="C28" s="68" t="s">
        <v>105</v>
      </c>
      <c r="D28" s="68" t="s">
        <v>96</v>
      </c>
      <c r="E28" s="68" t="s">
        <v>97</v>
      </c>
      <c r="F28" s="68" t="s">
        <v>97</v>
      </c>
      <c r="G28" s="68" t="s">
        <v>122</v>
      </c>
      <c r="H28" s="65" t="s">
        <v>107</v>
      </c>
      <c r="I28" s="69" t="s">
        <v>130</v>
      </c>
      <c r="J28" s="138">
        <v>0</v>
      </c>
    </row>
    <row r="29" spans="1:10" ht="34.5" customHeight="1">
      <c r="A29" s="68" t="s">
        <v>120</v>
      </c>
      <c r="B29" s="68" t="s">
        <v>96</v>
      </c>
      <c r="C29" s="68" t="s">
        <v>105</v>
      </c>
      <c r="D29" s="68" t="s">
        <v>96</v>
      </c>
      <c r="E29" s="68" t="s">
        <v>97</v>
      </c>
      <c r="F29" s="68" t="s">
        <v>100</v>
      </c>
      <c r="G29" s="68" t="s">
        <v>122</v>
      </c>
      <c r="H29" s="65" t="s">
        <v>121</v>
      </c>
      <c r="I29" s="69" t="s">
        <v>131</v>
      </c>
      <c r="J29" s="138">
        <f>'[1]7_Прогр  заим'!C12</f>
        <v>0</v>
      </c>
    </row>
    <row r="30" spans="1:10" ht="45">
      <c r="A30" s="68" t="s">
        <v>120</v>
      </c>
      <c r="B30" s="68" t="s">
        <v>96</v>
      </c>
      <c r="C30" s="68" t="s">
        <v>105</v>
      </c>
      <c r="D30" s="68" t="s">
        <v>96</v>
      </c>
      <c r="E30" s="68" t="s">
        <v>97</v>
      </c>
      <c r="F30" s="68" t="s">
        <v>97</v>
      </c>
      <c r="G30" s="68" t="s">
        <v>122</v>
      </c>
      <c r="H30" s="65" t="s">
        <v>99</v>
      </c>
      <c r="I30" s="69" t="s">
        <v>132</v>
      </c>
      <c r="J30" s="138">
        <v>0</v>
      </c>
    </row>
    <row r="31" spans="1:10" ht="45">
      <c r="A31" s="68" t="s">
        <v>120</v>
      </c>
      <c r="B31" s="68" t="s">
        <v>96</v>
      </c>
      <c r="C31" s="68" t="s">
        <v>105</v>
      </c>
      <c r="D31" s="68" t="s">
        <v>96</v>
      </c>
      <c r="E31" s="68" t="s">
        <v>97</v>
      </c>
      <c r="F31" s="68" t="s">
        <v>100</v>
      </c>
      <c r="G31" s="68" t="s">
        <v>122</v>
      </c>
      <c r="H31" s="65" t="s">
        <v>108</v>
      </c>
      <c r="I31" s="69" t="s">
        <v>133</v>
      </c>
      <c r="J31" s="138">
        <f>'[1]7_Прогр  заим'!C19</f>
        <v>0</v>
      </c>
    </row>
    <row r="32" spans="1:10" ht="14.25">
      <c r="A32" s="66" t="s">
        <v>120</v>
      </c>
      <c r="B32" s="66" t="s">
        <v>96</v>
      </c>
      <c r="C32" s="66" t="s">
        <v>100</v>
      </c>
      <c r="D32" s="66" t="s">
        <v>97</v>
      </c>
      <c r="E32" s="66" t="s">
        <v>97</v>
      </c>
      <c r="F32" s="66" t="s">
        <v>97</v>
      </c>
      <c r="G32" s="66" t="s">
        <v>122</v>
      </c>
      <c r="H32" s="67" t="s">
        <v>120</v>
      </c>
      <c r="I32" s="62" t="s">
        <v>134</v>
      </c>
      <c r="J32" s="139">
        <f>J34+J33</f>
        <v>1480.1759899999015</v>
      </c>
    </row>
    <row r="33" spans="1:10" ht="30" customHeight="1">
      <c r="A33" s="68" t="s">
        <v>120</v>
      </c>
      <c r="B33" s="68" t="s">
        <v>96</v>
      </c>
      <c r="C33" s="68" t="s">
        <v>100</v>
      </c>
      <c r="D33" s="68" t="s">
        <v>103</v>
      </c>
      <c r="E33" s="68" t="s">
        <v>96</v>
      </c>
      <c r="F33" s="68" t="s">
        <v>100</v>
      </c>
      <c r="G33" s="68" t="s">
        <v>122</v>
      </c>
      <c r="H33" s="65" t="s">
        <v>135</v>
      </c>
      <c r="I33" s="69" t="s">
        <v>136</v>
      </c>
      <c r="J33" s="137">
        <f>-('1_доходы 2016 Г '!C101+'6_источники 2016 Гот'!J23+J45)</f>
        <v>-2622437.82401</v>
      </c>
    </row>
    <row r="34" spans="1:10" ht="30.75" customHeight="1">
      <c r="A34" s="68" t="s">
        <v>120</v>
      </c>
      <c r="B34" s="68" t="s">
        <v>96</v>
      </c>
      <c r="C34" s="68" t="s">
        <v>100</v>
      </c>
      <c r="D34" s="68" t="s">
        <v>103</v>
      </c>
      <c r="E34" s="68" t="s">
        <v>96</v>
      </c>
      <c r="F34" s="68" t="s">
        <v>100</v>
      </c>
      <c r="G34" s="68" t="s">
        <v>122</v>
      </c>
      <c r="H34" s="65" t="s">
        <v>102</v>
      </c>
      <c r="I34" s="69" t="s">
        <v>154</v>
      </c>
      <c r="J34" s="137">
        <f>'2_функц Гот'!F1276-('6_источники 2016 Гот'!J41+'6_источники 2016 Гот'!J25)</f>
        <v>2623918</v>
      </c>
    </row>
    <row r="35" spans="1:10" ht="21.75" customHeight="1">
      <c r="A35" s="66" t="s">
        <v>120</v>
      </c>
      <c r="B35" s="66" t="s">
        <v>96</v>
      </c>
      <c r="C35" s="66" t="s">
        <v>98</v>
      </c>
      <c r="D35" s="66" t="s">
        <v>97</v>
      </c>
      <c r="E35" s="66" t="s">
        <v>97</v>
      </c>
      <c r="F35" s="66" t="s">
        <v>97</v>
      </c>
      <c r="G35" s="66" t="s">
        <v>122</v>
      </c>
      <c r="H35" s="67" t="s">
        <v>120</v>
      </c>
      <c r="I35" s="62" t="s">
        <v>137</v>
      </c>
      <c r="J35" s="140">
        <f>J36+J38+J42</f>
        <v>-1384</v>
      </c>
    </row>
    <row r="36" spans="1:10" ht="31.5" customHeight="1" hidden="1">
      <c r="A36" s="70"/>
      <c r="B36" s="70"/>
      <c r="C36" s="70"/>
      <c r="D36" s="70"/>
      <c r="E36" s="70"/>
      <c r="F36" s="70"/>
      <c r="G36" s="70"/>
      <c r="H36" s="71" t="s">
        <v>120</v>
      </c>
      <c r="I36" s="72" t="s">
        <v>138</v>
      </c>
      <c r="J36" s="141">
        <f>J37</f>
        <v>0</v>
      </c>
    </row>
    <row r="37" spans="1:10" ht="31.5" customHeight="1" hidden="1">
      <c r="A37" s="70"/>
      <c r="B37" s="70"/>
      <c r="C37" s="70"/>
      <c r="D37" s="70"/>
      <c r="E37" s="70"/>
      <c r="F37" s="70"/>
      <c r="G37" s="70"/>
      <c r="H37" s="73" t="s">
        <v>106</v>
      </c>
      <c r="I37" s="74" t="s">
        <v>139</v>
      </c>
      <c r="J37" s="141"/>
    </row>
    <row r="38" spans="1:10" ht="14.25">
      <c r="A38" s="66" t="s">
        <v>120</v>
      </c>
      <c r="B38" s="66" t="s">
        <v>96</v>
      </c>
      <c r="C38" s="66" t="s">
        <v>98</v>
      </c>
      <c r="D38" s="66" t="s">
        <v>104</v>
      </c>
      <c r="E38" s="66" t="s">
        <v>97</v>
      </c>
      <c r="F38" s="66" t="s">
        <v>97</v>
      </c>
      <c r="G38" s="66" t="s">
        <v>122</v>
      </c>
      <c r="H38" s="67" t="s">
        <v>120</v>
      </c>
      <c r="I38" s="62" t="s">
        <v>140</v>
      </c>
      <c r="J38" s="140">
        <f>J40</f>
        <v>-12832</v>
      </c>
    </row>
    <row r="39" spans="1:10" ht="28.5">
      <c r="A39" s="66" t="s">
        <v>120</v>
      </c>
      <c r="B39" s="66" t="s">
        <v>96</v>
      </c>
      <c r="C39" s="66" t="s">
        <v>98</v>
      </c>
      <c r="D39" s="66" t="s">
        <v>104</v>
      </c>
      <c r="E39" s="66" t="s">
        <v>96</v>
      </c>
      <c r="F39" s="66" t="s">
        <v>97</v>
      </c>
      <c r="G39" s="66" t="s">
        <v>122</v>
      </c>
      <c r="H39" s="67" t="s">
        <v>120</v>
      </c>
      <c r="I39" s="62" t="s">
        <v>141</v>
      </c>
      <c r="J39" s="140">
        <f>J40</f>
        <v>-12832</v>
      </c>
    </row>
    <row r="40" spans="1:10" ht="75">
      <c r="A40" s="68" t="s">
        <v>120</v>
      </c>
      <c r="B40" s="68" t="s">
        <v>96</v>
      </c>
      <c r="C40" s="68" t="s">
        <v>98</v>
      </c>
      <c r="D40" s="68" t="s">
        <v>104</v>
      </c>
      <c r="E40" s="68" t="s">
        <v>96</v>
      </c>
      <c r="F40" s="68" t="s">
        <v>97</v>
      </c>
      <c r="G40" s="68" t="s">
        <v>122</v>
      </c>
      <c r="H40" s="65" t="s">
        <v>99</v>
      </c>
      <c r="I40" s="69" t="s">
        <v>142</v>
      </c>
      <c r="J40" s="141">
        <f>J41</f>
        <v>-12832</v>
      </c>
    </row>
    <row r="41" spans="1:10" ht="75">
      <c r="A41" s="68" t="s">
        <v>120</v>
      </c>
      <c r="B41" s="68" t="s">
        <v>96</v>
      </c>
      <c r="C41" s="68" t="s">
        <v>98</v>
      </c>
      <c r="D41" s="68" t="s">
        <v>104</v>
      </c>
      <c r="E41" s="68" t="s">
        <v>96</v>
      </c>
      <c r="F41" s="68" t="s">
        <v>100</v>
      </c>
      <c r="G41" s="68" t="s">
        <v>122</v>
      </c>
      <c r="H41" s="65" t="s">
        <v>108</v>
      </c>
      <c r="I41" s="69" t="s">
        <v>143</v>
      </c>
      <c r="J41" s="137">
        <f>-3700-9132</f>
        <v>-12832</v>
      </c>
    </row>
    <row r="42" spans="1:10" ht="28.5">
      <c r="A42" s="68" t="s">
        <v>120</v>
      </c>
      <c r="B42" s="68" t="s">
        <v>96</v>
      </c>
      <c r="C42" s="68" t="s">
        <v>98</v>
      </c>
      <c r="D42" s="68" t="s">
        <v>100</v>
      </c>
      <c r="E42" s="68" t="s">
        <v>97</v>
      </c>
      <c r="F42" s="68" t="s">
        <v>97</v>
      </c>
      <c r="G42" s="68" t="s">
        <v>122</v>
      </c>
      <c r="H42" s="65" t="s">
        <v>120</v>
      </c>
      <c r="I42" s="62" t="s">
        <v>144</v>
      </c>
      <c r="J42" s="140">
        <f>J43-J46</f>
        <v>11448</v>
      </c>
    </row>
    <row r="43" spans="1:10" ht="30">
      <c r="A43" s="68" t="s">
        <v>120</v>
      </c>
      <c r="B43" s="68" t="s">
        <v>96</v>
      </c>
      <c r="C43" s="68" t="s">
        <v>98</v>
      </c>
      <c r="D43" s="68" t="s">
        <v>100</v>
      </c>
      <c r="E43" s="68" t="s">
        <v>97</v>
      </c>
      <c r="F43" s="68" t="s">
        <v>97</v>
      </c>
      <c r="G43" s="68" t="s">
        <v>122</v>
      </c>
      <c r="H43" s="65" t="s">
        <v>101</v>
      </c>
      <c r="I43" s="69" t="s">
        <v>145</v>
      </c>
      <c r="J43" s="141">
        <f>J45</f>
        <v>11448</v>
      </c>
    </row>
    <row r="44" spans="1:10" ht="30">
      <c r="A44" s="68" t="s">
        <v>120</v>
      </c>
      <c r="B44" s="68" t="s">
        <v>96</v>
      </c>
      <c r="C44" s="68" t="s">
        <v>98</v>
      </c>
      <c r="D44" s="68" t="s">
        <v>100</v>
      </c>
      <c r="E44" s="68" t="s">
        <v>96</v>
      </c>
      <c r="F44" s="68" t="s">
        <v>97</v>
      </c>
      <c r="G44" s="68" t="s">
        <v>122</v>
      </c>
      <c r="H44" s="65" t="s">
        <v>101</v>
      </c>
      <c r="I44" s="69" t="s">
        <v>146</v>
      </c>
      <c r="J44" s="141">
        <f>J45</f>
        <v>11448</v>
      </c>
    </row>
    <row r="45" spans="1:10" ht="30">
      <c r="A45" s="75" t="s">
        <v>120</v>
      </c>
      <c r="B45" s="75" t="s">
        <v>96</v>
      </c>
      <c r="C45" s="75" t="s">
        <v>98</v>
      </c>
      <c r="D45" s="75" t="s">
        <v>100</v>
      </c>
      <c r="E45" s="75" t="s">
        <v>96</v>
      </c>
      <c r="F45" s="75" t="s">
        <v>100</v>
      </c>
      <c r="G45" s="75" t="s">
        <v>122</v>
      </c>
      <c r="H45" s="76" t="s">
        <v>147</v>
      </c>
      <c r="I45" s="69" t="s">
        <v>148</v>
      </c>
      <c r="J45" s="141">
        <v>11448</v>
      </c>
    </row>
    <row r="46" spans="1:10" ht="30">
      <c r="A46" s="68" t="s">
        <v>120</v>
      </c>
      <c r="B46" s="68" t="s">
        <v>96</v>
      </c>
      <c r="C46" s="68" t="s">
        <v>98</v>
      </c>
      <c r="D46" s="68" t="s">
        <v>100</v>
      </c>
      <c r="E46" s="68" t="s">
        <v>97</v>
      </c>
      <c r="F46" s="68" t="s">
        <v>97</v>
      </c>
      <c r="G46" s="68" t="s">
        <v>122</v>
      </c>
      <c r="H46" s="65" t="s">
        <v>149</v>
      </c>
      <c r="I46" s="69" t="s">
        <v>150</v>
      </c>
      <c r="J46" s="141">
        <f>J48</f>
        <v>0</v>
      </c>
    </row>
    <row r="47" spans="1:10" ht="30">
      <c r="A47" s="68" t="s">
        <v>120</v>
      </c>
      <c r="B47" s="68" t="s">
        <v>96</v>
      </c>
      <c r="C47" s="68" t="s">
        <v>98</v>
      </c>
      <c r="D47" s="68" t="s">
        <v>100</v>
      </c>
      <c r="E47" s="68" t="s">
        <v>96</v>
      </c>
      <c r="F47" s="68" t="s">
        <v>97</v>
      </c>
      <c r="G47" s="68" t="s">
        <v>122</v>
      </c>
      <c r="H47" s="65" t="s">
        <v>149</v>
      </c>
      <c r="I47" s="69" t="s">
        <v>151</v>
      </c>
      <c r="J47" s="141">
        <f>J48</f>
        <v>0</v>
      </c>
    </row>
    <row r="48" spans="1:10" ht="30">
      <c r="A48" s="68" t="s">
        <v>120</v>
      </c>
      <c r="B48" s="68" t="s">
        <v>96</v>
      </c>
      <c r="C48" s="68" t="s">
        <v>98</v>
      </c>
      <c r="D48" s="68" t="s">
        <v>100</v>
      </c>
      <c r="E48" s="68" t="s">
        <v>96</v>
      </c>
      <c r="F48" s="68" t="s">
        <v>100</v>
      </c>
      <c r="G48" s="68" t="s">
        <v>122</v>
      </c>
      <c r="H48" s="65" t="s">
        <v>152</v>
      </c>
      <c r="I48" s="69" t="s">
        <v>110</v>
      </c>
      <c r="J48" s="141">
        <v>0</v>
      </c>
    </row>
    <row r="49" spans="1:10" ht="12.75">
      <c r="A49" s="53"/>
      <c r="B49" s="53"/>
      <c r="C49" s="53"/>
      <c r="D49" s="53"/>
      <c r="E49" s="53"/>
      <c r="F49" s="53"/>
      <c r="G49" s="53"/>
      <c r="H49" s="54"/>
      <c r="I49" s="55"/>
      <c r="J49" s="142"/>
    </row>
    <row r="50" spans="8:9" ht="12.75">
      <c r="H50" s="56"/>
      <c r="I50" s="57"/>
    </row>
    <row r="51" spans="8:9" ht="12.75">
      <c r="H51" s="147"/>
      <c r="I51" s="58"/>
    </row>
    <row r="52" spans="1:10" s="52" customFormat="1" ht="15.75" customHeight="1" hidden="1">
      <c r="A52" s="51"/>
      <c r="B52" s="51"/>
      <c r="C52" s="51"/>
      <c r="D52" s="51"/>
      <c r="E52" s="51"/>
      <c r="F52" s="51"/>
      <c r="G52" s="51"/>
      <c r="H52" s="54"/>
      <c r="I52" s="55"/>
      <c r="J52" s="142"/>
    </row>
    <row r="53" spans="8:9" ht="15" customHeight="1" hidden="1">
      <c r="H53" s="148"/>
      <c r="I53" s="57"/>
    </row>
    <row r="54" spans="8:9" ht="15" customHeight="1" hidden="1">
      <c r="H54" s="148"/>
      <c r="I54" s="57"/>
    </row>
    <row r="55" spans="8:9" ht="15" customHeight="1" hidden="1">
      <c r="H55" s="148"/>
      <c r="I55" s="57"/>
    </row>
    <row r="56" spans="8:9" ht="15" customHeight="1" hidden="1">
      <c r="H56" s="148"/>
      <c r="I56" s="57"/>
    </row>
    <row r="57" spans="8:10" ht="15.75" customHeight="1" hidden="1">
      <c r="H57" s="148"/>
      <c r="I57" s="55"/>
      <c r="J57" s="142"/>
    </row>
    <row r="58" spans="1:10" s="59" customFormat="1" ht="15.75">
      <c r="A58" s="51"/>
      <c r="B58" s="51"/>
      <c r="C58" s="51"/>
      <c r="D58" s="51"/>
      <c r="E58" s="51"/>
      <c r="F58" s="51"/>
      <c r="G58" s="51"/>
      <c r="H58" s="389"/>
      <c r="I58" s="390"/>
      <c r="J58" s="390"/>
    </row>
    <row r="59" spans="1:10" s="59" customFormat="1" ht="12.75">
      <c r="A59" s="51"/>
      <c r="B59" s="51"/>
      <c r="C59" s="51"/>
      <c r="D59" s="51"/>
      <c r="E59" s="51"/>
      <c r="F59" s="51"/>
      <c r="G59" s="51"/>
      <c r="H59" s="149"/>
      <c r="J59" s="143"/>
    </row>
    <row r="60" spans="1:10" s="59" customFormat="1" ht="12.75">
      <c r="A60" s="51"/>
      <c r="B60" s="51"/>
      <c r="C60" s="51"/>
      <c r="D60" s="51"/>
      <c r="E60" s="51"/>
      <c r="F60" s="51"/>
      <c r="G60" s="51"/>
      <c r="H60" s="149"/>
      <c r="J60" s="143"/>
    </row>
    <row r="61" spans="1:10" s="59" customFormat="1" ht="12.75">
      <c r="A61" s="51"/>
      <c r="B61" s="51"/>
      <c r="C61" s="51"/>
      <c r="D61" s="51"/>
      <c r="E61" s="51"/>
      <c r="F61" s="51"/>
      <c r="G61" s="51"/>
      <c r="H61" s="149"/>
      <c r="J61" s="143"/>
    </row>
    <row r="62" spans="1:10" s="59" customFormat="1" ht="12.75">
      <c r="A62" s="51"/>
      <c r="B62" s="51"/>
      <c r="C62" s="51"/>
      <c r="D62" s="51"/>
      <c r="E62" s="51"/>
      <c r="F62" s="51"/>
      <c r="G62" s="51"/>
      <c r="H62" s="149"/>
      <c r="J62" s="143"/>
    </row>
    <row r="63" spans="1:10" s="59" customFormat="1" ht="12.75">
      <c r="A63" s="51"/>
      <c r="B63" s="51"/>
      <c r="C63" s="51"/>
      <c r="D63" s="51"/>
      <c r="E63" s="51"/>
      <c r="F63" s="51"/>
      <c r="G63" s="51"/>
      <c r="H63" s="149"/>
      <c r="J63" s="143"/>
    </row>
    <row r="64" spans="1:10" s="59" customFormat="1" ht="12.75">
      <c r="A64" s="51"/>
      <c r="B64" s="51"/>
      <c r="C64" s="51"/>
      <c r="D64" s="51"/>
      <c r="E64" s="51"/>
      <c r="F64" s="51"/>
      <c r="G64" s="51"/>
      <c r="H64" s="149"/>
      <c r="J64" s="143"/>
    </row>
    <row r="65" spans="1:10" s="59" customFormat="1" ht="12.75">
      <c r="A65" s="51"/>
      <c r="B65" s="51"/>
      <c r="C65" s="51"/>
      <c r="D65" s="51"/>
      <c r="E65" s="51"/>
      <c r="F65" s="51"/>
      <c r="G65" s="51"/>
      <c r="H65" s="149"/>
      <c r="J65" s="143"/>
    </row>
    <row r="66" spans="1:10" s="59" customFormat="1" ht="12.75">
      <c r="A66" s="51"/>
      <c r="B66" s="51"/>
      <c r="C66" s="51"/>
      <c r="D66" s="51"/>
      <c r="E66" s="51"/>
      <c r="F66" s="51"/>
      <c r="G66" s="51"/>
      <c r="H66" s="149"/>
      <c r="J66" s="143"/>
    </row>
    <row r="67" spans="1:10" s="59" customFormat="1" ht="12.75">
      <c r="A67" s="51"/>
      <c r="B67" s="51"/>
      <c r="C67" s="51"/>
      <c r="D67" s="51"/>
      <c r="E67" s="51"/>
      <c r="F67" s="51"/>
      <c r="G67" s="51"/>
      <c r="H67" s="149"/>
      <c r="J67" s="143"/>
    </row>
    <row r="68" spans="1:10" s="59" customFormat="1" ht="12.75">
      <c r="A68" s="51"/>
      <c r="B68" s="51"/>
      <c r="C68" s="51"/>
      <c r="D68" s="51"/>
      <c r="E68" s="51"/>
      <c r="F68" s="51"/>
      <c r="G68" s="51"/>
      <c r="H68" s="149"/>
      <c r="J68" s="143"/>
    </row>
    <row r="69" spans="1:10" s="59" customFormat="1" ht="12.75">
      <c r="A69" s="51"/>
      <c r="B69" s="51"/>
      <c r="C69" s="51"/>
      <c r="D69" s="51"/>
      <c r="E69" s="51"/>
      <c r="F69" s="51"/>
      <c r="G69" s="51"/>
      <c r="H69" s="149"/>
      <c r="J69" s="143"/>
    </row>
    <row r="70" spans="1:10" s="59" customFormat="1" ht="12.75">
      <c r="A70" s="51"/>
      <c r="B70" s="51"/>
      <c r="C70" s="51"/>
      <c r="D70" s="51"/>
      <c r="E70" s="51"/>
      <c r="F70" s="51"/>
      <c r="G70" s="51"/>
      <c r="H70" s="149"/>
      <c r="J70" s="143"/>
    </row>
    <row r="71" spans="1:10" s="243" customFormat="1" ht="12.75">
      <c r="A71" s="246"/>
      <c r="B71" s="246"/>
      <c r="C71" s="246"/>
      <c r="D71" s="246"/>
      <c r="E71" s="246"/>
      <c r="F71" s="246"/>
      <c r="G71" s="246"/>
      <c r="H71" s="247"/>
      <c r="J71" s="248"/>
    </row>
    <row r="72" spans="1:10" s="59" customFormat="1" ht="12.75">
      <c r="A72" s="51"/>
      <c r="B72" s="51"/>
      <c r="C72" s="51"/>
      <c r="D72" s="51"/>
      <c r="E72" s="51"/>
      <c r="F72" s="51"/>
      <c r="G72" s="51"/>
      <c r="H72" s="149"/>
      <c r="J72" s="143"/>
    </row>
    <row r="73" spans="1:10" s="59" customFormat="1" ht="12.75">
      <c r="A73" s="51"/>
      <c r="B73" s="51"/>
      <c r="C73" s="51"/>
      <c r="D73" s="51"/>
      <c r="E73" s="51"/>
      <c r="F73" s="51"/>
      <c r="G73" s="51"/>
      <c r="H73" s="149"/>
      <c r="I73" s="60"/>
      <c r="J73" s="143"/>
    </row>
    <row r="74" spans="1:10" s="59" customFormat="1" ht="12.75">
      <c r="A74" s="51"/>
      <c r="B74" s="51"/>
      <c r="C74" s="51"/>
      <c r="D74" s="51"/>
      <c r="E74" s="51"/>
      <c r="F74" s="51"/>
      <c r="G74" s="51"/>
      <c r="H74" s="149"/>
      <c r="J74" s="143"/>
    </row>
    <row r="75" spans="1:10" s="59" customFormat="1" ht="12.75">
      <c r="A75" s="51"/>
      <c r="B75" s="51"/>
      <c r="C75" s="51"/>
      <c r="D75" s="51"/>
      <c r="E75" s="51"/>
      <c r="F75" s="51"/>
      <c r="G75" s="51"/>
      <c r="H75" s="149"/>
      <c r="J75" s="143"/>
    </row>
    <row r="76" spans="1:10" s="59" customFormat="1" ht="12.75">
      <c r="A76" s="51"/>
      <c r="B76" s="51"/>
      <c r="C76" s="51"/>
      <c r="D76" s="51"/>
      <c r="E76" s="51"/>
      <c r="F76" s="51"/>
      <c r="G76" s="51"/>
      <c r="H76" s="149"/>
      <c r="J76" s="143"/>
    </row>
    <row r="77" spans="1:10" s="59" customFormat="1" ht="12.75">
      <c r="A77" s="51"/>
      <c r="B77" s="51"/>
      <c r="C77" s="51"/>
      <c r="D77" s="51"/>
      <c r="E77" s="51"/>
      <c r="F77" s="51"/>
      <c r="G77" s="51"/>
      <c r="H77" s="149"/>
      <c r="J77" s="143"/>
    </row>
    <row r="78" spans="1:10" s="59" customFormat="1" ht="12.75">
      <c r="A78" s="51"/>
      <c r="B78" s="51"/>
      <c r="C78" s="51"/>
      <c r="D78" s="51"/>
      <c r="E78" s="51"/>
      <c r="F78" s="51"/>
      <c r="G78" s="51"/>
      <c r="H78" s="149"/>
      <c r="J78" s="143"/>
    </row>
    <row r="79" spans="1:10" s="59" customFormat="1" ht="12.75">
      <c r="A79" s="51"/>
      <c r="B79" s="51"/>
      <c r="C79" s="51"/>
      <c r="D79" s="51"/>
      <c r="E79" s="51"/>
      <c r="F79" s="51"/>
      <c r="G79" s="51"/>
      <c r="H79" s="149"/>
      <c r="J79" s="143"/>
    </row>
    <row r="80" spans="1:10" s="59" customFormat="1" ht="12.75">
      <c r="A80" s="51"/>
      <c r="B80" s="51"/>
      <c r="C80" s="51"/>
      <c r="D80" s="51"/>
      <c r="E80" s="51"/>
      <c r="F80" s="51"/>
      <c r="G80" s="51"/>
      <c r="H80" s="149"/>
      <c r="J80" s="143"/>
    </row>
    <row r="81" spans="1:10" s="59" customFormat="1" ht="12.75">
      <c r="A81" s="51"/>
      <c r="B81" s="51"/>
      <c r="C81" s="51"/>
      <c r="D81" s="51"/>
      <c r="E81" s="51"/>
      <c r="F81" s="51"/>
      <c r="G81" s="51"/>
      <c r="H81" s="149"/>
      <c r="J81" s="143"/>
    </row>
    <row r="82" spans="1:10" s="59" customFormat="1" ht="12.75">
      <c r="A82" s="51"/>
      <c r="B82" s="51"/>
      <c r="C82" s="51"/>
      <c r="D82" s="51"/>
      <c r="E82" s="51"/>
      <c r="F82" s="51"/>
      <c r="G82" s="51"/>
      <c r="H82" s="149"/>
      <c r="J82" s="143"/>
    </row>
    <row r="83" spans="1:10" s="59" customFormat="1" ht="12.75">
      <c r="A83" s="51"/>
      <c r="B83" s="51"/>
      <c r="C83" s="51"/>
      <c r="D83" s="51"/>
      <c r="E83" s="51"/>
      <c r="F83" s="51"/>
      <c r="G83" s="51"/>
      <c r="H83" s="149"/>
      <c r="J83" s="143"/>
    </row>
    <row r="84" spans="1:10" s="59" customFormat="1" ht="12.75">
      <c r="A84" s="51"/>
      <c r="B84" s="51"/>
      <c r="C84" s="51"/>
      <c r="D84" s="51"/>
      <c r="E84" s="51"/>
      <c r="F84" s="51"/>
      <c r="G84" s="51"/>
      <c r="H84" s="149"/>
      <c r="J84" s="143"/>
    </row>
    <row r="85" spans="1:10" s="59" customFormat="1" ht="12.75">
      <c r="A85" s="51"/>
      <c r="B85" s="51"/>
      <c r="C85" s="51"/>
      <c r="D85" s="51"/>
      <c r="E85" s="51"/>
      <c r="F85" s="51"/>
      <c r="G85" s="51"/>
      <c r="H85" s="149"/>
      <c r="J85" s="143"/>
    </row>
    <row r="86" spans="1:10" s="59" customFormat="1" ht="12.75">
      <c r="A86" s="51"/>
      <c r="B86" s="51"/>
      <c r="C86" s="51"/>
      <c r="D86" s="51"/>
      <c r="E86" s="51"/>
      <c r="F86" s="51"/>
      <c r="G86" s="51"/>
      <c r="H86" s="149"/>
      <c r="J86" s="143"/>
    </row>
    <row r="87" spans="1:10" s="59" customFormat="1" ht="12.75">
      <c r="A87" s="51"/>
      <c r="B87" s="51"/>
      <c r="C87" s="51"/>
      <c r="D87" s="51"/>
      <c r="E87" s="51"/>
      <c r="F87" s="51"/>
      <c r="G87" s="51"/>
      <c r="H87" s="149"/>
      <c r="J87" s="143"/>
    </row>
    <row r="88" spans="1:10" s="59" customFormat="1" ht="12.75">
      <c r="A88" s="51"/>
      <c r="B88" s="51"/>
      <c r="C88" s="51"/>
      <c r="D88" s="51"/>
      <c r="E88" s="51"/>
      <c r="F88" s="51"/>
      <c r="G88" s="51"/>
      <c r="H88" s="149"/>
      <c r="J88" s="143"/>
    </row>
    <row r="89" spans="1:10" s="59" customFormat="1" ht="12.75">
      <c r="A89" s="51"/>
      <c r="B89" s="51"/>
      <c r="C89" s="51"/>
      <c r="D89" s="51"/>
      <c r="E89" s="51"/>
      <c r="F89" s="51"/>
      <c r="G89" s="51"/>
      <c r="H89" s="149"/>
      <c r="J89" s="143"/>
    </row>
    <row r="90" spans="1:10" s="59" customFormat="1" ht="12.75">
      <c r="A90" s="51"/>
      <c r="B90" s="51"/>
      <c r="C90" s="51"/>
      <c r="D90" s="51"/>
      <c r="E90" s="51"/>
      <c r="F90" s="51"/>
      <c r="G90" s="51"/>
      <c r="H90" s="149"/>
      <c r="J90" s="143"/>
    </row>
    <row r="91" spans="1:10" s="59" customFormat="1" ht="12.75">
      <c r="A91" s="51"/>
      <c r="B91" s="51"/>
      <c r="C91" s="51"/>
      <c r="D91" s="51"/>
      <c r="E91" s="51"/>
      <c r="F91" s="51"/>
      <c r="G91" s="51"/>
      <c r="H91" s="149"/>
      <c r="J91" s="143"/>
    </row>
    <row r="92" spans="1:10" s="59" customFormat="1" ht="12.75">
      <c r="A92" s="51"/>
      <c r="B92" s="51"/>
      <c r="C92" s="51"/>
      <c r="D92" s="51"/>
      <c r="E92" s="51"/>
      <c r="F92" s="51"/>
      <c r="G92" s="51"/>
      <c r="H92" s="149"/>
      <c r="J92" s="143"/>
    </row>
    <row r="93" spans="1:10" s="59" customFormat="1" ht="12.75">
      <c r="A93" s="51"/>
      <c r="B93" s="51"/>
      <c r="C93" s="51"/>
      <c r="D93" s="51"/>
      <c r="E93" s="51"/>
      <c r="F93" s="51"/>
      <c r="G93" s="51"/>
      <c r="H93" s="149"/>
      <c r="J93" s="143"/>
    </row>
    <row r="94" spans="1:10" s="59" customFormat="1" ht="12.75">
      <c r="A94" s="51"/>
      <c r="B94" s="51"/>
      <c r="C94" s="51"/>
      <c r="D94" s="51"/>
      <c r="E94" s="51"/>
      <c r="F94" s="51"/>
      <c r="G94" s="51"/>
      <c r="H94" s="149"/>
      <c r="J94" s="143"/>
    </row>
    <row r="95" spans="1:10" s="59" customFormat="1" ht="12.75">
      <c r="A95" s="51"/>
      <c r="B95" s="51"/>
      <c r="C95" s="51"/>
      <c r="D95" s="51"/>
      <c r="E95" s="51"/>
      <c r="F95" s="51"/>
      <c r="G95" s="51"/>
      <c r="H95" s="149"/>
      <c r="J95" s="143"/>
    </row>
  </sheetData>
  <sheetProtection/>
  <mergeCells count="16">
    <mergeCell ref="B16:H16"/>
    <mergeCell ref="I16:I17"/>
    <mergeCell ref="J16:J17"/>
    <mergeCell ref="H58:J58"/>
    <mergeCell ref="I7:J7"/>
    <mergeCell ref="I8:J8"/>
    <mergeCell ref="I9:J9"/>
    <mergeCell ref="A15:G15"/>
    <mergeCell ref="I10:J10"/>
    <mergeCell ref="A13:J13"/>
    <mergeCell ref="I1:J1"/>
    <mergeCell ref="I2:J2"/>
    <mergeCell ref="I3:J3"/>
    <mergeCell ref="I4:J4"/>
    <mergeCell ref="I5:J5"/>
    <mergeCell ref="I6:J6"/>
  </mergeCells>
  <printOptions/>
  <pageMargins left="0.11811023622047245" right="0.11811023622047245" top="0.15748031496062992" bottom="0.35433070866141736" header="0.31496062992125984" footer="0.11811023622047245"/>
  <pageSetup fitToHeight="1" fitToWidth="1" horizontalDpi="600" verticalDpi="600" orientation="portrait" paperSize="9" scale="58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34"/>
  <sheetViews>
    <sheetView view="pageBreakPreview" zoomScale="60" zoomScalePageLayoutView="0" workbookViewId="0" topLeftCell="A1">
      <selection activeCell="A1" sqref="A1:D34"/>
    </sheetView>
  </sheetViews>
  <sheetFormatPr defaultColWidth="9.00390625" defaultRowHeight="12.75"/>
  <cols>
    <col min="1" max="1" width="6.75390625" style="210" customWidth="1"/>
    <col min="2" max="2" width="41.00390625" style="210" customWidth="1"/>
    <col min="3" max="3" width="22.75390625" style="210" customWidth="1"/>
    <col min="4" max="4" width="31.875" style="210" customWidth="1"/>
    <col min="5" max="16384" width="9.125" style="210" customWidth="1"/>
  </cols>
  <sheetData>
    <row r="1" spans="2:4" ht="15">
      <c r="B1" s="1"/>
      <c r="C1" s="382" t="s">
        <v>645</v>
      </c>
      <c r="D1" s="382"/>
    </row>
    <row r="2" spans="2:4" ht="15">
      <c r="B2" s="1"/>
      <c r="C2" s="349" t="s">
        <v>7</v>
      </c>
      <c r="D2" s="349"/>
    </row>
    <row r="3" spans="2:4" ht="15.75">
      <c r="B3" s="295"/>
      <c r="C3" s="32"/>
      <c r="D3" s="279" t="s">
        <v>8</v>
      </c>
    </row>
    <row r="4" spans="2:4" ht="15.75">
      <c r="B4" s="295"/>
      <c r="C4" s="32"/>
      <c r="D4" s="32" t="s">
        <v>779</v>
      </c>
    </row>
    <row r="5" spans="2:4" ht="12.75">
      <c r="B5" s="408"/>
      <c r="C5" s="408"/>
      <c r="D5" s="209" t="s">
        <v>768</v>
      </c>
    </row>
    <row r="6" spans="3:4" ht="12.75">
      <c r="C6" s="408" t="s">
        <v>165</v>
      </c>
      <c r="D6" s="408"/>
    </row>
    <row r="7" spans="3:4" ht="12.75">
      <c r="C7" s="408" t="s">
        <v>8</v>
      </c>
      <c r="D7" s="408"/>
    </row>
    <row r="8" spans="3:4" ht="12.75">
      <c r="C8" s="408" t="s">
        <v>508</v>
      </c>
      <c r="D8" s="408"/>
    </row>
    <row r="9" spans="3:4" ht="12.75" customHeight="1" hidden="1">
      <c r="C9" s="408" t="s">
        <v>380</v>
      </c>
      <c r="D9" s="408"/>
    </row>
    <row r="10" spans="3:4" ht="12.75" customHeight="1" hidden="1">
      <c r="C10" s="408" t="s">
        <v>484</v>
      </c>
      <c r="D10" s="408"/>
    </row>
    <row r="11" spans="3:4" ht="12.75" hidden="1">
      <c r="C11" s="408" t="s">
        <v>8</v>
      </c>
      <c r="D11" s="408"/>
    </row>
    <row r="12" spans="3:4" ht="12.75" hidden="1">
      <c r="C12" s="408" t="s">
        <v>508</v>
      </c>
      <c r="D12" s="408"/>
    </row>
    <row r="13" spans="3:4" ht="12.75" hidden="1">
      <c r="C13" s="408" t="s">
        <v>380</v>
      </c>
      <c r="D13" s="408"/>
    </row>
    <row r="14" spans="3:4" ht="12.75" hidden="1">
      <c r="C14" s="408" t="s">
        <v>690</v>
      </c>
      <c r="D14" s="408"/>
    </row>
    <row r="18" spans="1:4" ht="27.75" customHeight="1">
      <c r="A18" s="381" t="s">
        <v>691</v>
      </c>
      <c r="B18" s="381"/>
      <c r="C18" s="381"/>
      <c r="D18" s="381"/>
    </row>
    <row r="20" spans="1:4" ht="12.75" customHeight="1">
      <c r="A20" s="398" t="s">
        <v>679</v>
      </c>
      <c r="B20" s="399"/>
      <c r="C20" s="399"/>
      <c r="D20" s="399"/>
    </row>
    <row r="21" spans="1:4" ht="12.75" customHeight="1">
      <c r="A21" s="398" t="s">
        <v>692</v>
      </c>
      <c r="B21" s="399"/>
      <c r="C21" s="399"/>
      <c r="D21" s="399"/>
    </row>
    <row r="23" spans="1:4" s="238" customFormat="1" ht="12.75">
      <c r="A23" s="400" t="s">
        <v>622</v>
      </c>
      <c r="B23" s="400" t="s">
        <v>681</v>
      </c>
      <c r="C23" s="402" t="s">
        <v>682</v>
      </c>
      <c r="D23" s="403"/>
    </row>
    <row r="24" spans="1:4" s="238" customFormat="1" ht="25.5">
      <c r="A24" s="401"/>
      <c r="B24" s="401"/>
      <c r="C24" s="267" t="s">
        <v>683</v>
      </c>
      <c r="D24" s="214" t="s">
        <v>684</v>
      </c>
    </row>
    <row r="25" spans="1:4" ht="75.75" customHeight="1">
      <c r="A25" s="274">
        <v>1</v>
      </c>
      <c r="B25" s="275" t="s">
        <v>693</v>
      </c>
      <c r="C25" s="273">
        <v>70000</v>
      </c>
      <c r="D25" s="268"/>
    </row>
    <row r="26" spans="1:4" ht="13.5">
      <c r="A26" s="276"/>
      <c r="B26" s="217" t="s">
        <v>630</v>
      </c>
      <c r="C26" s="270">
        <v>70000</v>
      </c>
      <c r="D26" s="270">
        <f>D25</f>
        <v>0</v>
      </c>
    </row>
    <row r="29" spans="1:4" ht="27" customHeight="1">
      <c r="A29" s="398" t="s">
        <v>694</v>
      </c>
      <c r="B29" s="399"/>
      <c r="C29" s="399"/>
      <c r="D29" s="399"/>
    </row>
    <row r="31" spans="1:4" s="238" customFormat="1" ht="12.75" customHeight="1">
      <c r="A31" s="400" t="s">
        <v>622</v>
      </c>
      <c r="B31" s="400" t="s">
        <v>686</v>
      </c>
      <c r="C31" s="404" t="s">
        <v>687</v>
      </c>
      <c r="D31" s="405"/>
    </row>
    <row r="32" spans="1:4" s="238" customFormat="1" ht="18.75" customHeight="1">
      <c r="A32" s="401"/>
      <c r="B32" s="401"/>
      <c r="C32" s="406"/>
      <c r="D32" s="407"/>
    </row>
    <row r="33" spans="1:4" ht="38.25">
      <c r="A33" s="267">
        <v>1</v>
      </c>
      <c r="B33" s="78" t="s">
        <v>688</v>
      </c>
      <c r="C33" s="394">
        <f>3700+9132</f>
        <v>12832</v>
      </c>
      <c r="D33" s="395"/>
    </row>
    <row r="34" spans="1:4" ht="25.5">
      <c r="A34" s="267">
        <v>2</v>
      </c>
      <c r="B34" s="78" t="s">
        <v>689</v>
      </c>
      <c r="C34" s="396">
        <v>0</v>
      </c>
      <c r="D34" s="397"/>
    </row>
  </sheetData>
  <sheetProtection/>
  <mergeCells count="24">
    <mergeCell ref="C9:D9"/>
    <mergeCell ref="C10:D10"/>
    <mergeCell ref="C1:D1"/>
    <mergeCell ref="C2:D2"/>
    <mergeCell ref="B5:C5"/>
    <mergeCell ref="C6:D6"/>
    <mergeCell ref="C7:D7"/>
    <mergeCell ref="C8:D8"/>
    <mergeCell ref="C11:D11"/>
    <mergeCell ref="C12:D12"/>
    <mergeCell ref="C13:D13"/>
    <mergeCell ref="C14:D14"/>
    <mergeCell ref="A18:D18"/>
    <mergeCell ref="A20:D20"/>
    <mergeCell ref="C33:D33"/>
    <mergeCell ref="C34:D34"/>
    <mergeCell ref="A21:D21"/>
    <mergeCell ref="A23:A24"/>
    <mergeCell ref="B23:B24"/>
    <mergeCell ref="C23:D23"/>
    <mergeCell ref="A29:D29"/>
    <mergeCell ref="A31:A32"/>
    <mergeCell ref="B31:B32"/>
    <mergeCell ref="C31:D32"/>
  </mergeCells>
  <printOptions/>
  <pageMargins left="0.31496062992125984" right="0.31496062992125984" top="0.35433070866141736" bottom="0.35433070866141736" header="0.31496062992125984" footer="0.11811023622047245"/>
  <pageSetup fitToHeight="1" fitToWidth="1" horizontalDpi="600" verticalDpi="600" orientation="portrait" paperSize="9" scale="97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9"/>
  <sheetViews>
    <sheetView zoomScale="70" zoomScaleNormal="70" workbookViewId="0" topLeftCell="A1">
      <selection activeCell="G10" sqref="G10:L10"/>
    </sheetView>
  </sheetViews>
  <sheetFormatPr defaultColWidth="9.00390625" defaultRowHeight="12.75"/>
  <cols>
    <col min="1" max="1" width="7.00390625" style="1" bestFit="1" customWidth="1"/>
    <col min="2" max="2" width="38.25390625" style="1" customWidth="1"/>
    <col min="3" max="3" width="51.875" style="1" customWidth="1"/>
    <col min="4" max="4" width="23.25390625" style="1" customWidth="1"/>
    <col min="5" max="5" width="21.375" style="1" customWidth="1"/>
    <col min="6" max="9" width="11.25390625" style="1" customWidth="1"/>
    <col min="10" max="10" width="10.625" style="1" customWidth="1"/>
    <col min="11" max="11" width="15.375" style="294" customWidth="1"/>
    <col min="12" max="12" width="13.625" style="206" customWidth="1"/>
    <col min="13" max="16384" width="9.125" style="1" customWidth="1"/>
  </cols>
  <sheetData>
    <row r="1" spans="7:12" ht="15.75">
      <c r="G1" s="303"/>
      <c r="H1" s="303"/>
      <c r="I1" s="303"/>
      <c r="J1" s="303"/>
      <c r="K1" s="425" t="s">
        <v>646</v>
      </c>
      <c r="L1" s="425"/>
    </row>
    <row r="2" spans="7:12" ht="15.75">
      <c r="G2" s="303"/>
      <c r="H2" s="303"/>
      <c r="I2" s="303"/>
      <c r="J2" s="303"/>
      <c r="K2" s="426" t="s">
        <v>7</v>
      </c>
      <c r="L2" s="426"/>
    </row>
    <row r="3" spans="7:12" ht="15.75">
      <c r="G3" s="303"/>
      <c r="H3" s="303"/>
      <c r="I3" s="303"/>
      <c r="J3" s="426" t="s">
        <v>8</v>
      </c>
      <c r="K3" s="426"/>
      <c r="L3" s="426"/>
    </row>
    <row r="4" spans="7:12" ht="15.75">
      <c r="G4" s="303"/>
      <c r="H4" s="303"/>
      <c r="I4" s="303"/>
      <c r="J4" s="426" t="s">
        <v>779</v>
      </c>
      <c r="K4" s="426"/>
      <c r="L4" s="426"/>
    </row>
    <row r="5" spans="4:12" s="280" customFormat="1" ht="15.75" customHeight="1">
      <c r="D5" s="409"/>
      <c r="E5" s="409"/>
      <c r="F5" s="409"/>
      <c r="G5" s="409" t="s">
        <v>724</v>
      </c>
      <c r="H5" s="409"/>
      <c r="I5" s="409"/>
      <c r="J5" s="409"/>
      <c r="K5" s="409"/>
      <c r="L5" s="409"/>
    </row>
    <row r="6" spans="4:12" s="280" customFormat="1" ht="15.75" customHeight="1">
      <c r="D6" s="409"/>
      <c r="E6" s="409"/>
      <c r="F6" s="409"/>
      <c r="G6" s="373"/>
      <c r="H6" s="373"/>
      <c r="I6" s="373"/>
      <c r="J6" s="373"/>
      <c r="K6" s="373" t="s">
        <v>109</v>
      </c>
      <c r="L6" s="373"/>
    </row>
    <row r="7" spans="4:12" s="280" customFormat="1" ht="15.75" customHeight="1">
      <c r="D7" s="409"/>
      <c r="E7" s="409"/>
      <c r="F7" s="409"/>
      <c r="G7" s="373"/>
      <c r="H7" s="373"/>
      <c r="I7" s="373"/>
      <c r="J7" s="373"/>
      <c r="K7" s="373" t="s">
        <v>8</v>
      </c>
      <c r="L7" s="373"/>
    </row>
    <row r="8" spans="4:12" s="280" customFormat="1" ht="15.75" customHeight="1">
      <c r="D8" s="409"/>
      <c r="E8" s="409"/>
      <c r="F8" s="409"/>
      <c r="G8" s="408"/>
      <c r="H8" s="408"/>
      <c r="I8" s="408" t="s">
        <v>640</v>
      </c>
      <c r="J8" s="408"/>
      <c r="K8" s="408"/>
      <c r="L8" s="408"/>
    </row>
    <row r="9" spans="4:12" s="280" customFormat="1" ht="15.75" customHeight="1">
      <c r="D9" s="409"/>
      <c r="E9" s="409"/>
      <c r="F9" s="409"/>
      <c r="G9" s="391" t="s">
        <v>380</v>
      </c>
      <c r="H9" s="391"/>
      <c r="I9" s="391"/>
      <c r="J9" s="391"/>
      <c r="K9" s="391"/>
      <c r="L9" s="391"/>
    </row>
    <row r="10" spans="4:12" s="280" customFormat="1" ht="15.75" customHeight="1">
      <c r="D10" s="409"/>
      <c r="E10" s="409"/>
      <c r="F10" s="409"/>
      <c r="G10" s="391" t="s">
        <v>504</v>
      </c>
      <c r="H10" s="391"/>
      <c r="I10" s="391"/>
      <c r="J10" s="391"/>
      <c r="K10" s="391"/>
      <c r="L10" s="391"/>
    </row>
    <row r="11" spans="4:12" s="280" customFormat="1" ht="15.75">
      <c r="D11" s="281"/>
      <c r="E11" s="281"/>
      <c r="F11" s="281"/>
      <c r="G11" s="282"/>
      <c r="H11" s="282"/>
      <c r="K11" s="283"/>
      <c r="L11" s="284"/>
    </row>
    <row r="12" spans="4:12" s="280" customFormat="1" ht="15.75">
      <c r="D12" s="281"/>
      <c r="E12" s="281"/>
      <c r="F12" s="281"/>
      <c r="G12" s="282"/>
      <c r="H12" s="282"/>
      <c r="K12" s="283"/>
      <c r="L12" s="284"/>
    </row>
    <row r="13" spans="1:12" s="285" customFormat="1" ht="32.25" customHeight="1">
      <c r="A13" s="410" t="s">
        <v>725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</row>
    <row r="14" spans="7:12" ht="15">
      <c r="G14"/>
      <c r="H14"/>
      <c r="I14"/>
      <c r="J14"/>
      <c r="K14" s="286"/>
      <c r="L14" s="287"/>
    </row>
    <row r="15" spans="1:12" s="77" customFormat="1" ht="15" customHeight="1">
      <c r="A15" s="411" t="s">
        <v>622</v>
      </c>
      <c r="B15" s="411" t="s">
        <v>726</v>
      </c>
      <c r="C15" s="411" t="s">
        <v>727</v>
      </c>
      <c r="D15" s="414" t="s">
        <v>728</v>
      </c>
      <c r="E15" s="415"/>
      <c r="F15" s="415"/>
      <c r="G15" s="415"/>
      <c r="H15" s="415"/>
      <c r="I15" s="415"/>
      <c r="J15" s="416"/>
      <c r="K15" s="411" t="s">
        <v>729</v>
      </c>
      <c r="L15" s="411" t="s">
        <v>730</v>
      </c>
    </row>
    <row r="16" spans="1:12" s="77" customFormat="1" ht="15">
      <c r="A16" s="412"/>
      <c r="B16" s="412"/>
      <c r="C16" s="412"/>
      <c r="D16" s="411" t="s">
        <v>731</v>
      </c>
      <c r="E16" s="414" t="s">
        <v>732</v>
      </c>
      <c r="F16" s="415"/>
      <c r="G16" s="415"/>
      <c r="H16" s="415"/>
      <c r="I16" s="415"/>
      <c r="J16" s="416"/>
      <c r="K16" s="412"/>
      <c r="L16" s="412"/>
    </row>
    <row r="17" spans="1:12" s="77" customFormat="1" ht="15">
      <c r="A17" s="413"/>
      <c r="B17" s="413"/>
      <c r="C17" s="413"/>
      <c r="D17" s="413"/>
      <c r="E17" s="288">
        <v>2016</v>
      </c>
      <c r="F17" s="288">
        <v>2017</v>
      </c>
      <c r="G17" s="288">
        <v>2018</v>
      </c>
      <c r="H17" s="288">
        <v>2019</v>
      </c>
      <c r="I17" s="288">
        <v>2020</v>
      </c>
      <c r="J17" s="288">
        <v>2021</v>
      </c>
      <c r="K17" s="413"/>
      <c r="L17" s="413"/>
    </row>
    <row r="18" spans="1:12" s="77" customFormat="1" ht="53.25" customHeight="1">
      <c r="A18" s="289">
        <v>1</v>
      </c>
      <c r="B18" s="290" t="s">
        <v>733</v>
      </c>
      <c r="C18" s="290" t="s">
        <v>734</v>
      </c>
      <c r="D18" s="288" t="s">
        <v>735</v>
      </c>
      <c r="E18" s="291">
        <v>561</v>
      </c>
      <c r="F18" s="292">
        <v>561</v>
      </c>
      <c r="G18" s="292">
        <v>561</v>
      </c>
      <c r="H18" s="292">
        <v>561</v>
      </c>
      <c r="I18" s="292">
        <v>561</v>
      </c>
      <c r="J18" s="292" t="s">
        <v>736</v>
      </c>
      <c r="K18" s="293" t="s">
        <v>737</v>
      </c>
      <c r="L18" s="289" t="s">
        <v>738</v>
      </c>
    </row>
    <row r="19" spans="1:12" s="77" customFormat="1" ht="58.5" customHeight="1">
      <c r="A19" s="289">
        <v>2</v>
      </c>
      <c r="B19" s="290" t="s">
        <v>739</v>
      </c>
      <c r="C19" s="290" t="s">
        <v>740</v>
      </c>
      <c r="D19" s="288" t="s">
        <v>741</v>
      </c>
      <c r="E19" s="291">
        <v>460</v>
      </c>
      <c r="F19" s="292" t="s">
        <v>736</v>
      </c>
      <c r="G19" s="292" t="s">
        <v>736</v>
      </c>
      <c r="H19" s="292" t="s">
        <v>736</v>
      </c>
      <c r="I19" s="292" t="s">
        <v>736</v>
      </c>
      <c r="J19" s="292" t="s">
        <v>736</v>
      </c>
      <c r="K19" s="293" t="s">
        <v>737</v>
      </c>
      <c r="L19" s="289" t="s">
        <v>738</v>
      </c>
    </row>
    <row r="20" spans="1:12" ht="66.75" customHeight="1">
      <c r="A20" s="289">
        <v>3</v>
      </c>
      <c r="B20" s="290" t="s">
        <v>742</v>
      </c>
      <c r="C20" s="290" t="s">
        <v>743</v>
      </c>
      <c r="D20" s="288" t="s">
        <v>744</v>
      </c>
      <c r="E20" s="291">
        <v>352.6</v>
      </c>
      <c r="F20" s="292">
        <v>352.6</v>
      </c>
      <c r="G20" s="292">
        <v>352.6</v>
      </c>
      <c r="H20" s="292">
        <v>352.6</v>
      </c>
      <c r="I20" s="292">
        <v>352.6</v>
      </c>
      <c r="J20" s="292" t="s">
        <v>736</v>
      </c>
      <c r="K20" s="293" t="s">
        <v>737</v>
      </c>
      <c r="L20" s="289" t="s">
        <v>738</v>
      </c>
    </row>
    <row r="21" spans="1:12" ht="45.75" customHeight="1">
      <c r="A21" s="289">
        <v>4</v>
      </c>
      <c r="B21" s="290" t="s">
        <v>745</v>
      </c>
      <c r="C21" s="290" t="s">
        <v>746</v>
      </c>
      <c r="D21" s="288" t="s">
        <v>747</v>
      </c>
      <c r="E21" s="291">
        <v>447.6</v>
      </c>
      <c r="F21" s="292">
        <v>447.6</v>
      </c>
      <c r="G21" s="292">
        <v>447.6</v>
      </c>
      <c r="H21" s="292">
        <v>447.6</v>
      </c>
      <c r="I21" s="292">
        <v>447.6</v>
      </c>
      <c r="J21" s="292" t="s">
        <v>736</v>
      </c>
      <c r="K21" s="293" t="s">
        <v>737</v>
      </c>
      <c r="L21" s="289" t="s">
        <v>738</v>
      </c>
    </row>
    <row r="22" spans="1:12" ht="66" customHeight="1">
      <c r="A22" s="289">
        <v>5</v>
      </c>
      <c r="B22" s="290" t="s">
        <v>748</v>
      </c>
      <c r="C22" s="290" t="s">
        <v>749</v>
      </c>
      <c r="D22" s="288" t="s">
        <v>750</v>
      </c>
      <c r="E22" s="291">
        <v>739.6</v>
      </c>
      <c r="F22" s="292">
        <v>739.6</v>
      </c>
      <c r="G22" s="292">
        <v>739.6</v>
      </c>
      <c r="H22" s="292">
        <v>739.6</v>
      </c>
      <c r="I22" s="292">
        <v>739.6</v>
      </c>
      <c r="J22" s="292" t="s">
        <v>736</v>
      </c>
      <c r="K22" s="293" t="s">
        <v>737</v>
      </c>
      <c r="L22" s="289" t="s">
        <v>738</v>
      </c>
    </row>
    <row r="23" spans="1:12" ht="65.25" customHeight="1">
      <c r="A23" s="289">
        <v>6</v>
      </c>
      <c r="B23" s="290" t="s">
        <v>751</v>
      </c>
      <c r="C23" s="290" t="s">
        <v>752</v>
      </c>
      <c r="D23" s="288" t="s">
        <v>753</v>
      </c>
      <c r="E23" s="291">
        <v>2080</v>
      </c>
      <c r="F23" s="292">
        <v>2080</v>
      </c>
      <c r="G23" s="292">
        <v>2080</v>
      </c>
      <c r="H23" s="292">
        <v>2080</v>
      </c>
      <c r="I23" s="292">
        <v>2080</v>
      </c>
      <c r="J23" s="292" t="s">
        <v>736</v>
      </c>
      <c r="K23" s="293" t="s">
        <v>737</v>
      </c>
      <c r="L23" s="289" t="s">
        <v>738</v>
      </c>
    </row>
    <row r="24" spans="1:12" ht="45.75" customHeight="1">
      <c r="A24" s="289">
        <v>7</v>
      </c>
      <c r="B24" s="290" t="s">
        <v>754</v>
      </c>
      <c r="C24" s="290" t="s">
        <v>755</v>
      </c>
      <c r="D24" s="288" t="s">
        <v>756</v>
      </c>
      <c r="E24" s="291">
        <v>273</v>
      </c>
      <c r="F24" s="292" t="s">
        <v>736</v>
      </c>
      <c r="G24" s="292" t="s">
        <v>736</v>
      </c>
      <c r="H24" s="292" t="s">
        <v>736</v>
      </c>
      <c r="I24" s="292" t="s">
        <v>736</v>
      </c>
      <c r="J24" s="292" t="s">
        <v>736</v>
      </c>
      <c r="K24" s="293" t="s">
        <v>737</v>
      </c>
      <c r="L24" s="289" t="s">
        <v>757</v>
      </c>
    </row>
    <row r="25" spans="1:12" ht="56.25" customHeight="1">
      <c r="A25" s="289">
        <v>8</v>
      </c>
      <c r="B25" s="290" t="s">
        <v>758</v>
      </c>
      <c r="C25" s="290" t="s">
        <v>759</v>
      </c>
      <c r="D25" s="288" t="s">
        <v>760</v>
      </c>
      <c r="E25" s="291">
        <v>336.2</v>
      </c>
      <c r="F25" s="292">
        <v>448.2</v>
      </c>
      <c r="G25" s="292">
        <v>448.2</v>
      </c>
      <c r="H25" s="292">
        <v>448.2</v>
      </c>
      <c r="I25" s="292">
        <v>448.2</v>
      </c>
      <c r="J25" s="292">
        <v>112</v>
      </c>
      <c r="K25" s="293" t="s">
        <v>737</v>
      </c>
      <c r="L25" s="289" t="s">
        <v>757</v>
      </c>
    </row>
    <row r="26" spans="1:12" ht="45.75" customHeight="1">
      <c r="A26" s="289">
        <v>9</v>
      </c>
      <c r="B26" s="290" t="s">
        <v>761</v>
      </c>
      <c r="C26" s="290" t="s">
        <v>762</v>
      </c>
      <c r="D26" s="288" t="s">
        <v>763</v>
      </c>
      <c r="E26" s="291">
        <v>422.1</v>
      </c>
      <c r="F26" s="292">
        <v>562.8</v>
      </c>
      <c r="G26" s="292">
        <v>562.8</v>
      </c>
      <c r="H26" s="292">
        <v>562.8</v>
      </c>
      <c r="I26" s="292">
        <v>562.8</v>
      </c>
      <c r="J26" s="292">
        <v>140.7</v>
      </c>
      <c r="K26" s="293" t="s">
        <v>737</v>
      </c>
      <c r="L26" s="289" t="s">
        <v>757</v>
      </c>
    </row>
    <row r="27" spans="1:12" ht="44.25" customHeight="1">
      <c r="A27" s="289">
        <v>10</v>
      </c>
      <c r="B27" s="290" t="s">
        <v>764</v>
      </c>
      <c r="C27" s="290" t="s">
        <v>765</v>
      </c>
      <c r="D27" s="288" t="s">
        <v>766</v>
      </c>
      <c r="E27" s="291">
        <v>560.4</v>
      </c>
      <c r="F27" s="292">
        <v>747.2</v>
      </c>
      <c r="G27" s="292">
        <v>747.2</v>
      </c>
      <c r="H27" s="292">
        <v>747.2</v>
      </c>
      <c r="I27" s="292">
        <v>747.2</v>
      </c>
      <c r="J27" s="292">
        <v>186.8</v>
      </c>
      <c r="K27" s="293" t="s">
        <v>737</v>
      </c>
      <c r="L27" s="289" t="s">
        <v>757</v>
      </c>
    </row>
    <row r="28" spans="1:12" ht="15">
      <c r="A28" s="417"/>
      <c r="B28" s="411" t="s">
        <v>767</v>
      </c>
      <c r="C28" s="417" t="s">
        <v>155</v>
      </c>
      <c r="D28" s="419">
        <v>29468</v>
      </c>
      <c r="E28" s="421">
        <f aca="true" t="shared" si="0" ref="E28:J28">SUM(E18:E27)</f>
        <v>6232.499999999999</v>
      </c>
      <c r="F28" s="423">
        <f t="shared" si="0"/>
        <v>5939</v>
      </c>
      <c r="G28" s="423">
        <f t="shared" si="0"/>
        <v>5939</v>
      </c>
      <c r="H28" s="423">
        <f t="shared" si="0"/>
        <v>5939</v>
      </c>
      <c r="I28" s="423">
        <f t="shared" si="0"/>
        <v>5939</v>
      </c>
      <c r="J28" s="423">
        <f t="shared" si="0"/>
        <v>439.5</v>
      </c>
      <c r="K28" s="417" t="s">
        <v>155</v>
      </c>
      <c r="L28" s="417" t="s">
        <v>155</v>
      </c>
    </row>
    <row r="29" spans="1:12" ht="15">
      <c r="A29" s="418"/>
      <c r="B29" s="413"/>
      <c r="C29" s="418"/>
      <c r="D29" s="420"/>
      <c r="E29" s="422"/>
      <c r="F29" s="424"/>
      <c r="G29" s="424"/>
      <c r="H29" s="424"/>
      <c r="I29" s="424"/>
      <c r="J29" s="424"/>
      <c r="K29" s="418"/>
      <c r="L29" s="418"/>
    </row>
  </sheetData>
  <sheetProtection/>
  <mergeCells count="42">
    <mergeCell ref="K1:L1"/>
    <mergeCell ref="K2:L2"/>
    <mergeCell ref="J3:L3"/>
    <mergeCell ref="J4:L4"/>
    <mergeCell ref="G28:G29"/>
    <mergeCell ref="H28:H29"/>
    <mergeCell ref="I28:I29"/>
    <mergeCell ref="J28:J29"/>
    <mergeCell ref="K28:K29"/>
    <mergeCell ref="L28:L29"/>
    <mergeCell ref="D16:D17"/>
    <mergeCell ref="E16:J16"/>
    <mergeCell ref="A28:A29"/>
    <mergeCell ref="B28:B29"/>
    <mergeCell ref="C28:C29"/>
    <mergeCell ref="D28:D29"/>
    <mergeCell ref="E28:E29"/>
    <mergeCell ref="F28:F29"/>
    <mergeCell ref="D8:F8"/>
    <mergeCell ref="D9:F9"/>
    <mergeCell ref="D10:F10"/>
    <mergeCell ref="A13:L13"/>
    <mergeCell ref="A15:A17"/>
    <mergeCell ref="B15:B17"/>
    <mergeCell ref="C15:C17"/>
    <mergeCell ref="D15:J15"/>
    <mergeCell ref="K15:K17"/>
    <mergeCell ref="L15:L17"/>
    <mergeCell ref="D5:F5"/>
    <mergeCell ref="G5:L5"/>
    <mergeCell ref="D6:F6"/>
    <mergeCell ref="D7:F7"/>
    <mergeCell ref="G6:H6"/>
    <mergeCell ref="I6:J6"/>
    <mergeCell ref="K6:L6"/>
    <mergeCell ref="G7:H7"/>
    <mergeCell ref="G10:L10"/>
    <mergeCell ref="G9:L9"/>
    <mergeCell ref="I8:L8"/>
    <mergeCell ref="I7:J7"/>
    <mergeCell ref="K7:L7"/>
    <mergeCell ref="G8:H8"/>
  </mergeCells>
  <printOptions/>
  <pageMargins left="0.11811023622047245" right="0.11811023622047245" top="0.35433070866141736" bottom="0.35433070866141736" header="0.31496062992125984" footer="0.11811023622047245"/>
  <pageSetup fitToHeight="1" fitToWidth="1" horizontalDpi="600" verticalDpi="600" orientation="landscape" paperSize="9" scale="6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2016-12-07T11:39:42Z</cp:lastPrinted>
  <dcterms:created xsi:type="dcterms:W3CDTF">2007-03-13T06:58:47Z</dcterms:created>
  <dcterms:modified xsi:type="dcterms:W3CDTF">2016-12-23T09:05:00Z</dcterms:modified>
  <cp:category/>
  <cp:version/>
  <cp:contentType/>
  <cp:contentStatus/>
</cp:coreProperties>
</file>