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C3\Desktop\На сайт\"/>
    </mc:Choice>
  </mc:AlternateContent>
  <xr:revisionPtr revIDLastSave="0" documentId="13_ncr:1_{BC1F391E-C48A-4354-B03C-7B728DCC7C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3" l="1"/>
  <c r="F25" i="3"/>
  <c r="F24" i="3" s="1"/>
  <c r="F17" i="3"/>
  <c r="F12" i="3"/>
  <c r="F9" i="3"/>
  <c r="F7" i="3"/>
  <c r="F6" i="3" l="1"/>
  <c r="F5" i="3" s="1"/>
  <c r="F4" i="3" s="1"/>
  <c r="G31" i="3"/>
  <c r="C12" i="3" l="1"/>
  <c r="D12" i="3" l="1"/>
  <c r="G11" i="3" l="1"/>
  <c r="E11" i="3"/>
  <c r="D25" i="3"/>
  <c r="D24" i="3" s="1"/>
  <c r="C25" i="3"/>
  <c r="C24" i="3" s="1"/>
  <c r="C17" i="3"/>
  <c r="G30" i="3"/>
  <c r="G28" i="3"/>
  <c r="G27" i="3"/>
  <c r="G26" i="3"/>
  <c r="G23" i="3"/>
  <c r="G22" i="3"/>
  <c r="G21" i="3"/>
  <c r="G20" i="3"/>
  <c r="G19" i="3"/>
  <c r="G18" i="3"/>
  <c r="G15" i="3"/>
  <c r="G14" i="3"/>
  <c r="G13" i="3"/>
  <c r="G10" i="3"/>
  <c r="G8" i="3"/>
  <c r="E29" i="3"/>
  <c r="E28" i="3"/>
  <c r="E27" i="3"/>
  <c r="E26" i="3"/>
  <c r="E21" i="3"/>
  <c r="E20" i="3"/>
  <c r="E19" i="3"/>
  <c r="E18" i="3"/>
  <c r="E15" i="3"/>
  <c r="E14" i="3"/>
  <c r="E13" i="3"/>
  <c r="E10" i="3"/>
  <c r="E8" i="3"/>
  <c r="D7" i="3"/>
  <c r="C7" i="3"/>
  <c r="D9" i="3"/>
  <c r="C9" i="3"/>
  <c r="C6" i="3" l="1"/>
  <c r="G9" i="3"/>
  <c r="D6" i="3"/>
  <c r="D5" i="3" s="1"/>
  <c r="E7" i="3"/>
  <c r="G12" i="3"/>
  <c r="G7" i="3"/>
  <c r="G24" i="3"/>
  <c r="G25" i="3"/>
  <c r="E25" i="3"/>
  <c r="E9" i="3"/>
  <c r="E12" i="3"/>
  <c r="E24" i="3"/>
  <c r="E17" i="3"/>
  <c r="G17" i="3"/>
  <c r="D4" i="3" l="1"/>
  <c r="G5" i="3"/>
  <c r="C5" i="3"/>
  <c r="E5" i="3" s="1"/>
  <c r="G4" i="3"/>
  <c r="E6" i="3"/>
  <c r="G6" i="3"/>
  <c r="C4" i="3" l="1"/>
  <c r="E4" i="3" s="1"/>
</calcChain>
</file>

<file path=xl/sharedStrings.xml><?xml version="1.0" encoding="utf-8"?>
<sst xmlns="http://schemas.openxmlformats.org/spreadsheetml/2006/main" count="61" uniqueCount="61">
  <si>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</si>
  <si>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</si>
  <si>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</si>
  <si>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</si>
  <si>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</si>
  <si>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</si>
  <si>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</si>
  <si>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</si>
  <si>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</si>
  <si>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</si>
  <si>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</si>
  <si>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</si>
  <si>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</si>
  <si>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</si>
  <si>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</si>
  <si>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</si>
  <si>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</si>
  <si>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</si>
  <si>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</si>
  <si>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</si>
  <si>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</si>
  <si>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</si>
  <si>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</si>
  <si>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</si>
  <si>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</si>
  <si>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</si>
  <si>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</si>
  <si>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</si>
  <si>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</si>
  <si>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</si>
  <si>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</si>
  <si>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</si>
  <si>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</si>
  <si>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</si>
  <si>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</si>
  <si>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</si>
  <si>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</si>
  <si>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</si>
  <si>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</si>
  <si>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</si>
  <si>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</si>
  <si>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</si>
  <si>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</si>
  <si>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</si>
  <si>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</si>
  <si>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</si>
  <si>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</si>
  <si>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</si>
  <si>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</si>
  <si>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</si>
  <si>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</si>
  <si>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</si>
  <si>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</si>
  <si>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</si>
  <si>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</si>
  <si>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</si>
  <si>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r>
      <t xml:space="preserve">Cведения об исполнении бюджета Рузского городского округа Московской области по доходам в разрезе видов доходов в сравнении с запланированными значениями на 2022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01.04.2022</t>
    </r>
    <r>
      <rPr>
        <b/>
        <sz val="11"/>
        <rFont val="Times New Roman"/>
        <family val="1"/>
        <charset val="204"/>
      </rPr>
      <t>)</t>
    </r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</si>
  <si>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2022 год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</si>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</sst>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&gt;=50]#,##0.0,;[Red][&lt;=-50]\-#,##0.0,;#,##0.0,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/>
    <xf numFmtId="165" fontId="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Normal="100" workbookViewId="0">
      <selection activeCell="A3" sqref="A3:G31"/>
    </sheetView>
  </sheetViews>
  <sheetFormatPr defaultRowHeight="15" x14ac:dyDescent="0.25"/>
  <cols>
    <col min="1" max="1" width="20.5703125" customWidth="1"/>
    <col min="2" max="2" width="54.28515625" customWidth="1"/>
    <col min="3" max="3" width="16.5703125" customWidth="1"/>
    <col min="4" max="7" width="15.42578125" customWidth="1"/>
    <col min="9" max="9" width="13.28515625" customWidth="1"/>
  </cols>
  <sheetData>
    <row r="1" spans="1:9" ht="28.15" customHeight="1" x14ac:dyDescent="0.25">
      <c r="A1" s="3" t="s">
        <v>56</v>
      </c>
      <c r="B1" s="3"/>
      <c r="C1" s="3"/>
      <c r="D1" s="3"/>
      <c r="E1" s="3"/>
      <c r="F1" s="3"/>
      <c r="G1" s="3"/>
    </row>
    <row r="3" spans="1:9" ht="60" x14ac:dyDescent="0.25">
      <c r="A3" s="4" t="s">
        <v>0</v>
      </c>
      <c r="B3" s="4" t="s">
        <v>1</v>
      </c>
      <c r="C3" s="4" t="s">
        <v>57</v>
      </c>
      <c r="D3" s="4" t="s">
        <v>58</v>
      </c>
      <c r="E3" s="4" t="s">
        <v>59</v>
      </c>
      <c r="F3" s="4" t="s">
        <v>60</v>
      </c>
      <c r="G3" s="4" t="s">
        <v>2</v>
      </c>
    </row>
    <row r="4" spans="1:9" x14ac:dyDescent="0.25">
      <c r="A4" s="4"/>
      <c r="B4" s="5" t="s">
        <v>3</v>
      </c>
      <c r="C4" s="6">
        <f>C5+C24</f>
        <v>5153328422.5599995</v>
      </c>
      <c r="D4" s="6">
        <f>D5+D24</f>
        <v>944295018.26000011</v>
      </c>
      <c r="E4" s="7">
        <f>D4/C4*100</f>
        <v>18.323982886984453</v>
      </c>
      <c r="F4" s="7">
        <f>F5+F24</f>
        <v>710873.82000000007</v>
      </c>
      <c r="G4" s="6">
        <f>D4/F4*100</f>
        <v>132835.81300827762</v>
      </c>
    </row>
    <row r="5" spans="1:9" x14ac:dyDescent="0.25">
      <c r="A5" s="8" t="s">
        <v>4</v>
      </c>
      <c r="B5" s="5" t="s">
        <v>5</v>
      </c>
      <c r="C5" s="6">
        <f>C6+C17</f>
        <v>2453839730</v>
      </c>
      <c r="D5" s="6">
        <f>D6+D17</f>
        <v>524169169.31000006</v>
      </c>
      <c r="E5" s="7">
        <f t="shared" ref="E5:E29" si="0">D5/C5*100</f>
        <v>21.361181942799504</v>
      </c>
      <c r="F5" s="7">
        <f>F6+F17</f>
        <v>373718.82000000007</v>
      </c>
      <c r="G5" s="6">
        <f>((D5/F5)*100)</f>
        <v>140257.63254577329</v>
      </c>
    </row>
    <row r="6" spans="1:9" x14ac:dyDescent="0.25">
      <c r="A6" s="8"/>
      <c r="B6" s="9" t="s">
        <v>6</v>
      </c>
      <c r="C6" s="10">
        <f>C7+C9+C11+C12+C15+C16</f>
        <v>2256297730</v>
      </c>
      <c r="D6" s="10">
        <f>D7+D9+D11+D12+D15+D16</f>
        <v>470762815.53000003</v>
      </c>
      <c r="E6" s="11">
        <f t="shared" si="0"/>
        <v>20.864392552041437</v>
      </c>
      <c r="F6" s="11">
        <f>F7+F9+F11+F12+F15+F16</f>
        <v>331975.72000000003</v>
      </c>
      <c r="G6" s="10">
        <f t="shared" ref="G6:G30" si="1">D6/F6*100</f>
        <v>141806.39943487433</v>
      </c>
    </row>
    <row r="7" spans="1:9" x14ac:dyDescent="0.25">
      <c r="A7" s="8" t="s">
        <v>7</v>
      </c>
      <c r="B7" s="5" t="s">
        <v>8</v>
      </c>
      <c r="C7" s="6">
        <f>C8</f>
        <v>1515146840</v>
      </c>
      <c r="D7" s="6">
        <f>D8</f>
        <v>304214257.75</v>
      </c>
      <c r="E7" s="7">
        <f t="shared" si="0"/>
        <v>20.078202964803069</v>
      </c>
      <c r="F7" s="7">
        <f>F8</f>
        <v>190499.1</v>
      </c>
      <c r="G7" s="6">
        <f t="shared" si="1"/>
        <v>159693.27820971332</v>
      </c>
    </row>
    <row r="8" spans="1:9" x14ac:dyDescent="0.25">
      <c r="A8" s="4" t="s">
        <v>9</v>
      </c>
      <c r="B8" s="9" t="s">
        <v>10</v>
      </c>
      <c r="C8" s="10">
        <v>1515146840</v>
      </c>
      <c r="D8" s="12">
        <v>304214257.75</v>
      </c>
      <c r="E8" s="11">
        <f t="shared" si="0"/>
        <v>20.078202964803069</v>
      </c>
      <c r="F8" s="13">
        <v>190499.1</v>
      </c>
      <c r="G8" s="10">
        <f t="shared" si="1"/>
        <v>159693.27820971332</v>
      </c>
      <c r="I8" s="2"/>
    </row>
    <row r="9" spans="1:9" ht="24" x14ac:dyDescent="0.25">
      <c r="A9" s="8" t="s">
        <v>11</v>
      </c>
      <c r="B9" s="5" t="s">
        <v>12</v>
      </c>
      <c r="C9" s="6">
        <f>C10</f>
        <v>100246000</v>
      </c>
      <c r="D9" s="6">
        <f>D10</f>
        <v>25853241.260000002</v>
      </c>
      <c r="E9" s="7">
        <f t="shared" si="0"/>
        <v>25.789798356044138</v>
      </c>
      <c r="F9" s="7">
        <f>F10</f>
        <v>22276.400000000001</v>
      </c>
      <c r="G9" s="6">
        <f t="shared" si="1"/>
        <v>116056.63958269737</v>
      </c>
    </row>
    <row r="10" spans="1:9" ht="24" x14ac:dyDescent="0.25">
      <c r="A10" s="4" t="s">
        <v>13</v>
      </c>
      <c r="B10" s="9" t="s">
        <v>14</v>
      </c>
      <c r="C10" s="10">
        <v>100246000</v>
      </c>
      <c r="D10" s="10">
        <v>25853241.260000002</v>
      </c>
      <c r="E10" s="11">
        <f t="shared" si="0"/>
        <v>25.789798356044138</v>
      </c>
      <c r="F10" s="11">
        <v>22276.400000000001</v>
      </c>
      <c r="G10" s="10">
        <f t="shared" si="1"/>
        <v>116056.63958269737</v>
      </c>
    </row>
    <row r="11" spans="1:9" x14ac:dyDescent="0.25">
      <c r="A11" s="8" t="s">
        <v>15</v>
      </c>
      <c r="B11" s="5" t="s">
        <v>16</v>
      </c>
      <c r="C11" s="6">
        <v>189345360</v>
      </c>
      <c r="D11" s="6">
        <v>45577708.630000003</v>
      </c>
      <c r="E11" s="7">
        <f t="shared" ref="E11" si="2">D11/C11*100</f>
        <v>24.071204401311974</v>
      </c>
      <c r="F11" s="7">
        <v>43171.6</v>
      </c>
      <c r="G11" s="6">
        <f t="shared" ref="G11" si="3">D11/F11*100</f>
        <v>105573.35987084103</v>
      </c>
    </row>
    <row r="12" spans="1:9" x14ac:dyDescent="0.25">
      <c r="A12" s="8" t="s">
        <v>17</v>
      </c>
      <c r="B12" s="5" t="s">
        <v>18</v>
      </c>
      <c r="C12" s="6">
        <f>C13+C14</f>
        <v>437639210</v>
      </c>
      <c r="D12" s="6">
        <f>D13+D14</f>
        <v>91989097.120000005</v>
      </c>
      <c r="E12" s="7">
        <f t="shared" si="0"/>
        <v>21.019391091579752</v>
      </c>
      <c r="F12" s="7">
        <f>F13+F14</f>
        <v>72798.8</v>
      </c>
      <c r="G12" s="6">
        <f t="shared" si="1"/>
        <v>126360.73275933119</v>
      </c>
    </row>
    <row r="13" spans="1:9" x14ac:dyDescent="0.25">
      <c r="A13" s="4" t="s">
        <v>53</v>
      </c>
      <c r="B13" s="9" t="s">
        <v>52</v>
      </c>
      <c r="C13" s="10">
        <v>71436960</v>
      </c>
      <c r="D13" s="12">
        <v>6557908.5599999996</v>
      </c>
      <c r="E13" s="11">
        <f t="shared" si="0"/>
        <v>9.1799938855180834</v>
      </c>
      <c r="F13" s="13">
        <v>3305.3</v>
      </c>
      <c r="G13" s="10">
        <f t="shared" si="1"/>
        <v>198405.84999848725</v>
      </c>
    </row>
    <row r="14" spans="1:9" x14ac:dyDescent="0.25">
      <c r="A14" s="4" t="s">
        <v>55</v>
      </c>
      <c r="B14" s="9" t="s">
        <v>54</v>
      </c>
      <c r="C14" s="10">
        <v>366202250</v>
      </c>
      <c r="D14" s="10">
        <v>85431188.560000002</v>
      </c>
      <c r="E14" s="11">
        <f t="shared" si="0"/>
        <v>23.328963314671061</v>
      </c>
      <c r="F14" s="11">
        <v>69493.5</v>
      </c>
      <c r="G14" s="10">
        <f t="shared" si="1"/>
        <v>122934.07089871714</v>
      </c>
    </row>
    <row r="15" spans="1:9" x14ac:dyDescent="0.25">
      <c r="A15" s="8" t="s">
        <v>19</v>
      </c>
      <c r="B15" s="5" t="s">
        <v>20</v>
      </c>
      <c r="C15" s="6">
        <v>13920320</v>
      </c>
      <c r="D15" s="14">
        <v>3130599.6</v>
      </c>
      <c r="E15" s="7">
        <f t="shared" si="0"/>
        <v>22.489422656950417</v>
      </c>
      <c r="F15" s="15">
        <v>3229.8</v>
      </c>
      <c r="G15" s="6">
        <f t="shared" si="1"/>
        <v>96928.590005573089</v>
      </c>
    </row>
    <row r="16" spans="1:9" ht="24" x14ac:dyDescent="0.25">
      <c r="A16" s="8" t="s">
        <v>21</v>
      </c>
      <c r="B16" s="5" t="s">
        <v>22</v>
      </c>
      <c r="C16" s="6">
        <v>0</v>
      </c>
      <c r="D16" s="14">
        <v>-2088.83</v>
      </c>
      <c r="E16" s="7">
        <v>0</v>
      </c>
      <c r="F16" s="15">
        <v>0.02</v>
      </c>
      <c r="G16" s="6">
        <v>0</v>
      </c>
    </row>
    <row r="17" spans="1:7" x14ac:dyDescent="0.25">
      <c r="A17" s="4"/>
      <c r="B17" s="9" t="s">
        <v>23</v>
      </c>
      <c r="C17" s="10">
        <f>SUM(C18:C23)</f>
        <v>197542000</v>
      </c>
      <c r="D17" s="10">
        <f>SUM(D18:D23)</f>
        <v>53406353.780000001</v>
      </c>
      <c r="E17" s="11">
        <f t="shared" si="0"/>
        <v>27.035442478055298</v>
      </c>
      <c r="F17" s="11">
        <f>SUM(F18:F23)</f>
        <v>41743.100000000006</v>
      </c>
      <c r="G17" s="10">
        <f t="shared" si="1"/>
        <v>127940.5549180583</v>
      </c>
    </row>
    <row r="18" spans="1:7" ht="36" x14ac:dyDescent="0.25">
      <c r="A18" s="8" t="s">
        <v>24</v>
      </c>
      <c r="B18" s="5" t="s">
        <v>25</v>
      </c>
      <c r="C18" s="6">
        <v>140140000</v>
      </c>
      <c r="D18" s="14">
        <v>39977998.57</v>
      </c>
      <c r="E18" s="7">
        <f t="shared" si="0"/>
        <v>28.527186078207507</v>
      </c>
      <c r="F18" s="15">
        <v>30959.7</v>
      </c>
      <c r="G18" s="6">
        <f t="shared" si="1"/>
        <v>129129.15360936959</v>
      </c>
    </row>
    <row r="19" spans="1:7" x14ac:dyDescent="0.25">
      <c r="A19" s="8" t="s">
        <v>26</v>
      </c>
      <c r="B19" s="5" t="s">
        <v>27</v>
      </c>
      <c r="C19" s="6">
        <v>980000</v>
      </c>
      <c r="D19" s="14">
        <v>359788.54</v>
      </c>
      <c r="E19" s="7">
        <f t="shared" si="0"/>
        <v>36.71311632653061</v>
      </c>
      <c r="F19" s="15">
        <v>435.1</v>
      </c>
      <c r="G19" s="6">
        <f t="shared" si="1"/>
        <v>82690.999770167764</v>
      </c>
    </row>
    <row r="20" spans="1:7" ht="24" x14ac:dyDescent="0.25">
      <c r="A20" s="8" t="s">
        <v>28</v>
      </c>
      <c r="B20" s="5" t="s">
        <v>29</v>
      </c>
      <c r="C20" s="6">
        <v>3332000</v>
      </c>
      <c r="D20" s="14">
        <v>1121565.32</v>
      </c>
      <c r="E20" s="7">
        <f t="shared" si="0"/>
        <v>33.660423769507801</v>
      </c>
      <c r="F20" s="15">
        <v>946.9</v>
      </c>
      <c r="G20" s="6">
        <f t="shared" si="1"/>
        <v>118446.01541873482</v>
      </c>
    </row>
    <row r="21" spans="1:7" ht="24" x14ac:dyDescent="0.25">
      <c r="A21" s="8" t="s">
        <v>30</v>
      </c>
      <c r="B21" s="5" t="s">
        <v>31</v>
      </c>
      <c r="C21" s="6">
        <v>36825000</v>
      </c>
      <c r="D21" s="14">
        <v>4337167.4000000004</v>
      </c>
      <c r="E21" s="7">
        <f t="shared" si="0"/>
        <v>11.777779769178547</v>
      </c>
      <c r="F21" s="15">
        <v>6043.6</v>
      </c>
      <c r="G21" s="6">
        <f t="shared" si="1"/>
        <v>71764.633662055741</v>
      </c>
    </row>
    <row r="22" spans="1:7" x14ac:dyDescent="0.25">
      <c r="A22" s="8" t="s">
        <v>32</v>
      </c>
      <c r="B22" s="5" t="s">
        <v>33</v>
      </c>
      <c r="C22" s="6">
        <v>14265000</v>
      </c>
      <c r="D22" s="14">
        <v>7534695.0599999996</v>
      </c>
      <c r="E22" s="7">
        <v>0</v>
      </c>
      <c r="F22" s="15">
        <v>2132.8000000000002</v>
      </c>
      <c r="G22" s="6">
        <f t="shared" si="1"/>
        <v>353277.15022505622</v>
      </c>
    </row>
    <row r="23" spans="1:7" x14ac:dyDescent="0.25">
      <c r="A23" s="8" t="s">
        <v>34</v>
      </c>
      <c r="B23" s="16" t="s">
        <v>35</v>
      </c>
      <c r="C23" s="14">
        <v>2000000</v>
      </c>
      <c r="D23" s="14">
        <v>75138.89</v>
      </c>
      <c r="E23" s="7">
        <v>0</v>
      </c>
      <c r="F23" s="15">
        <v>1225</v>
      </c>
      <c r="G23" s="6">
        <f t="shared" si="1"/>
        <v>6133.78693877551</v>
      </c>
    </row>
    <row r="24" spans="1:7" x14ac:dyDescent="0.25">
      <c r="A24" s="8" t="s">
        <v>36</v>
      </c>
      <c r="B24" s="5" t="s">
        <v>37</v>
      </c>
      <c r="C24" s="14">
        <f>C25+C30+C31</f>
        <v>2699488692.5599999</v>
      </c>
      <c r="D24" s="14">
        <f>D25++D30+D31</f>
        <v>420125848.95000005</v>
      </c>
      <c r="E24" s="7">
        <f t="shared" si="0"/>
        <v>15.563163872769664</v>
      </c>
      <c r="F24" s="15">
        <f>F25++F30+F31</f>
        <v>337155</v>
      </c>
      <c r="G24" s="6">
        <f t="shared" si="1"/>
        <v>124609.1112248076</v>
      </c>
    </row>
    <row r="25" spans="1:7" ht="24" x14ac:dyDescent="0.25">
      <c r="A25" s="8" t="s">
        <v>38</v>
      </c>
      <c r="B25" s="5" t="s">
        <v>39</v>
      </c>
      <c r="C25" s="14">
        <f>C26+C27+C28+C29</f>
        <v>2699488692.5599999</v>
      </c>
      <c r="D25" s="14">
        <f>D26+D27+D28+D29</f>
        <v>449280268.23000002</v>
      </c>
      <c r="E25" s="7">
        <f t="shared" si="0"/>
        <v>16.643161702001244</v>
      </c>
      <c r="F25" s="15">
        <f>F26+F27+F28+F29</f>
        <v>374921.10000000003</v>
      </c>
      <c r="G25" s="6">
        <f t="shared" si="1"/>
        <v>119833.28445104849</v>
      </c>
    </row>
    <row r="26" spans="1:7" x14ac:dyDescent="0.25">
      <c r="A26" s="4" t="s">
        <v>40</v>
      </c>
      <c r="B26" s="9" t="s">
        <v>41</v>
      </c>
      <c r="C26" s="12">
        <v>818000</v>
      </c>
      <c r="D26" s="12">
        <v>204480</v>
      </c>
      <c r="E26" s="11">
        <f t="shared" si="0"/>
        <v>24.997555012224939</v>
      </c>
      <c r="F26" s="13">
        <v>504.2</v>
      </c>
      <c r="G26" s="10">
        <f t="shared" si="1"/>
        <v>40555.335184450618</v>
      </c>
    </row>
    <row r="27" spans="1:7" ht="24" x14ac:dyDescent="0.25">
      <c r="A27" s="4" t="s">
        <v>42</v>
      </c>
      <c r="B27" s="9" t="s">
        <v>43</v>
      </c>
      <c r="C27" s="12">
        <v>1527685472.5599999</v>
      </c>
      <c r="D27" s="12">
        <v>126734919.59999999</v>
      </c>
      <c r="E27" s="11">
        <f t="shared" si="0"/>
        <v>8.2958777756540112</v>
      </c>
      <c r="F27" s="13">
        <v>106184.5</v>
      </c>
      <c r="G27" s="10">
        <f t="shared" si="1"/>
        <v>119353.5022531537</v>
      </c>
    </row>
    <row r="28" spans="1:7" x14ac:dyDescent="0.25">
      <c r="A28" s="4" t="s">
        <v>44</v>
      </c>
      <c r="B28" s="9" t="s">
        <v>45</v>
      </c>
      <c r="C28" s="12">
        <v>1155091220</v>
      </c>
      <c r="D28" s="12">
        <v>321501868.63</v>
      </c>
      <c r="E28" s="11">
        <f t="shared" si="0"/>
        <v>27.833461380651826</v>
      </c>
      <c r="F28" s="13">
        <v>268232.40000000002</v>
      </c>
      <c r="G28" s="10">
        <f t="shared" si="1"/>
        <v>119859.44599906648</v>
      </c>
    </row>
    <row r="29" spans="1:7" x14ac:dyDescent="0.25">
      <c r="A29" s="4" t="s">
        <v>46</v>
      </c>
      <c r="B29" s="9" t="s">
        <v>47</v>
      </c>
      <c r="C29" s="12">
        <v>15894000</v>
      </c>
      <c r="D29" s="12">
        <v>839000</v>
      </c>
      <c r="E29" s="11">
        <f t="shared" si="0"/>
        <v>5.2787215301371582</v>
      </c>
      <c r="F29" s="13">
        <v>0</v>
      </c>
      <c r="G29" s="10">
        <v>0</v>
      </c>
    </row>
    <row r="30" spans="1:7" ht="72" x14ac:dyDescent="0.25">
      <c r="A30" s="8" t="s">
        <v>48</v>
      </c>
      <c r="B30" s="5" t="s">
        <v>49</v>
      </c>
      <c r="C30" s="14">
        <v>0</v>
      </c>
      <c r="D30" s="14">
        <v>334764.17</v>
      </c>
      <c r="E30" s="7">
        <v>0</v>
      </c>
      <c r="F30" s="15">
        <v>700.6</v>
      </c>
      <c r="G30" s="6">
        <f t="shared" si="1"/>
        <v>47782.496431630025</v>
      </c>
    </row>
    <row r="31" spans="1:7" ht="36" x14ac:dyDescent="0.25">
      <c r="A31" s="8" t="s">
        <v>50</v>
      </c>
      <c r="B31" s="5" t="s">
        <v>51</v>
      </c>
      <c r="C31" s="14">
        <v>0</v>
      </c>
      <c r="D31" s="14">
        <v>-29489183.449999999</v>
      </c>
      <c r="E31" s="7">
        <v>0</v>
      </c>
      <c r="F31" s="15">
        <v>-38466.699999999997</v>
      </c>
      <c r="G31" s="6">
        <f>D31/F31*100</f>
        <v>76661.588984758244</v>
      </c>
    </row>
    <row r="33" spans="1:1" x14ac:dyDescent="0.25">
      <c r="A33" s="1"/>
    </row>
  </sheetData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2022-04-14T13:37:37Z</dcterms:modified>
</cp:coreProperties>
</file>