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0 год\Год\на сайт\"/>
    </mc:Choice>
  </mc:AlternateContent>
  <xr:revisionPtr revIDLastSave="0" documentId="13_ncr:1_{10F8E8F6-2DA8-41F3-A6F1-7960BB80B11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12" i="3"/>
  <c r="F25" i="3" l="1"/>
  <c r="F24" i="3" s="1"/>
  <c r="F17" i="3"/>
  <c r="F12" i="3"/>
  <c r="F9" i="3"/>
  <c r="F7" i="3"/>
  <c r="F6" i="3"/>
  <c r="F5" i="3"/>
  <c r="F4" i="3" s="1"/>
  <c r="G11" i="3" l="1"/>
  <c r="E11" i="3"/>
  <c r="D25" i="3"/>
  <c r="D24" i="3" s="1"/>
  <c r="C25" i="3"/>
  <c r="C24" i="3" s="1"/>
  <c r="D17" i="3"/>
  <c r="C17" i="3"/>
  <c r="G31" i="3"/>
  <c r="G30" i="3"/>
  <c r="G28" i="3"/>
  <c r="G27" i="3"/>
  <c r="G26" i="3"/>
  <c r="G23" i="3"/>
  <c r="G22" i="3"/>
  <c r="G21" i="3"/>
  <c r="G20" i="3"/>
  <c r="G19" i="3"/>
  <c r="G18" i="3"/>
  <c r="G16" i="3"/>
  <c r="G15" i="3"/>
  <c r="G14" i="3"/>
  <c r="G13" i="3"/>
  <c r="G10" i="3"/>
  <c r="G8" i="3"/>
  <c r="E29" i="3"/>
  <c r="E28" i="3"/>
  <c r="E27" i="3"/>
  <c r="E26" i="3"/>
  <c r="E23" i="3"/>
  <c r="E21" i="3"/>
  <c r="E20" i="3"/>
  <c r="E19" i="3"/>
  <c r="E18" i="3"/>
  <c r="E15" i="3"/>
  <c r="E14" i="3"/>
  <c r="E13" i="3"/>
  <c r="E10" i="3"/>
  <c r="E8" i="3"/>
  <c r="C7" i="3"/>
  <c r="C12" i="3"/>
  <c r="D9" i="3"/>
  <c r="C9" i="3"/>
  <c r="D6" i="3" l="1"/>
  <c r="D5" i="3" s="1"/>
  <c r="D4" i="3" s="1"/>
  <c r="G9" i="3"/>
  <c r="E7" i="3"/>
  <c r="G12" i="3"/>
  <c r="G7" i="3"/>
  <c r="G24" i="3"/>
  <c r="C6" i="3"/>
  <c r="C5" i="3" s="1"/>
  <c r="C4" i="3" s="1"/>
  <c r="G25" i="3"/>
  <c r="E25" i="3"/>
  <c r="E9" i="3"/>
  <c r="E12" i="3"/>
  <c r="E24" i="3"/>
  <c r="E17" i="3"/>
  <c r="G17" i="3"/>
  <c r="G4" i="3" l="1"/>
  <c r="E4" i="3"/>
  <c r="E5" i="3"/>
  <c r="G5" i="3"/>
  <c r="E6" i="3"/>
  <c r="G6" i="3"/>
</calcChain>
</file>

<file path=xl/sharedStrings.xml><?xml version="1.0" encoding="utf-8"?>
<sst xmlns="http://schemas.openxmlformats.org/spreadsheetml/2006/main" count="61" uniqueCount="61">
  <si>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</si>
  <si>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</si>
  <si>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</si>
  <si>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</si>
  <si>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</si>
  <si>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</si>
  <si>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</si>
  <si>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</si>
  <si>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</si>
  <si>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</si>
  <si>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</si>
  <si>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</si>
  <si>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</si>
  <si>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</si>
  <si>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</si>
  <si>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</si>
  <si>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</si>
  <si>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</si>
  <si>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</si>
  <si>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</si>
  <si>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</si>
  <si>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</si>
  <si>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</si>
  <si>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</si>
  <si>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</si>
  <si>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</si>
  <si>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</si>
  <si>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</si>
  <si>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</si>
  <si>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</si>
  <si>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</si>
  <si>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</si>
  <si>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</si>
  <si>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</si>
  <si>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</si>
  <si>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</si>
  <si>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</si>
  <si>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</si>
  <si>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</si>
  <si>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</si>
  <si>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</si>
  <si>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</si>
  <si>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</si>
  <si>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</si>
  <si>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</si>
  <si>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</si>
  <si>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</si>
  <si>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</si>
  <si>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</si>
  <si>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</si>
  <si>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</si>
  <si>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</si>
  <si>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</si>
  <si>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</si>
  <si>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</si>
  <si>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</si>
  <si>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2020 год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</si>
  <si>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Cведения об исполнении бюджета Рузского городского округа Московской области по доходам в разрезе видов доходов в сравнении с запланированными значениями на 2019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01.01.2021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</si>
  <si>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01.01.2021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</si>
  <si>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01.01.2021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</si>
  <si>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01.01.2020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</si>
</sst>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&gt;=50]#,##0.0,;[Red][&lt;=-50]\-#,##0.0,;#,##0.0,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164" fontId="4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="110" zoomScaleNormal="110" workbookViewId="0">
      <selection activeCell="D19" sqref="D19"/>
    </sheetView>
  </sheetViews>
  <sheetFormatPr defaultRowHeight="15" x14ac:dyDescent="0.25"/>
  <cols>
    <col min="1" max="1" width="20.5703125" customWidth="1"/>
    <col min="2" max="2" width="54.28515625" customWidth="1"/>
    <col min="3" max="3" width="16.5703125" customWidth="1"/>
    <col min="4" max="7" width="15.42578125" customWidth="1"/>
    <col min="9" max="9" width="13.28515625" customWidth="1"/>
  </cols>
  <sheetData>
    <row r="1" spans="1:9" ht="28.15" customHeight="1" x14ac:dyDescent="0.25">
      <c r="A1" s="12" t="s">
        <v>57</v>
      </c>
      <c r="B1" s="12"/>
      <c r="C1" s="12"/>
      <c r="D1" s="12"/>
      <c r="E1" s="12"/>
      <c r="F1" s="12"/>
      <c r="G1" s="12"/>
    </row>
    <row r="3" spans="1:9" ht="60" x14ac:dyDescent="0.25">
      <c r="A3" s="1" t="s">
        <v>0</v>
      </c>
      <c r="B3" s="1" t="s">
        <v>1</v>
      </c>
      <c r="C3" s="1" t="s">
        <v>56</v>
      </c>
      <c r="D3" s="1" t="s">
        <v>58</v>
      </c>
      <c r="E3" s="1" t="s">
        <v>59</v>
      </c>
      <c r="F3" s="1" t="s">
        <v>60</v>
      </c>
      <c r="G3" s="1" t="s">
        <v>2</v>
      </c>
      <c r="I3" s="13"/>
    </row>
    <row r="4" spans="1:9" x14ac:dyDescent="0.25">
      <c r="A4" s="1"/>
      <c r="B4" s="2" t="s">
        <v>3</v>
      </c>
      <c r="C4" s="7">
        <f>C5+C24</f>
        <v>5064802.57</v>
      </c>
      <c r="D4" s="7">
        <f>D5+D24</f>
        <v>4954521.3099999996</v>
      </c>
      <c r="E4" s="7">
        <f>D4/C4*100</f>
        <v>97.822595086860403</v>
      </c>
      <c r="F4" s="7">
        <f>F5+F24</f>
        <v>4579200.76358</v>
      </c>
      <c r="G4" s="7">
        <f>D4/F4*100</f>
        <v>108.19620204043152</v>
      </c>
    </row>
    <row r="5" spans="1:9" x14ac:dyDescent="0.25">
      <c r="A5" s="3" t="s">
        <v>4</v>
      </c>
      <c r="B5" s="2" t="s">
        <v>5</v>
      </c>
      <c r="C5" s="7">
        <f>C6+C17</f>
        <v>1697518</v>
      </c>
      <c r="D5" s="7">
        <f>D6+D17</f>
        <v>1736017.41</v>
      </c>
      <c r="E5" s="7">
        <f t="shared" ref="E5:E29" si="0">D5/C5*100</f>
        <v>102.26798243081959</v>
      </c>
      <c r="F5" s="7">
        <f>F6+F17</f>
        <v>1719017.37109</v>
      </c>
      <c r="G5" s="7">
        <f t="shared" ref="G5:G31" si="1">D5/F5*100</f>
        <v>100.98893933219652</v>
      </c>
    </row>
    <row r="6" spans="1:9" x14ac:dyDescent="0.25">
      <c r="A6" s="3"/>
      <c r="B6" s="4" t="s">
        <v>6</v>
      </c>
      <c r="C6" s="8">
        <f>C7+C9+C11+C12+C15+C16</f>
        <v>1489713</v>
      </c>
      <c r="D6" s="8">
        <f>D7+D9+D11+D12+D15+D16</f>
        <v>1554125.8599999999</v>
      </c>
      <c r="E6" s="8">
        <f t="shared" si="0"/>
        <v>104.3238435859793</v>
      </c>
      <c r="F6" s="8">
        <f>F7+F9+F11+F12+F15+F16</f>
        <v>1340267.48239</v>
      </c>
      <c r="G6" s="8">
        <f t="shared" si="1"/>
        <v>115.95639530317052</v>
      </c>
    </row>
    <row r="7" spans="1:9" x14ac:dyDescent="0.25">
      <c r="A7" s="3" t="s">
        <v>7</v>
      </c>
      <c r="B7" s="2" t="s">
        <v>8</v>
      </c>
      <c r="C7" s="7">
        <f>C8</f>
        <v>880070</v>
      </c>
      <c r="D7" s="7">
        <f>D8</f>
        <v>928178</v>
      </c>
      <c r="E7" s="7">
        <f t="shared" si="0"/>
        <v>105.46638335586943</v>
      </c>
      <c r="F7" s="7">
        <f>F8</f>
        <v>668973.88038999995</v>
      </c>
      <c r="G7" s="7">
        <f t="shared" si="1"/>
        <v>138.74652317649364</v>
      </c>
    </row>
    <row r="8" spans="1:9" x14ac:dyDescent="0.25">
      <c r="A8" s="1" t="s">
        <v>9</v>
      </c>
      <c r="B8" s="4" t="s">
        <v>10</v>
      </c>
      <c r="C8" s="8">
        <v>880070</v>
      </c>
      <c r="D8" s="9">
        <v>928178</v>
      </c>
      <c r="E8" s="8">
        <f t="shared" si="0"/>
        <v>105.46638335586943</v>
      </c>
      <c r="F8" s="9">
        <v>668973.88038999995</v>
      </c>
      <c r="G8" s="8">
        <f t="shared" si="1"/>
        <v>138.74652317649364</v>
      </c>
      <c r="I8" s="11"/>
    </row>
    <row r="9" spans="1:9" ht="24" x14ac:dyDescent="0.25">
      <c r="A9" s="3" t="s">
        <v>11</v>
      </c>
      <c r="B9" s="2" t="s">
        <v>12</v>
      </c>
      <c r="C9" s="7">
        <f>C10</f>
        <v>101210</v>
      </c>
      <c r="D9" s="7">
        <f>D10</f>
        <v>92977.16</v>
      </c>
      <c r="E9" s="7">
        <f t="shared" si="0"/>
        <v>91.865586404505478</v>
      </c>
      <c r="F9" s="7">
        <f>F10</f>
        <v>97244.064499999993</v>
      </c>
      <c r="G9" s="7">
        <f t="shared" si="1"/>
        <v>95.612169727850087</v>
      </c>
    </row>
    <row r="10" spans="1:9" ht="24" x14ac:dyDescent="0.25">
      <c r="A10" s="1" t="s">
        <v>13</v>
      </c>
      <c r="B10" s="4" t="s">
        <v>14</v>
      </c>
      <c r="C10" s="8">
        <v>101210</v>
      </c>
      <c r="D10" s="8">
        <v>92977.16</v>
      </c>
      <c r="E10" s="8">
        <f t="shared" si="0"/>
        <v>91.865586404505478</v>
      </c>
      <c r="F10" s="8">
        <v>97244.064499999993</v>
      </c>
      <c r="G10" s="8">
        <f t="shared" si="1"/>
        <v>95.612169727850087</v>
      </c>
    </row>
    <row r="11" spans="1:9" x14ac:dyDescent="0.25">
      <c r="A11" s="3" t="s">
        <v>15</v>
      </c>
      <c r="B11" s="2" t="s">
        <v>16</v>
      </c>
      <c r="C11" s="7">
        <v>142636</v>
      </c>
      <c r="D11" s="7">
        <v>143519.4</v>
      </c>
      <c r="E11" s="7">
        <f t="shared" ref="E11" si="2">D11/C11*100</f>
        <v>100.61933873636389</v>
      </c>
      <c r="F11" s="7">
        <v>139745.44636999999</v>
      </c>
      <c r="G11" s="7">
        <f t="shared" ref="G11" si="3">D11/F11*100</f>
        <v>102.70059148833217</v>
      </c>
    </row>
    <row r="12" spans="1:9" x14ac:dyDescent="0.25">
      <c r="A12" s="3" t="s">
        <v>17</v>
      </c>
      <c r="B12" s="2" t="s">
        <v>18</v>
      </c>
      <c r="C12" s="7">
        <f>C13+C14</f>
        <v>355000</v>
      </c>
      <c r="D12" s="7">
        <f>D13+D14</f>
        <v>377293.88</v>
      </c>
      <c r="E12" s="7">
        <f t="shared" si="0"/>
        <v>106.2799661971831</v>
      </c>
      <c r="F12" s="7">
        <f>F13+F14</f>
        <v>423843.51374000002</v>
      </c>
      <c r="G12" s="7">
        <f t="shared" si="1"/>
        <v>89.017259382066385</v>
      </c>
    </row>
    <row r="13" spans="1:9" x14ac:dyDescent="0.25">
      <c r="A13" s="1" t="s">
        <v>53</v>
      </c>
      <c r="B13" s="4" t="s">
        <v>52</v>
      </c>
      <c r="C13" s="8">
        <v>54000</v>
      </c>
      <c r="D13" s="9">
        <v>58904.7</v>
      </c>
      <c r="E13" s="8">
        <f t="shared" si="0"/>
        <v>109.08277777777778</v>
      </c>
      <c r="F13" s="9">
        <v>51617.26094</v>
      </c>
      <c r="G13" s="8">
        <f t="shared" si="1"/>
        <v>114.11822116727761</v>
      </c>
    </row>
    <row r="14" spans="1:9" x14ac:dyDescent="0.25">
      <c r="A14" s="1" t="s">
        <v>55</v>
      </c>
      <c r="B14" s="4" t="s">
        <v>54</v>
      </c>
      <c r="C14" s="8">
        <v>301000</v>
      </c>
      <c r="D14" s="8">
        <v>318389.18</v>
      </c>
      <c r="E14" s="8">
        <f t="shared" si="0"/>
        <v>105.77713621262458</v>
      </c>
      <c r="F14" s="8">
        <v>372226.25280000002</v>
      </c>
      <c r="G14" s="8">
        <f t="shared" si="1"/>
        <v>85.536465417196922</v>
      </c>
    </row>
    <row r="15" spans="1:9" x14ac:dyDescent="0.25">
      <c r="A15" s="3" t="s">
        <v>19</v>
      </c>
      <c r="B15" s="2" t="s">
        <v>20</v>
      </c>
      <c r="C15" s="7">
        <v>10797</v>
      </c>
      <c r="D15" s="10">
        <v>12157.4</v>
      </c>
      <c r="E15" s="7">
        <f t="shared" si="0"/>
        <v>112.5997962396962</v>
      </c>
      <c r="F15" s="10">
        <v>10463.97739</v>
      </c>
      <c r="G15" s="7">
        <f t="shared" si="1"/>
        <v>116.18335501774244</v>
      </c>
    </row>
    <row r="16" spans="1:9" ht="24" x14ac:dyDescent="0.25">
      <c r="A16" s="3" t="s">
        <v>21</v>
      </c>
      <c r="B16" s="2" t="s">
        <v>22</v>
      </c>
      <c r="C16" s="7">
        <v>0</v>
      </c>
      <c r="D16" s="10">
        <v>0.02</v>
      </c>
      <c r="E16" s="7">
        <v>0</v>
      </c>
      <c r="F16" s="10">
        <v>-3.4</v>
      </c>
      <c r="G16" s="7">
        <f t="shared" si="1"/>
        <v>-0.58823529411764708</v>
      </c>
    </row>
    <row r="17" spans="1:7" x14ac:dyDescent="0.25">
      <c r="A17" s="1"/>
      <c r="B17" s="4" t="s">
        <v>23</v>
      </c>
      <c r="C17" s="8">
        <f>SUM(C18:C23)</f>
        <v>207805</v>
      </c>
      <c r="D17" s="8">
        <f>SUM(D18:D23)</f>
        <v>181891.55</v>
      </c>
      <c r="E17" s="8">
        <f t="shared" si="0"/>
        <v>87.529919876807583</v>
      </c>
      <c r="F17" s="8">
        <f>SUM(F18:F23)</f>
        <v>378749.88870000007</v>
      </c>
      <c r="G17" s="8">
        <f t="shared" si="1"/>
        <v>48.024185729615496</v>
      </c>
    </row>
    <row r="18" spans="1:7" ht="36" x14ac:dyDescent="0.25">
      <c r="A18" s="3" t="s">
        <v>24</v>
      </c>
      <c r="B18" s="2" t="s">
        <v>25</v>
      </c>
      <c r="C18" s="7">
        <v>123868</v>
      </c>
      <c r="D18" s="10">
        <v>93766.9</v>
      </c>
      <c r="E18" s="7">
        <f t="shared" si="0"/>
        <v>75.699050602254005</v>
      </c>
      <c r="F18" s="10">
        <v>114805.62427</v>
      </c>
      <c r="G18" s="7">
        <f t="shared" si="1"/>
        <v>81.674482932542475</v>
      </c>
    </row>
    <row r="19" spans="1:7" x14ac:dyDescent="0.25">
      <c r="A19" s="3" t="s">
        <v>26</v>
      </c>
      <c r="B19" s="2" t="s">
        <v>27</v>
      </c>
      <c r="C19" s="7">
        <v>1635</v>
      </c>
      <c r="D19" s="10">
        <v>1465.4</v>
      </c>
      <c r="E19" s="7">
        <f t="shared" si="0"/>
        <v>89.62691131498471</v>
      </c>
      <c r="F19" s="10">
        <v>29331.121289999999</v>
      </c>
      <c r="G19" s="7">
        <f t="shared" si="1"/>
        <v>4.996058573797538</v>
      </c>
    </row>
    <row r="20" spans="1:7" ht="24" x14ac:dyDescent="0.25">
      <c r="A20" s="3" t="s">
        <v>28</v>
      </c>
      <c r="B20" s="2" t="s">
        <v>29</v>
      </c>
      <c r="C20" s="7">
        <v>10775</v>
      </c>
      <c r="D20" s="10">
        <v>11139.8</v>
      </c>
      <c r="E20" s="7">
        <f t="shared" si="0"/>
        <v>103.38561484918793</v>
      </c>
      <c r="F20" s="10">
        <v>3247.0205799999999</v>
      </c>
      <c r="G20" s="7">
        <f t="shared" si="1"/>
        <v>343.0775914577049</v>
      </c>
    </row>
    <row r="21" spans="1:7" ht="24" x14ac:dyDescent="0.25">
      <c r="A21" s="3" t="s">
        <v>30</v>
      </c>
      <c r="B21" s="2" t="s">
        <v>31</v>
      </c>
      <c r="C21" s="7">
        <v>21732</v>
      </c>
      <c r="D21" s="10">
        <v>24685.5</v>
      </c>
      <c r="E21" s="7">
        <f t="shared" si="0"/>
        <v>113.59055770292656</v>
      </c>
      <c r="F21" s="10">
        <v>26177.063539999999</v>
      </c>
      <c r="G21" s="7">
        <f t="shared" si="1"/>
        <v>94.302021165510766</v>
      </c>
    </row>
    <row r="22" spans="1:7" x14ac:dyDescent="0.25">
      <c r="A22" s="3" t="s">
        <v>32</v>
      </c>
      <c r="B22" s="2" t="s">
        <v>33</v>
      </c>
      <c r="C22" s="7">
        <v>45000</v>
      </c>
      <c r="D22" s="10">
        <v>45778.2</v>
      </c>
      <c r="E22" s="7">
        <v>0</v>
      </c>
      <c r="F22" s="10">
        <v>186264.31271</v>
      </c>
      <c r="G22" s="7">
        <f t="shared" si="1"/>
        <v>24.577010665093603</v>
      </c>
    </row>
    <row r="23" spans="1:7" x14ac:dyDescent="0.25">
      <c r="A23" s="3" t="s">
        <v>34</v>
      </c>
      <c r="B23" s="5" t="s">
        <v>35</v>
      </c>
      <c r="C23" s="10">
        <v>4795</v>
      </c>
      <c r="D23" s="10">
        <v>5055.75</v>
      </c>
      <c r="E23" s="7">
        <f t="shared" si="0"/>
        <v>105.43795620437957</v>
      </c>
      <c r="F23" s="10">
        <v>18924.746309999999</v>
      </c>
      <c r="G23" s="7">
        <f t="shared" si="1"/>
        <v>26.715021259378773</v>
      </c>
    </row>
    <row r="24" spans="1:7" x14ac:dyDescent="0.25">
      <c r="A24" s="3" t="s">
        <v>36</v>
      </c>
      <c r="B24" s="2" t="s">
        <v>37</v>
      </c>
      <c r="C24" s="10">
        <f>C25+C30+C31</f>
        <v>3367284.57</v>
      </c>
      <c r="D24" s="10">
        <f>D25++D30+D31</f>
        <v>3218503.8999999994</v>
      </c>
      <c r="E24" s="7">
        <f t="shared" si="0"/>
        <v>95.581583115204296</v>
      </c>
      <c r="F24" s="10">
        <f>F25++F30+F31</f>
        <v>2860183.3924900005</v>
      </c>
      <c r="G24" s="7">
        <f t="shared" si="1"/>
        <v>112.52788574504848</v>
      </c>
    </row>
    <row r="25" spans="1:7" ht="24" x14ac:dyDescent="0.25">
      <c r="A25" s="3" t="s">
        <v>38</v>
      </c>
      <c r="B25" s="2" t="s">
        <v>39</v>
      </c>
      <c r="C25" s="10">
        <f>C26+C27+C28+C29</f>
        <v>3367284.57</v>
      </c>
      <c r="D25" s="10">
        <f>D26+D27+D28+D29</f>
        <v>3226942.3999999994</v>
      </c>
      <c r="E25" s="7">
        <f t="shared" si="0"/>
        <v>95.832185635560933</v>
      </c>
      <c r="F25" s="10">
        <f>F26+F27+F28+F29</f>
        <v>2886943.2091400004</v>
      </c>
      <c r="G25" s="7">
        <f t="shared" si="1"/>
        <v>111.77713471410067</v>
      </c>
    </row>
    <row r="26" spans="1:7" x14ac:dyDescent="0.25">
      <c r="A26" s="1" t="s">
        <v>40</v>
      </c>
      <c r="B26" s="4" t="s">
        <v>41</v>
      </c>
      <c r="C26" s="9">
        <v>39358</v>
      </c>
      <c r="D26" s="9">
        <v>39358</v>
      </c>
      <c r="E26" s="8">
        <f t="shared" si="0"/>
        <v>100</v>
      </c>
      <c r="F26" s="9">
        <v>3406</v>
      </c>
      <c r="G26" s="8">
        <f t="shared" si="1"/>
        <v>1155.5490311215501</v>
      </c>
    </row>
    <row r="27" spans="1:7" ht="24" x14ac:dyDescent="0.25">
      <c r="A27" s="1" t="s">
        <v>42</v>
      </c>
      <c r="B27" s="4" t="s">
        <v>43</v>
      </c>
      <c r="C27" s="9">
        <v>1648518.26</v>
      </c>
      <c r="D27" s="9">
        <v>1394123.4</v>
      </c>
      <c r="E27" s="8">
        <f t="shared" si="0"/>
        <v>84.568271630791642</v>
      </c>
      <c r="F27" s="9">
        <v>1572542.02413</v>
      </c>
      <c r="G27" s="8">
        <f t="shared" si="1"/>
        <v>88.654126796470877</v>
      </c>
    </row>
    <row r="28" spans="1:7" x14ac:dyDescent="0.25">
      <c r="A28" s="1" t="s">
        <v>44</v>
      </c>
      <c r="B28" s="4" t="s">
        <v>45</v>
      </c>
      <c r="C28" s="9">
        <v>1199801</v>
      </c>
      <c r="D28" s="9">
        <v>1183746.7</v>
      </c>
      <c r="E28" s="8">
        <f t="shared" si="0"/>
        <v>98.661919768361585</v>
      </c>
      <c r="F28" s="9">
        <v>1190929.85806</v>
      </c>
      <c r="G28" s="8">
        <f t="shared" si="1"/>
        <v>99.396844573894455</v>
      </c>
    </row>
    <row r="29" spans="1:7" x14ac:dyDescent="0.25">
      <c r="A29" s="1" t="s">
        <v>46</v>
      </c>
      <c r="B29" s="4" t="s">
        <v>47</v>
      </c>
      <c r="C29" s="9">
        <v>479607.31</v>
      </c>
      <c r="D29" s="9">
        <v>609714.30000000005</v>
      </c>
      <c r="E29" s="8">
        <f t="shared" si="0"/>
        <v>127.12781629621117</v>
      </c>
      <c r="F29" s="9">
        <v>120065.32695</v>
      </c>
      <c r="G29" s="8">
        <v>0</v>
      </c>
    </row>
    <row r="30" spans="1:7" ht="72" x14ac:dyDescent="0.25">
      <c r="A30" s="3" t="s">
        <v>48</v>
      </c>
      <c r="B30" s="2" t="s">
        <v>49</v>
      </c>
      <c r="C30" s="10">
        <v>0</v>
      </c>
      <c r="D30" s="10">
        <v>794.6</v>
      </c>
      <c r="E30" s="7">
        <v>0</v>
      </c>
      <c r="F30" s="10">
        <v>1261</v>
      </c>
      <c r="G30" s="7">
        <f t="shared" si="1"/>
        <v>63.013481363996824</v>
      </c>
    </row>
    <row r="31" spans="1:7" ht="36" x14ac:dyDescent="0.25">
      <c r="A31" s="3" t="s">
        <v>50</v>
      </c>
      <c r="B31" s="2" t="s">
        <v>51</v>
      </c>
      <c r="C31" s="10">
        <v>0</v>
      </c>
      <c r="D31" s="10">
        <v>-9233.1</v>
      </c>
      <c r="E31" s="7">
        <v>0</v>
      </c>
      <c r="F31" s="10">
        <v>-28020.816649999997</v>
      </c>
      <c r="G31" s="7">
        <f t="shared" si="1"/>
        <v>32.950859767322314</v>
      </c>
    </row>
    <row r="33" spans="1:1" x14ac:dyDescent="0.25">
      <c r="A33" s="6"/>
    </row>
  </sheetData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2021-03-17T13:14:09Z</dcterms:modified>
</cp:coreProperties>
</file>