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2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3"/>
  <c r="F23"/>
  <c r="G25"/>
  <c r="G24"/>
  <c r="G26"/>
  <c r="F15"/>
  <c r="G20"/>
  <c r="G18"/>
  <c r="G17"/>
  <c r="G16"/>
  <c r="G15"/>
  <c r="G14"/>
  <c r="G13"/>
  <c r="G11"/>
  <c r="G8"/>
  <c r="G7"/>
  <c r="G6"/>
  <c r="G5"/>
  <c r="F8"/>
  <c r="E8"/>
  <c r="E26" l="1"/>
  <c r="E25" l="1"/>
  <c r="E24"/>
  <c r="E22"/>
  <c r="E21"/>
  <c r="E20"/>
  <c r="E19"/>
  <c r="E18"/>
  <c r="E17"/>
  <c r="E16"/>
  <c r="E15"/>
  <c r="E14"/>
  <c r="E13"/>
  <c r="E12"/>
  <c r="E11"/>
  <c r="E10"/>
  <c r="E9"/>
  <c r="E7"/>
  <c r="E6"/>
  <c r="E5"/>
  <c r="E4"/>
  <c r="C23"/>
  <c r="D23"/>
  <c r="E23" l="1"/>
  <c r="G23" l="1"/>
</calcChain>
</file>

<file path=xl/sharedStrings.xml><?xml version="1.0" encoding="utf-8"?>
<sst xmlns="http://schemas.openxmlformats.org/spreadsheetml/2006/main" count="52" uniqueCount="52">
  <si>
    <t>Код целевой статьи расходов</t>
  </si>
  <si>
    <t>Наименование</t>
  </si>
  <si>
    <t>% выполнения плана</t>
  </si>
  <si>
    <t>01 0 00 00000</t>
  </si>
  <si>
    <t>ИТОГО ПО ПРОГРАММАМ</t>
  </si>
  <si>
    <t>РАСХОДЫ ВСЕГО</t>
  </si>
  <si>
    <r>
      <t xml:space="preserve">Утвержденные бюджетные назначения на </t>
    </r>
    <r>
      <rPr>
        <i/>
        <sz val="9"/>
        <color theme="0" tint="-0.499984740745262"/>
        <rFont val="Times New Roman"/>
        <family val="1"/>
        <charset val="204"/>
      </rPr>
      <t>2019 год</t>
    </r>
    <r>
      <rPr>
        <sz val="9"/>
        <color rgb="FF000000"/>
        <rFont val="Times New Roman"/>
        <family val="1"/>
        <charset val="204"/>
      </rPr>
      <t>, тыс. руб.</t>
    </r>
  </si>
  <si>
    <t>99 0 00 00000</t>
  </si>
  <si>
    <t>02 0 00 00000</t>
  </si>
  <si>
    <t>03 0 00 00000</t>
  </si>
  <si>
    <t>04 0 00 00000</t>
  </si>
  <si>
    <t>06 0 00 00000</t>
  </si>
  <si>
    <t>07 0 00 00000</t>
  </si>
  <si>
    <t>08 0 00 00000</t>
  </si>
  <si>
    <t>09 0 00 00000</t>
  </si>
  <si>
    <t>10 0 00 00000</t>
  </si>
  <si>
    <t>11 0 00 00000</t>
  </si>
  <si>
    <t>12 0 00 00000</t>
  </si>
  <si>
    <t>13 0 00 00000</t>
  </si>
  <si>
    <t>14 0 00 00000</t>
  </si>
  <si>
    <t>15 0 00 00000</t>
  </si>
  <si>
    <t>16 0 00 00000</t>
  </si>
  <si>
    <t>17 0 00 00000</t>
  </si>
  <si>
    <t>18 0 00 00000</t>
  </si>
  <si>
    <t>19 0 00 00000</t>
  </si>
  <si>
    <t>Муниципальная программа "Жилище"</t>
  </si>
  <si>
    <r>
      <t xml:space="preserve">Темп роста к соответствующему периоду </t>
    </r>
    <r>
      <rPr>
        <i/>
        <sz val="9"/>
        <color theme="0" tint="-0.499984740745262"/>
        <rFont val="Times New Roman"/>
        <family val="1"/>
        <charset val="204"/>
      </rPr>
      <t>2019</t>
    </r>
    <r>
      <rPr>
        <sz val="9"/>
        <color rgb="FF000000"/>
        <rFont val="Times New Roman"/>
        <family val="1"/>
        <charset val="204"/>
      </rPr>
      <t xml:space="preserve"> года, %</t>
    </r>
  </si>
  <si>
    <t>05 0 00 00000</t>
  </si>
  <si>
    <t>95 - Руководство и управление в сфере установленных функций органов местного самоуправления</t>
  </si>
  <si>
    <t>99 - Непрограммные расходы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</si>
  <si>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</si>
  <si>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</si>
  <si>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</si>
  <si>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</si>
  <si>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</si>
  <si>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95 0 00 00000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</si>
  <si>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</si>
  <si>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</si>
  <si>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</si>
  <si>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</si>
  <si>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</si>
  <si>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</si>
  <si>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</si>
  <si>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</si>
  <si>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</si>
  <si>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</si>
  <si>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</si>
  <si>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</si>
  <si>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Муниципальная программа "Переселение граждан из аварийного жилищного фонда"</t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</si>
  <si>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01.04.2019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</si>
  <si>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01.04.2020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</si>
  <si>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Сведения об исполнении бюджета Рузского городского округа Московской области по расходам в разрезе муниципальных программ в сравнении с запланированными значениями на 2019 год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01.04.2020</t>
    </r>
    <r>
      <rPr>
        <b/>
        <sz val="11"/>
        <rFont val="Times New Roman"/>
        <family val="1"/>
        <charset val="204"/>
      </rPr>
      <t>)</t>
    </r>
  </si>
</sst>
</file>

<file path=xl/styles.xml><?xml version="1.0" encoding="utf-8"?>
<styleSheet xmlns="http://schemas.openxmlformats.org/spreadsheetml/2006/main">
  <numFmts count="2">
    <numFmt numFmtId="164" formatCode="[&gt;=50]#,##0.0,;[Red][&lt;=-50]\-#,##0.0,;#,##0.0,"/>
    <numFmt numFmtId="165" formatCode="#,##0.0"/>
  </numFmts>
  <fonts count="13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b/>
      <sz val="9"/>
      <color theme="1"/>
      <name val="Times New Roman"/>
      <family val="1"/>
      <charset val="204"/>
    </font>
    <font>
      <b/>
      <sz val="8"/>
      <color indexed="8"/>
      <name val="Arial"/>
      <family val="2"/>
      <charset val="204"/>
    </font>
    <font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right" vertical="center"/>
    </xf>
    <xf numFmtId="165" fontId="4" fillId="0" borderId="1" xfId="0" applyNumberFormat="1" applyFont="1" applyBorder="1" applyAlignment="1">
      <alignment horizontal="right" vertical="center"/>
    </xf>
    <xf numFmtId="165" fontId="4" fillId="0" borderId="1" xfId="0" applyNumberFormat="1" applyFont="1" applyBorder="1" applyAlignment="1">
      <alignment horizontal="right" vertical="center" wrapText="1"/>
    </xf>
    <xf numFmtId="165" fontId="10" fillId="0" borderId="1" xfId="0" applyNumberFormat="1" applyFont="1" applyBorder="1" applyAlignment="1">
      <alignment horizontal="right" vertical="center"/>
    </xf>
    <xf numFmtId="165" fontId="10" fillId="0" borderId="1" xfId="0" applyNumberFormat="1" applyFont="1" applyBorder="1" applyAlignment="1">
      <alignment horizontal="right" vertical="center" wrapText="1"/>
    </xf>
    <xf numFmtId="164" fontId="11" fillId="0" borderId="1" xfId="0" applyNumberFormat="1" applyFont="1" applyFill="1" applyBorder="1" applyAlignment="1">
      <alignment horizontal="right" vertical="center"/>
    </xf>
    <xf numFmtId="165" fontId="12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Normal="100" workbookViewId="0">
      <selection activeCell="H9" sqref="H9"/>
    </sheetView>
  </sheetViews>
  <sheetFormatPr defaultRowHeight="14.4"/>
  <cols>
    <col min="1" max="1" width="11.33203125" customWidth="1"/>
    <col min="2" max="2" width="60.44140625" customWidth="1"/>
    <col min="3" max="4" width="15.44140625" customWidth="1"/>
    <col min="5" max="5" width="9.6640625" customWidth="1"/>
    <col min="6" max="7" width="15.44140625" customWidth="1"/>
  </cols>
  <sheetData>
    <row r="1" spans="1:7" ht="47.25" customHeight="1">
      <c r="A1" s="14" t="s">
        <v>51</v>
      </c>
      <c r="B1" s="14"/>
      <c r="C1" s="14"/>
      <c r="D1" s="14"/>
      <c r="E1" s="14"/>
      <c r="F1" s="14"/>
      <c r="G1" s="14"/>
    </row>
    <row r="3" spans="1:7" ht="60">
      <c r="A3" s="1" t="s">
        <v>0</v>
      </c>
      <c r="B3" s="1" t="s">
        <v>1</v>
      </c>
      <c r="C3" s="1" t="s">
        <v>6</v>
      </c>
      <c r="D3" s="1" t="s">
        <v>50</v>
      </c>
      <c r="E3" s="1" t="s">
        <v>2</v>
      </c>
      <c r="F3" s="1" t="s">
        <v>49</v>
      </c>
      <c r="G3" s="1" t="s">
        <v>26</v>
      </c>
    </row>
    <row r="4" spans="1:7">
      <c r="A4" s="5" t="s">
        <v>3</v>
      </c>
      <c r="B4" s="6" t="s">
        <v>30</v>
      </c>
      <c r="C4" s="7">
        <v>1980000</v>
      </c>
      <c r="D4" s="7">
        <v>270000</v>
      </c>
      <c r="E4" s="9">
        <f>D4/C4*100</f>
        <v>13.636363636363635</v>
      </c>
      <c r="F4" s="7">
        <v>0</v>
      </c>
      <c r="G4" s="9">
        <v>0</v>
      </c>
    </row>
    <row r="5" spans="1:7">
      <c r="A5" s="5" t="s">
        <v>8</v>
      </c>
      <c r="B5" s="6" t="s">
        <v>31</v>
      </c>
      <c r="C5" s="7">
        <v>268334169.88</v>
      </c>
      <c r="D5" s="7">
        <v>63457553.979999997</v>
      </c>
      <c r="E5" s="9">
        <f t="shared" ref="E5:E26" si="0">D5/C5*100</f>
        <v>23.648704154367834</v>
      </c>
      <c r="F5" s="13">
        <v>58678.600000000006</v>
      </c>
      <c r="G5" s="9">
        <f>((D5/F5/10)*1000)/1000</f>
        <v>108.14428766194149</v>
      </c>
    </row>
    <row r="6" spans="1:7">
      <c r="A6" s="5" t="s">
        <v>9</v>
      </c>
      <c r="B6" s="6" t="s">
        <v>32</v>
      </c>
      <c r="C6" s="7">
        <v>1629322975.3</v>
      </c>
      <c r="D6" s="7">
        <v>364557744.79000002</v>
      </c>
      <c r="E6" s="9">
        <f t="shared" si="0"/>
        <v>22.374799245857048</v>
      </c>
      <c r="F6" s="13">
        <v>440101</v>
      </c>
      <c r="G6" s="9">
        <f>((D6/F6/10)*1000)/1000</f>
        <v>82.835018504843205</v>
      </c>
    </row>
    <row r="7" spans="1:7">
      <c r="A7" s="5" t="s">
        <v>10</v>
      </c>
      <c r="B7" s="6" t="s">
        <v>33</v>
      </c>
      <c r="C7" s="7">
        <v>82076500</v>
      </c>
      <c r="D7" s="7">
        <v>16617986.369999999</v>
      </c>
      <c r="E7" s="9">
        <f t="shared" si="0"/>
        <v>20.246948115477633</v>
      </c>
      <c r="F7" s="13">
        <v>9791.7999999999993</v>
      </c>
      <c r="G7" s="9">
        <f>((D7/F7/10)*1000)/1000</f>
        <v>169.71329449130906</v>
      </c>
    </row>
    <row r="8" spans="1:7">
      <c r="A8" s="5" t="s">
        <v>27</v>
      </c>
      <c r="B8" s="6" t="s">
        <v>34</v>
      </c>
      <c r="C8" s="7">
        <v>122239241.37</v>
      </c>
      <c r="D8" s="7">
        <v>30885473.079999998</v>
      </c>
      <c r="E8" s="9">
        <f t="shared" si="0"/>
        <v>25.266414233146513</v>
      </c>
      <c r="F8" s="13">
        <f>23904.3+1454.8</f>
        <v>25359.1</v>
      </c>
      <c r="G8" s="9">
        <f>((D8/F8/10)*1000)/1000</f>
        <v>121.79246534774499</v>
      </c>
    </row>
    <row r="9" spans="1:7">
      <c r="A9" s="5" t="s">
        <v>11</v>
      </c>
      <c r="B9" s="6" t="s">
        <v>36</v>
      </c>
      <c r="C9" s="7">
        <v>35247093.259999998</v>
      </c>
      <c r="D9" s="7">
        <v>361956.58</v>
      </c>
      <c r="E9" s="9">
        <f t="shared" si="0"/>
        <v>1.0269118571850144</v>
      </c>
      <c r="F9" s="7">
        <v>0</v>
      </c>
      <c r="G9" s="9">
        <v>0</v>
      </c>
    </row>
    <row r="10" spans="1:7">
      <c r="A10" s="5" t="s">
        <v>12</v>
      </c>
      <c r="B10" s="6" t="s">
        <v>37</v>
      </c>
      <c r="C10" s="7">
        <v>193710030</v>
      </c>
      <c r="D10" s="7">
        <v>55914656.119999997</v>
      </c>
      <c r="E10" s="9">
        <f t="shared" si="0"/>
        <v>28.865132135904371</v>
      </c>
      <c r="F10" s="7">
        <v>0</v>
      </c>
      <c r="G10" s="9">
        <v>0</v>
      </c>
    </row>
    <row r="11" spans="1:7" ht="20.399999999999999">
      <c r="A11" s="5" t="s">
        <v>13</v>
      </c>
      <c r="B11" s="6" t="s">
        <v>38</v>
      </c>
      <c r="C11" s="7">
        <v>52093240</v>
      </c>
      <c r="D11" s="7">
        <v>4810753.12</v>
      </c>
      <c r="E11" s="9">
        <f t="shared" si="0"/>
        <v>9.2348894405492921</v>
      </c>
      <c r="F11" s="13">
        <v>7911.5</v>
      </c>
      <c r="G11" s="9">
        <f>((D11/F11/10)*1000)/1000</f>
        <v>60.807092460342538</v>
      </c>
    </row>
    <row r="12" spans="1:7">
      <c r="A12" s="5" t="s">
        <v>14</v>
      </c>
      <c r="B12" s="6" t="s">
        <v>25</v>
      </c>
      <c r="C12" s="7">
        <v>52002089.109999999</v>
      </c>
      <c r="D12" s="7">
        <v>12288993.789999999</v>
      </c>
      <c r="E12" s="9">
        <f t="shared" si="0"/>
        <v>23.631730956048891</v>
      </c>
      <c r="F12" s="13">
        <v>0</v>
      </c>
      <c r="G12" s="9">
        <v>0</v>
      </c>
    </row>
    <row r="13" spans="1:7" ht="20.399999999999999">
      <c r="A13" s="5" t="s">
        <v>15</v>
      </c>
      <c r="B13" s="6" t="s">
        <v>39</v>
      </c>
      <c r="C13" s="7">
        <v>244753546.74000001</v>
      </c>
      <c r="D13" s="7">
        <v>11103163.880000001</v>
      </c>
      <c r="E13" s="9">
        <f t="shared" si="0"/>
        <v>4.5364670003310774</v>
      </c>
      <c r="F13" s="13">
        <v>20397</v>
      </c>
      <c r="G13" s="9">
        <f t="shared" ref="G13:G18" si="1">((D13/F13/10)*1000)/1000</f>
        <v>54.43527910967299</v>
      </c>
    </row>
    <row r="14" spans="1:7">
      <c r="A14" s="5" t="s">
        <v>16</v>
      </c>
      <c r="B14" s="6" t="s">
        <v>40</v>
      </c>
      <c r="C14" s="7">
        <v>13651049</v>
      </c>
      <c r="D14" s="7">
        <v>2027034.67</v>
      </c>
      <c r="E14" s="9">
        <f t="shared" si="0"/>
        <v>14.848929704962599</v>
      </c>
      <c r="F14" s="13">
        <v>3805.5</v>
      </c>
      <c r="G14" s="9">
        <f t="shared" si="1"/>
        <v>53.265922217842594</v>
      </c>
    </row>
    <row r="15" spans="1:7">
      <c r="A15" s="5" t="s">
        <v>17</v>
      </c>
      <c r="B15" s="6" t="s">
        <v>41</v>
      </c>
      <c r="C15" s="7">
        <v>352907140.60000002</v>
      </c>
      <c r="D15" s="7">
        <v>64038785.840000004</v>
      </c>
      <c r="E15" s="9">
        <f t="shared" si="0"/>
        <v>18.146072570570141</v>
      </c>
      <c r="F15" s="13">
        <f>3210.7+49958.7</f>
        <v>53169.399999999994</v>
      </c>
      <c r="G15" s="9">
        <f t="shared" si="1"/>
        <v>120.4429349212141</v>
      </c>
    </row>
    <row r="16" spans="1:7" ht="20.399999999999999">
      <c r="A16" s="5" t="s">
        <v>18</v>
      </c>
      <c r="B16" s="6" t="s">
        <v>42</v>
      </c>
      <c r="C16" s="7">
        <v>36652551.810000002</v>
      </c>
      <c r="D16" s="7">
        <v>6555915.3300000001</v>
      </c>
      <c r="E16" s="9">
        <f t="shared" si="0"/>
        <v>17.886654560873804</v>
      </c>
      <c r="F16" s="13">
        <v>1858.2</v>
      </c>
      <c r="G16" s="9">
        <f t="shared" si="1"/>
        <v>352.80999515660312</v>
      </c>
    </row>
    <row r="17" spans="1:7" ht="20.399999999999999">
      <c r="A17" s="5" t="s">
        <v>19</v>
      </c>
      <c r="B17" s="6" t="s">
        <v>43</v>
      </c>
      <c r="C17" s="7">
        <v>359284539</v>
      </c>
      <c r="D17" s="7">
        <v>54987932.189999998</v>
      </c>
      <c r="E17" s="9">
        <f t="shared" si="0"/>
        <v>15.304842324428551</v>
      </c>
      <c r="F17" s="13">
        <v>65738.100000000006</v>
      </c>
      <c r="G17" s="9">
        <f t="shared" si="1"/>
        <v>83.646975178777595</v>
      </c>
    </row>
    <row r="18" spans="1:7">
      <c r="A18" s="5" t="s">
        <v>20</v>
      </c>
      <c r="B18" s="6" t="s">
        <v>44</v>
      </c>
      <c r="C18" s="7">
        <v>78708803.799999997</v>
      </c>
      <c r="D18" s="7">
        <v>11351806.939999999</v>
      </c>
      <c r="E18" s="9">
        <f t="shared" si="0"/>
        <v>14.42253774920157</v>
      </c>
      <c r="F18" s="13">
        <v>12209.3</v>
      </c>
      <c r="G18" s="9">
        <f t="shared" si="1"/>
        <v>92.976722170804223</v>
      </c>
    </row>
    <row r="19" spans="1:7">
      <c r="A19" s="5" t="s">
        <v>21</v>
      </c>
      <c r="B19" s="6" t="s">
        <v>45</v>
      </c>
      <c r="C19" s="7">
        <v>2371000</v>
      </c>
      <c r="D19" s="7">
        <v>284926.40000000002</v>
      </c>
      <c r="E19" s="9">
        <f t="shared" si="0"/>
        <v>12.017140447068748</v>
      </c>
      <c r="F19" s="7">
        <v>0</v>
      </c>
      <c r="G19" s="9">
        <v>0</v>
      </c>
    </row>
    <row r="20" spans="1:7" ht="20.399999999999999">
      <c r="A20" s="5" t="s">
        <v>22</v>
      </c>
      <c r="B20" s="6" t="s">
        <v>46</v>
      </c>
      <c r="C20" s="7">
        <v>441009499.51999998</v>
      </c>
      <c r="D20" s="7">
        <v>40029544.259999998</v>
      </c>
      <c r="E20" s="9">
        <f t="shared" si="0"/>
        <v>9.0767986412012966</v>
      </c>
      <c r="F20" s="13">
        <v>41435.4</v>
      </c>
      <c r="G20" s="9">
        <f>((D20/F20/10)*1000)/1000</f>
        <v>96.607114351496534</v>
      </c>
    </row>
    <row r="21" spans="1:7">
      <c r="A21" s="5" t="s">
        <v>23</v>
      </c>
      <c r="B21" s="6" t="s">
        <v>47</v>
      </c>
      <c r="C21" s="7">
        <v>748352354.30999994</v>
      </c>
      <c r="D21" s="7">
        <v>144128991.15000001</v>
      </c>
      <c r="E21" s="9">
        <f t="shared" si="0"/>
        <v>19.259509283282824</v>
      </c>
      <c r="F21" s="7">
        <v>0</v>
      </c>
      <c r="G21" s="9">
        <v>0</v>
      </c>
    </row>
    <row r="22" spans="1:7">
      <c r="A22" s="5" t="s">
        <v>24</v>
      </c>
      <c r="B22" s="6" t="s">
        <v>48</v>
      </c>
      <c r="C22" s="7">
        <v>555778246.71000004</v>
      </c>
      <c r="D22" s="7">
        <v>24698073.399999999</v>
      </c>
      <c r="E22" s="9">
        <f t="shared" si="0"/>
        <v>4.4438719122605796</v>
      </c>
      <c r="F22" s="13">
        <v>38343.199999999997</v>
      </c>
      <c r="G22" s="9">
        <f>((D22/F22/10)*1000)/1000</f>
        <v>64.413177303928734</v>
      </c>
    </row>
    <row r="23" spans="1:7">
      <c r="A23" s="5"/>
      <c r="B23" s="2" t="s">
        <v>4</v>
      </c>
      <c r="C23" s="3">
        <f>(SUM(C4:C22))/1000</f>
        <v>5270474.0704100002</v>
      </c>
      <c r="D23" s="3">
        <f>(SUM(D4:D22))/1000</f>
        <v>908371.29188999999</v>
      </c>
      <c r="E23" s="9">
        <f t="shared" si="0"/>
        <v>17.235096497103839</v>
      </c>
      <c r="F23" s="9">
        <f>(SUM(F4:F22))</f>
        <v>778798.1</v>
      </c>
      <c r="G23" s="9">
        <f>((D23/F23/10)*1000)/1000</f>
        <v>0.11663758448948451</v>
      </c>
    </row>
    <row r="24" spans="1:7" ht="20.399999999999999">
      <c r="A24" s="5" t="s">
        <v>35</v>
      </c>
      <c r="B24" s="6" t="s">
        <v>28</v>
      </c>
      <c r="C24" s="7">
        <v>8892460</v>
      </c>
      <c r="D24" s="7">
        <v>1351816.99</v>
      </c>
      <c r="E24" s="9">
        <f t="shared" si="0"/>
        <v>15.20183380077054</v>
      </c>
      <c r="F24" s="8">
        <v>1289.5999999999999</v>
      </c>
      <c r="G24" s="9">
        <f>((D24/F24/10))</f>
        <v>104.82451845533498</v>
      </c>
    </row>
    <row r="25" spans="1:7">
      <c r="A25" s="5" t="s">
        <v>7</v>
      </c>
      <c r="B25" s="6" t="s">
        <v>29</v>
      </c>
      <c r="C25" s="7">
        <v>74753781.329999998</v>
      </c>
      <c r="D25" s="7">
        <v>2675548.44</v>
      </c>
      <c r="E25" s="9">
        <f t="shared" si="0"/>
        <v>3.5791479606748076</v>
      </c>
      <c r="F25" s="9">
        <v>8226.4</v>
      </c>
      <c r="G25" s="9">
        <f>((D25/F25/10))</f>
        <v>32.523928328308855</v>
      </c>
    </row>
    <row r="26" spans="1:7">
      <c r="A26" s="5"/>
      <c r="B26" s="2" t="s">
        <v>5</v>
      </c>
      <c r="C26" s="12">
        <v>5354120311.7399998</v>
      </c>
      <c r="D26" s="12">
        <v>912398657.32000005</v>
      </c>
      <c r="E26" s="11">
        <f t="shared" si="0"/>
        <v>17.041056311704093</v>
      </c>
      <c r="F26" s="10">
        <v>788314.1</v>
      </c>
      <c r="G26" s="11">
        <f>((D26/F26/10))</f>
        <v>115.74049700747457</v>
      </c>
    </row>
    <row r="28" spans="1:7">
      <c r="A28" s="4"/>
    </row>
  </sheetData>
  <mergeCells count="1">
    <mergeCell ref="A1:G1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Ралдугина НЕ</cp:lastModifiedBy>
  <cp:lastPrinted>2020-03-18T11:21:12Z</cp:lastPrinted>
  <dcterms:created xsi:type="dcterms:W3CDTF">2017-12-11T14:03:53Z</dcterms:created>
  <dcterms:modified xsi:type="dcterms:W3CDTF">2020-04-21T11:42:27Z</dcterms:modified>
</cp:coreProperties>
</file>