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8" i="1"/>
  <c r="D28"/>
  <c r="E26"/>
  <c r="E25"/>
  <c r="E24"/>
  <c r="E22"/>
  <c r="D22"/>
  <c r="E21"/>
  <c r="E20"/>
  <c r="E19"/>
  <c r="E18"/>
  <c r="E17"/>
  <c r="E16"/>
  <c r="E15"/>
  <c r="E14"/>
  <c r="E13"/>
  <c r="E11"/>
  <c r="D11"/>
  <c r="E10"/>
  <c r="E9"/>
  <c r="D9"/>
  <c r="D10"/>
  <c r="D8"/>
  <c r="H18"/>
  <c r="H19"/>
  <c r="H20"/>
  <c r="H21"/>
  <c r="H22"/>
  <c r="G22"/>
  <c r="G21"/>
  <c r="G20"/>
  <c r="G19"/>
  <c r="G18"/>
  <c r="F23"/>
  <c r="F22"/>
  <c r="F21"/>
  <c r="F20"/>
  <c r="F18"/>
  <c r="F19"/>
  <c r="D20"/>
  <c r="D19"/>
  <c r="D24"/>
  <c r="D26"/>
  <c r="D25"/>
  <c r="D21"/>
  <c r="D18"/>
  <c r="D17"/>
  <c r="D16"/>
  <c r="D15"/>
  <c r="D14"/>
  <c r="D13"/>
  <c r="D12"/>
  <c r="E29" l="1"/>
  <c r="H29"/>
  <c r="G29"/>
  <c r="F29"/>
  <c r="D29"/>
</calcChain>
</file>

<file path=xl/sharedStrings.xml><?xml version="1.0" encoding="utf-8"?>
<sst xmlns="http://schemas.openxmlformats.org/spreadsheetml/2006/main" count="52" uniqueCount="52">
  <si>
    <t>Ед.изм.: тыс. рублей</t>
  </si>
  <si>
    <t>№ п/п</t>
  </si>
  <si>
    <t>Наименование муниципальной программы</t>
  </si>
  <si>
    <t>КЦСР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</si>
  <si>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</si>
  <si>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</si>
  <si>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</si>
  <si>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</si>
  <si>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</si>
  <si>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</si>
  <si>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</si>
  <si>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</si>
  <si>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</si>
  <si>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</si>
  <si>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</si>
  <si>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</si>
  <si>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</si>
  <si>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</si>
  <si>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</si>
  <si>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</si>
  <si>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</si>
  <si>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</si>
  <si>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</si>
  <si>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ИТОГО по муниципальным программам: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</si>
  <si>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</si>
  <si>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</si>
  <si>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</si>
  <si>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</si>
  <si>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</si>
  <si>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</si>
  <si>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</si>
  <si>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</si>
  <si>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</si>
  <si>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</si>
  <si>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</si>
  <si>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</si>
  <si>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</si>
  <si>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</si>
  <si>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</si>
  <si>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</si>
  <si>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</si>
  <si>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</si>
  <si>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</si>
  <si>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Руководство и управление в сфере установленных функций органов местного самоуправления</t>
  </si>
  <si>
    <t>Непрограммные расходы</t>
  </si>
  <si>
    <t>Ожидаемое исполнение за 2020 год</t>
  </si>
  <si>
    <t>Утверждено Решением о бюджете на 2020 год (на 15.11.2020 г.)</t>
  </si>
  <si>
    <t>Очередной финансовый год 2021</t>
  </si>
  <si>
    <t>Плановый период</t>
  </si>
  <si>
    <t>Сведения о расходах бюджета Рузского городского округа по муниципальным программам за текущий 2020 год</t>
  </si>
  <si>
    <t>99 0 00 00000</t>
  </si>
  <si>
    <t>95 0 00 00000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</si>
</sst>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[&gt;=50]#,##0.0,;[Red][&lt;=-50]\-#,##0.0,;#,##0.0,"/>
    <numFmt numFmtId="166" formatCode="[&gt;=50]#,##0.00,;[Red][&lt;=-50]\-#,##0.00,;#,##0.00,"/>
    <numFmt numFmtId="167" formatCode="[&gt;=5]#,##0.00,;[Red][&lt;=-5]\-#,##0.00,;#,##0.00,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38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0" fillId="0" borderId="0" xfId="0"/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2" xfId="1" applyNumberFormat="1" applyFont="1" applyFill="1" applyBorder="1" applyAlignment="1">
      <alignment vertical="center" wrapText="1"/>
    </xf>
    <xf numFmtId="0" fontId="6" fillId="0" borderId="4" xfId="1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165" fontId="8" fillId="4" borderId="1" xfId="1" applyNumberFormat="1" applyFont="1" applyFill="1" applyBorder="1" applyAlignment="1">
      <alignment horizontal="right" vertical="center"/>
    </xf>
    <xf numFmtId="166" fontId="8" fillId="4" borderId="1" xfId="1" applyNumberFormat="1" applyFont="1" applyFill="1" applyBorder="1" applyAlignment="1">
      <alignment horizontal="right" vertical="center"/>
    </xf>
    <xf numFmtId="0" fontId="0" fillId="0" borderId="0" xfId="0"/>
    <xf numFmtId="4" fontId="8" fillId="4" borderId="1" xfId="1" applyNumberFormat="1" applyFont="1" applyFill="1" applyBorder="1" applyAlignment="1">
      <alignment horizontal="right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4" fontId="5" fillId="5" borderId="1" xfId="1" applyNumberFormat="1" applyFont="1" applyFill="1" applyBorder="1" applyAlignment="1">
      <alignment horizontal="right" vertical="center"/>
    </xf>
    <xf numFmtId="165" fontId="5" fillId="5" borderId="1" xfId="1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/>
    </xf>
    <xf numFmtId="4" fontId="5" fillId="5" borderId="1" xfId="1" applyNumberFormat="1" applyFont="1" applyFill="1" applyBorder="1" applyAlignment="1">
      <alignment horizontal="right" vertical="center"/>
    </xf>
    <xf numFmtId="164" fontId="9" fillId="5" borderId="1" xfId="0" applyNumberFormat="1" applyFont="1" applyFill="1" applyBorder="1" applyAlignment="1">
      <alignment horizontal="right"/>
    </xf>
    <xf numFmtId="167" fontId="5" fillId="5" borderId="1" xfId="1" applyNumberFormat="1" applyFont="1" applyFill="1" applyBorder="1" applyAlignment="1">
      <alignment horizontal="right" vertical="center"/>
    </xf>
    <xf numFmtId="167" fontId="5" fillId="5" borderId="1" xfId="1" applyNumberFormat="1" applyFont="1" applyFill="1" applyBorder="1" applyAlignment="1">
      <alignment vertical="center"/>
    </xf>
    <xf numFmtId="164" fontId="9" fillId="5" borderId="1" xfId="0" applyNumberFormat="1" applyFont="1" applyFill="1" applyBorder="1" applyAlignment="1">
      <alignment horizontal="right" vertical="center"/>
    </xf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99CCFF"/>
      <color rgb="FFA9C1DF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4"/>
  <sheetViews>
    <sheetView tabSelected="1" topLeftCell="A4" zoomScale="85" zoomScaleNormal="85" workbookViewId="0">
      <selection activeCell="P7" sqref="P7"/>
    </sheetView>
  </sheetViews>
  <sheetFormatPr defaultRowHeight="15"/>
  <cols>
    <col min="1" max="1" width="12.42578125" customWidth="1"/>
    <col min="2" max="2" width="38.7109375" customWidth="1"/>
    <col min="3" max="3" width="19.42578125" customWidth="1"/>
    <col min="4" max="4" width="23.5703125" customWidth="1"/>
    <col min="5" max="5" width="18.7109375" customWidth="1"/>
    <col min="6" max="6" width="17.5703125" customWidth="1"/>
    <col min="7" max="7" width="17" customWidth="1"/>
    <col min="8" max="8" width="18.7109375" customWidth="1"/>
    <col min="9" max="11" width="9.140625" customWidth="1"/>
  </cols>
  <sheetData>
    <row r="1" spans="1:8">
      <c r="A1" s="3"/>
      <c r="B1" s="35" t="s">
        <v>49</v>
      </c>
      <c r="C1" s="35"/>
      <c r="D1" s="35"/>
      <c r="E1" s="35"/>
    </row>
    <row r="2" spans="1:8">
      <c r="A2" s="3"/>
      <c r="B2" s="36"/>
      <c r="C2" s="36"/>
      <c r="D2" s="36"/>
      <c r="E2" s="36"/>
    </row>
    <row r="3" spans="1:8">
      <c r="A3" s="1"/>
      <c r="B3" s="1"/>
      <c r="C3" s="1"/>
      <c r="D3" s="1"/>
      <c r="E3" s="1"/>
    </row>
    <row r="4" spans="1:8">
      <c r="A4" s="3"/>
      <c r="B4" s="5" t="s">
        <v>0</v>
      </c>
      <c r="C4" s="3"/>
      <c r="D4" s="3"/>
      <c r="E4" s="3"/>
    </row>
    <row r="5" spans="1:8" ht="37.5" customHeight="1">
      <c r="A5" s="31" t="s">
        <v>1</v>
      </c>
      <c r="B5" s="31" t="s">
        <v>2</v>
      </c>
      <c r="C5" s="31" t="s">
        <v>3</v>
      </c>
      <c r="D5" s="31" t="s">
        <v>46</v>
      </c>
      <c r="E5" s="37" t="s">
        <v>45</v>
      </c>
      <c r="F5" s="37" t="s">
        <v>47</v>
      </c>
      <c r="G5" s="37" t="s">
        <v>48</v>
      </c>
      <c r="H5" s="37"/>
    </row>
    <row r="6" spans="1:8" ht="60.75" customHeight="1">
      <c r="A6" s="32"/>
      <c r="B6" s="32"/>
      <c r="C6" s="32"/>
      <c r="D6" s="32"/>
      <c r="E6" s="37"/>
      <c r="F6" s="37"/>
      <c r="G6" s="14">
        <v>2022</v>
      </c>
      <c r="H6" s="14">
        <v>2023</v>
      </c>
    </row>
    <row r="7" spans="1:8" ht="28.5" customHeight="1">
      <c r="A7" s="9">
        <v>1</v>
      </c>
      <c r="B7" s="6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ht="30" customHeight="1">
      <c r="A8" s="10">
        <v>1</v>
      </c>
      <c r="B8" s="11" t="s">
        <v>24</v>
      </c>
      <c r="C8" s="7" t="s">
        <v>4</v>
      </c>
      <c r="D8" s="22">
        <f>2155.1</f>
        <v>2155.1</v>
      </c>
      <c r="E8" s="22">
        <v>2155.1</v>
      </c>
      <c r="F8" s="23">
        <v>2880000</v>
      </c>
      <c r="G8" s="23">
        <v>2880000</v>
      </c>
      <c r="H8" s="23">
        <v>2880000</v>
      </c>
    </row>
    <row r="9" spans="1:8" ht="27" customHeight="1">
      <c r="A9" s="10">
        <v>2</v>
      </c>
      <c r="B9" s="12" t="s">
        <v>25</v>
      </c>
      <c r="C9" s="7" t="s">
        <v>5</v>
      </c>
      <c r="D9" s="22">
        <f>255666095.78/1000+5844</f>
        <v>261510.09578</v>
      </c>
      <c r="E9" s="22">
        <f>254564.7+5844</f>
        <v>260408.7</v>
      </c>
      <c r="F9" s="23">
        <v>259366038.16</v>
      </c>
      <c r="G9" s="23">
        <v>275931163.12</v>
      </c>
      <c r="H9" s="23">
        <v>266811279.97999999</v>
      </c>
    </row>
    <row r="10" spans="1:8">
      <c r="A10" s="10">
        <v>3</v>
      </c>
      <c r="B10" s="12" t="s">
        <v>26</v>
      </c>
      <c r="C10" s="7" t="s">
        <v>6</v>
      </c>
      <c r="D10" s="22">
        <f>433856188.51/1000+1157.12</f>
        <v>435013.30851</v>
      </c>
      <c r="E10" s="22">
        <f>430641.9</f>
        <v>430641.9</v>
      </c>
      <c r="F10" s="23">
        <v>1587411475.78</v>
      </c>
      <c r="G10" s="23">
        <v>1648644155.23</v>
      </c>
      <c r="H10" s="23">
        <v>1535224664.1500001</v>
      </c>
    </row>
    <row r="11" spans="1:8" ht="22.5">
      <c r="A11" s="10">
        <v>4</v>
      </c>
      <c r="B11" s="12" t="s">
        <v>27</v>
      </c>
      <c r="C11" s="7" t="s">
        <v>7</v>
      </c>
      <c r="D11" s="22">
        <f>22155.4+52653.45</f>
        <v>74808.850000000006</v>
      </c>
      <c r="E11" s="22">
        <f>20974.17+51929.83</f>
        <v>72904</v>
      </c>
      <c r="F11" s="23">
        <v>71747747</v>
      </c>
      <c r="G11" s="23">
        <v>79453835.620000005</v>
      </c>
      <c r="H11" s="23">
        <v>78612237</v>
      </c>
    </row>
    <row r="12" spans="1:8">
      <c r="A12" s="10">
        <v>5</v>
      </c>
      <c r="B12" s="12" t="s">
        <v>28</v>
      </c>
      <c r="C12" s="7" t="s">
        <v>8</v>
      </c>
      <c r="D12" s="22">
        <f>98582297.48/1000</f>
        <v>98582.297480000008</v>
      </c>
      <c r="E12" s="22">
        <v>94098.299999999988</v>
      </c>
      <c r="F12" s="23">
        <v>96382913.390000001</v>
      </c>
      <c r="G12" s="23">
        <v>108744529.77</v>
      </c>
      <c r="H12" s="23">
        <v>117524669.77</v>
      </c>
    </row>
    <row r="13" spans="1:8" ht="22.5">
      <c r="A13" s="10">
        <v>6</v>
      </c>
      <c r="B13" s="12" t="s">
        <v>29</v>
      </c>
      <c r="C13" s="7" t="s">
        <v>9</v>
      </c>
      <c r="D13" s="22">
        <f>20425521.33/1000+9878.86</f>
        <v>30304.38133</v>
      </c>
      <c r="E13" s="22">
        <f>17448+8049.94</f>
        <v>25497.94</v>
      </c>
      <c r="F13" s="23">
        <v>31435995.68</v>
      </c>
      <c r="G13" s="23">
        <v>21902470.850000001</v>
      </c>
      <c r="H13" s="23">
        <v>11961069.68</v>
      </c>
    </row>
    <row r="14" spans="1:8" ht="30" customHeight="1">
      <c r="A14" s="10">
        <v>7</v>
      </c>
      <c r="B14" s="11" t="s">
        <v>30</v>
      </c>
      <c r="C14" s="7" t="s">
        <v>10</v>
      </c>
      <c r="D14" s="22">
        <f>15851584/1000+177063.04</f>
        <v>192914.62400000001</v>
      </c>
      <c r="E14" s="22">
        <f>15319+177063.03</f>
        <v>192382.03</v>
      </c>
      <c r="F14" s="23">
        <v>21817673</v>
      </c>
      <c r="G14" s="23">
        <v>22517673</v>
      </c>
      <c r="H14" s="23">
        <v>22617673</v>
      </c>
    </row>
    <row r="15" spans="1:8" ht="33.75">
      <c r="A15" s="10">
        <v>8</v>
      </c>
      <c r="B15" s="12" t="s">
        <v>31</v>
      </c>
      <c r="C15" s="7" t="s">
        <v>11</v>
      </c>
      <c r="D15" s="22">
        <f>38906360.9/1000+744</f>
        <v>39650.3609</v>
      </c>
      <c r="E15" s="22">
        <f>36089.25+669.7</f>
        <v>36758.949999999997</v>
      </c>
      <c r="F15" s="23">
        <v>42690014.060000002</v>
      </c>
      <c r="G15" s="23">
        <v>46184282.350000001</v>
      </c>
      <c r="H15" s="23">
        <v>46994262.93</v>
      </c>
    </row>
    <row r="16" spans="1:8" s="19" customFormat="1">
      <c r="A16" s="20">
        <v>9</v>
      </c>
      <c r="B16" s="12" t="s">
        <v>32</v>
      </c>
      <c r="C16" s="21" t="s">
        <v>12</v>
      </c>
      <c r="D16" s="22">
        <f>6615489.11/1000+45399.6</f>
        <v>52015.089110000001</v>
      </c>
      <c r="E16" s="22">
        <f>5296.984+44915.74</f>
        <v>50212.724000000002</v>
      </c>
      <c r="F16" s="23">
        <v>37872897.390000001</v>
      </c>
      <c r="G16" s="23">
        <v>53483453.729999997</v>
      </c>
      <c r="H16" s="23">
        <v>42517251.640000001</v>
      </c>
    </row>
    <row r="17" spans="1:9" ht="22.5">
      <c r="A17" s="10">
        <v>10</v>
      </c>
      <c r="B17" s="12" t="s">
        <v>33</v>
      </c>
      <c r="C17" s="7" t="s">
        <v>13</v>
      </c>
      <c r="D17" s="22">
        <f>122391790.88/1000+121371.89</f>
        <v>243763.68088</v>
      </c>
      <c r="E17" s="22">
        <f>100242.23+92336.33</f>
        <v>192578.56</v>
      </c>
      <c r="F17" s="23">
        <v>257321006.03</v>
      </c>
      <c r="G17" s="23">
        <v>126493735.42</v>
      </c>
      <c r="H17" s="23">
        <v>6169675.4199999999</v>
      </c>
    </row>
    <row r="18" spans="1:9" s="19" customFormat="1">
      <c r="A18" s="20">
        <v>11</v>
      </c>
      <c r="B18" s="12" t="s">
        <v>34</v>
      </c>
      <c r="C18" s="21" t="s">
        <v>14</v>
      </c>
      <c r="D18" s="22">
        <f>13165277/1000+566</f>
        <v>13731.277</v>
      </c>
      <c r="E18" s="22">
        <f>12677.7+566</f>
        <v>13243.7</v>
      </c>
      <c r="F18" s="22">
        <f>12862711.05/1000</f>
        <v>12862.71105</v>
      </c>
      <c r="G18" s="22">
        <f>13339783.09/1000</f>
        <v>13339.783089999999</v>
      </c>
      <c r="H18" s="22">
        <f>13408105.44/1000</f>
        <v>13408.105439999999</v>
      </c>
    </row>
    <row r="19" spans="1:9" s="19" customFormat="1" ht="22.5">
      <c r="A19" s="20">
        <v>12</v>
      </c>
      <c r="B19" s="12" t="s">
        <v>35</v>
      </c>
      <c r="C19" s="21" t="s">
        <v>15</v>
      </c>
      <c r="D19" s="22">
        <f>13251+373742</f>
        <v>386993</v>
      </c>
      <c r="E19" s="22">
        <f>364511.26+12189.8</f>
        <v>376701.06</v>
      </c>
      <c r="F19" s="22">
        <f>417115760.46/1000</f>
        <v>417115.76045999996</v>
      </c>
      <c r="G19" s="22">
        <f>420478103.45/1000</f>
        <v>420478.10345</v>
      </c>
      <c r="H19" s="22">
        <f>418749967.04/1000</f>
        <v>418749.96704000002</v>
      </c>
    </row>
    <row r="20" spans="1:9" s="19" customFormat="1" ht="45">
      <c r="A20" s="20">
        <v>13</v>
      </c>
      <c r="B20" s="12" t="s">
        <v>36</v>
      </c>
      <c r="C20" s="21" t="s">
        <v>16</v>
      </c>
      <c r="D20" s="22">
        <f>7131+29976.2</f>
        <v>37107.199999999997</v>
      </c>
      <c r="E20" s="22">
        <f>27368+7072.6</f>
        <v>34440.6</v>
      </c>
      <c r="F20" s="22">
        <f>35164562.6/1000</f>
        <v>35164.562600000005</v>
      </c>
      <c r="G20" s="22">
        <f>33786894.6/1000</f>
        <v>33786.8946</v>
      </c>
      <c r="H20" s="22">
        <f>33290894.6/1000</f>
        <v>33290.8946</v>
      </c>
    </row>
    <row r="21" spans="1:9" s="19" customFormat="1" ht="33.75">
      <c r="A21" s="20">
        <v>14</v>
      </c>
      <c r="B21" s="12" t="s">
        <v>37</v>
      </c>
      <c r="C21" s="21" t="s">
        <v>17</v>
      </c>
      <c r="D21" s="22">
        <f>88648541.52/1000+224855</f>
        <v>313503.54151999997</v>
      </c>
      <c r="E21" s="22">
        <f>78973.2+175916.6</f>
        <v>254889.8</v>
      </c>
      <c r="F21" s="22">
        <f>253428000/1000</f>
        <v>253428</v>
      </c>
      <c r="G21" s="22">
        <f>230459000/1000</f>
        <v>230459</v>
      </c>
      <c r="H21" s="22">
        <f>231438000/1000</f>
        <v>231438</v>
      </c>
    </row>
    <row r="22" spans="1:9" s="19" customFormat="1" ht="22.5">
      <c r="A22" s="20">
        <v>15</v>
      </c>
      <c r="B22" s="12" t="s">
        <v>38</v>
      </c>
      <c r="C22" s="21" t="s">
        <v>18</v>
      </c>
      <c r="D22" s="22">
        <f>72126.8+5135</f>
        <v>77261.8</v>
      </c>
      <c r="E22" s="22">
        <f>71004.5+4673.74</f>
        <v>75678.240000000005</v>
      </c>
      <c r="F22" s="22">
        <f>75591325.69/1000</f>
        <v>75591.325689999998</v>
      </c>
      <c r="G22" s="22">
        <f>86418679.19/1000</f>
        <v>86418.679189999995</v>
      </c>
      <c r="H22" s="22">
        <f>79859848.19/1000</f>
        <v>79859.848190000004</v>
      </c>
    </row>
    <row r="23" spans="1:9" s="19" customFormat="1" ht="22.5">
      <c r="A23" s="20">
        <v>16</v>
      </c>
      <c r="B23" s="12" t="s">
        <v>39</v>
      </c>
      <c r="C23" s="21" t="s">
        <v>19</v>
      </c>
      <c r="D23" s="22">
        <v>2371</v>
      </c>
      <c r="E23" s="22">
        <v>2159.9499999999998</v>
      </c>
      <c r="F23" s="22">
        <f>1911000/1000</f>
        <v>1911</v>
      </c>
      <c r="G23" s="22">
        <v>1911000</v>
      </c>
      <c r="H23" s="22">
        <v>1911000</v>
      </c>
    </row>
    <row r="24" spans="1:9" ht="22.5">
      <c r="A24" s="10">
        <v>17</v>
      </c>
      <c r="B24" s="12" t="s">
        <v>40</v>
      </c>
      <c r="C24" s="7" t="s">
        <v>20</v>
      </c>
      <c r="D24" s="22">
        <f>242505618.73/1000+24116.26</f>
        <v>266621.87873</v>
      </c>
      <c r="E24" s="22">
        <f>233787.4+22809.25</f>
        <v>256596.65</v>
      </c>
      <c r="F24" s="23">
        <v>328269663.00999999</v>
      </c>
      <c r="G24" s="23">
        <v>296894380.52999997</v>
      </c>
      <c r="H24" s="23">
        <v>583776147.38999999</v>
      </c>
    </row>
    <row r="25" spans="1:9" ht="22.5">
      <c r="A25" s="10">
        <v>18</v>
      </c>
      <c r="B25" s="12" t="s">
        <v>41</v>
      </c>
      <c r="C25" s="7" t="s">
        <v>21</v>
      </c>
      <c r="D25" s="22">
        <f>83826365.93/1000+835555.73</f>
        <v>919382.09592999995</v>
      </c>
      <c r="E25" s="22">
        <f>78258.6+610040.09</f>
        <v>688298.69</v>
      </c>
      <c r="F25" s="23">
        <v>508055135.70999998</v>
      </c>
      <c r="G25" s="23">
        <v>12003122.66</v>
      </c>
      <c r="H25" s="23">
        <v>11043716.880000001</v>
      </c>
    </row>
    <row r="26" spans="1:9" ht="22.5">
      <c r="A26" s="10">
        <v>19</v>
      </c>
      <c r="B26" s="12" t="s">
        <v>42</v>
      </c>
      <c r="C26" s="7" t="s">
        <v>22</v>
      </c>
      <c r="D26" s="22">
        <f>103432055/1000+242913.24</f>
        <v>346345.29499999998</v>
      </c>
      <c r="E26" s="22">
        <f>100324.2+242913.2</f>
        <v>343237.4</v>
      </c>
      <c r="F26" s="23">
        <v>132096526.59999999</v>
      </c>
      <c r="G26" s="23">
        <v>122195990</v>
      </c>
      <c r="H26" s="23">
        <v>20451819.5</v>
      </c>
    </row>
    <row r="27" spans="1:9" s="3" customFormat="1" ht="22.5">
      <c r="A27" s="2"/>
      <c r="B27" s="12" t="s">
        <v>43</v>
      </c>
      <c r="C27" s="7" t="s">
        <v>51</v>
      </c>
      <c r="D27" s="25">
        <v>20383.2</v>
      </c>
      <c r="E27" s="29">
        <v>19769.8</v>
      </c>
      <c r="F27" s="27">
        <v>10549887.289999999</v>
      </c>
      <c r="G27" s="28">
        <v>10549887.289999999</v>
      </c>
      <c r="H27" s="27">
        <v>10549887.289999999</v>
      </c>
    </row>
    <row r="28" spans="1:9" s="3" customFormat="1">
      <c r="A28" s="2">
        <v>99</v>
      </c>
      <c r="B28" s="12" t="s">
        <v>44</v>
      </c>
      <c r="C28" s="24" t="s">
        <v>50</v>
      </c>
      <c r="D28" s="25">
        <f>61713.7+226252</f>
        <v>287965.7</v>
      </c>
      <c r="E28" s="26">
        <f>60809.6+220629.1</f>
        <v>281438.7</v>
      </c>
      <c r="F28" s="27">
        <v>31252447.100000001</v>
      </c>
      <c r="G28" s="28">
        <v>24989960.100000001</v>
      </c>
      <c r="H28" s="27">
        <v>5160760.0999999996</v>
      </c>
      <c r="I28" s="17"/>
    </row>
    <row r="29" spans="1:9" ht="24.75" customHeight="1">
      <c r="A29" s="33" t="s">
        <v>23</v>
      </c>
      <c r="B29" s="34"/>
      <c r="C29" s="8"/>
      <c r="D29" s="18">
        <f>SUM(D8:D26)</f>
        <v>3794034.8761699996</v>
      </c>
      <c r="E29" s="18">
        <f>SUM(E8:E26)</f>
        <v>3402884.2940000002</v>
      </c>
      <c r="F29" s="16">
        <f>SUM(F8:F26)</f>
        <v>3378143159.1698003</v>
      </c>
      <c r="G29" s="15">
        <f t="shared" ref="G29:H29" si="0">SUM(G8:G26)</f>
        <v>2820024274.7403297</v>
      </c>
      <c r="H29" s="15">
        <f t="shared" si="0"/>
        <v>2749272214.1552706</v>
      </c>
      <c r="I29" s="13"/>
    </row>
    <row r="30" spans="1:9">
      <c r="A30" s="1"/>
      <c r="B30" s="1"/>
      <c r="C30" s="30"/>
      <c r="D30" s="30"/>
      <c r="E30" s="30"/>
      <c r="F30" s="30"/>
      <c r="G30" s="30"/>
      <c r="H30" s="30"/>
      <c r="I30" s="30"/>
    </row>
    <row r="31" spans="1:9">
      <c r="G31" s="30"/>
      <c r="H31" s="30"/>
      <c r="I31" s="30"/>
    </row>
    <row r="32" spans="1:9">
      <c r="D32" s="30"/>
      <c r="E32" s="30"/>
      <c r="F32" s="30"/>
      <c r="G32" s="30"/>
      <c r="H32" s="30"/>
      <c r="I32" s="30"/>
    </row>
    <row r="33" spans="3:9">
      <c r="E33" s="30"/>
      <c r="F33" s="30"/>
      <c r="G33" s="30"/>
      <c r="H33" s="30"/>
      <c r="I33" s="30"/>
    </row>
    <row r="34" spans="3:9">
      <c r="F34" s="30"/>
      <c r="G34" s="30"/>
      <c r="H34" s="30"/>
      <c r="I34" s="30"/>
    </row>
    <row r="35" spans="3:9">
      <c r="G35" s="30"/>
      <c r="H35" s="30"/>
      <c r="I35" s="30"/>
    </row>
    <row r="36" spans="3:9">
      <c r="C36" s="30"/>
      <c r="D36" s="30"/>
      <c r="E36" s="30"/>
      <c r="F36" s="30"/>
      <c r="G36" s="30"/>
      <c r="H36" s="30"/>
      <c r="I36" s="30"/>
    </row>
    <row r="37" spans="3:9">
      <c r="D37" s="30"/>
      <c r="E37" s="30"/>
      <c r="F37" s="30"/>
      <c r="G37" s="30"/>
      <c r="H37" s="30"/>
      <c r="I37" s="30"/>
    </row>
    <row r="38" spans="3:9">
      <c r="E38" s="30"/>
      <c r="F38" s="30"/>
      <c r="G38" s="30"/>
      <c r="H38" s="30"/>
      <c r="I38" s="30"/>
    </row>
    <row r="39" spans="3:9">
      <c r="F39" s="30"/>
      <c r="G39" s="30"/>
      <c r="H39" s="30"/>
      <c r="I39" s="30"/>
    </row>
    <row r="40" spans="3:9">
      <c r="G40" s="30"/>
      <c r="H40" s="30"/>
      <c r="I40" s="30"/>
    </row>
    <row r="41" spans="3:9">
      <c r="F41" s="30"/>
      <c r="G41" s="30"/>
      <c r="H41" s="30"/>
      <c r="I41" s="30"/>
    </row>
    <row r="42" spans="3:9">
      <c r="G42" s="30"/>
      <c r="H42" s="30"/>
      <c r="I42" s="30"/>
    </row>
    <row r="43" spans="3:9">
      <c r="F43" s="30"/>
      <c r="G43" s="30"/>
      <c r="H43" s="30"/>
      <c r="I43" s="30"/>
    </row>
    <row r="44" spans="3:9">
      <c r="G44" s="30"/>
      <c r="H44" s="30"/>
      <c r="I44" s="30"/>
    </row>
    <row r="45" spans="3:9">
      <c r="C45" s="30"/>
      <c r="D45" s="30"/>
      <c r="E45" s="30"/>
      <c r="F45" s="30"/>
      <c r="G45" s="30"/>
      <c r="H45" s="30"/>
      <c r="I45" s="30"/>
    </row>
    <row r="46" spans="3:9">
      <c r="D46" s="30"/>
      <c r="E46" s="30"/>
      <c r="F46" s="30"/>
      <c r="G46" s="30"/>
      <c r="H46" s="30"/>
      <c r="I46" s="30"/>
    </row>
    <row r="47" spans="3:9">
      <c r="E47" s="30"/>
      <c r="F47" s="30"/>
      <c r="G47" s="30"/>
      <c r="H47" s="30"/>
      <c r="I47" s="30"/>
    </row>
    <row r="48" spans="3:9">
      <c r="F48" s="30"/>
      <c r="G48" s="30"/>
      <c r="H48" s="30"/>
      <c r="I48" s="30"/>
    </row>
    <row r="49" spans="2:9">
      <c r="G49" s="30"/>
      <c r="H49" s="30"/>
      <c r="I49" s="30"/>
    </row>
    <row r="50" spans="2:9">
      <c r="B50" s="30"/>
      <c r="C50" s="30"/>
      <c r="D50" s="30"/>
      <c r="E50" s="30"/>
      <c r="F50" s="30"/>
      <c r="G50" s="30"/>
      <c r="H50" s="30"/>
      <c r="I50" s="30"/>
    </row>
    <row r="51" spans="2:9">
      <c r="C51" s="30"/>
      <c r="D51" s="30"/>
      <c r="E51" s="30"/>
      <c r="F51" s="30"/>
      <c r="G51" s="30"/>
      <c r="H51" s="30"/>
      <c r="I51" s="30"/>
    </row>
    <row r="52" spans="2:9">
      <c r="D52" s="30"/>
      <c r="E52" s="30"/>
      <c r="F52" s="30"/>
      <c r="G52" s="30"/>
      <c r="H52" s="30"/>
      <c r="I52" s="30"/>
    </row>
    <row r="53" spans="2:9">
      <c r="E53" s="30"/>
      <c r="F53" s="30"/>
      <c r="G53" s="30"/>
      <c r="H53" s="30"/>
      <c r="I53" s="30"/>
    </row>
    <row r="54" spans="2:9">
      <c r="F54" s="30"/>
      <c r="G54" s="30"/>
      <c r="H54" s="30"/>
      <c r="I54" s="30"/>
    </row>
    <row r="55" spans="2:9">
      <c r="G55" s="30"/>
      <c r="H55" s="30"/>
      <c r="I55" s="30"/>
    </row>
    <row r="56" spans="2:9">
      <c r="D56" s="30"/>
      <c r="E56" s="30"/>
      <c r="F56" s="30"/>
      <c r="G56" s="30"/>
      <c r="H56" s="30"/>
      <c r="I56" s="30"/>
    </row>
    <row r="57" spans="2:9">
      <c r="E57" s="30"/>
      <c r="F57" s="30"/>
      <c r="G57" s="30"/>
      <c r="H57" s="30"/>
      <c r="I57" s="30"/>
    </row>
    <row r="58" spans="2:9">
      <c r="F58" s="30"/>
      <c r="G58" s="30"/>
      <c r="H58" s="30"/>
      <c r="I58" s="30"/>
    </row>
    <row r="59" spans="2:9">
      <c r="G59" s="30"/>
      <c r="H59" s="30"/>
      <c r="I59" s="30"/>
    </row>
    <row r="60" spans="2:9">
      <c r="G60" s="30"/>
      <c r="H60" s="30"/>
      <c r="I60" s="30"/>
    </row>
    <row r="61" spans="2:9">
      <c r="E61" s="30"/>
      <c r="F61" s="30"/>
      <c r="G61" s="30"/>
      <c r="H61" s="30"/>
      <c r="I61" s="30"/>
    </row>
    <row r="62" spans="2:9">
      <c r="F62" s="30"/>
      <c r="G62" s="30"/>
      <c r="H62" s="30"/>
      <c r="I62" s="30"/>
    </row>
    <row r="63" spans="2:9">
      <c r="G63" s="30"/>
      <c r="H63" s="30"/>
      <c r="I63" s="30"/>
    </row>
    <row r="64" spans="2:9">
      <c r="G64" s="30"/>
      <c r="H64" s="30"/>
      <c r="I64" s="30"/>
    </row>
    <row r="65" spans="3:9">
      <c r="E65" s="30"/>
      <c r="F65" s="30"/>
      <c r="G65" s="30"/>
      <c r="H65" s="30"/>
      <c r="I65" s="30"/>
    </row>
    <row r="66" spans="3:9">
      <c r="F66" s="30"/>
      <c r="G66" s="30"/>
      <c r="H66" s="30"/>
      <c r="I66" s="30"/>
    </row>
    <row r="67" spans="3:9">
      <c r="G67" s="30"/>
      <c r="H67" s="30"/>
      <c r="I67" s="30"/>
    </row>
    <row r="68" spans="3:9">
      <c r="F68" s="30"/>
      <c r="G68" s="30"/>
      <c r="H68" s="30"/>
      <c r="I68" s="30"/>
    </row>
    <row r="69" spans="3:9">
      <c r="G69" s="30"/>
      <c r="H69" s="30"/>
      <c r="I69" s="30"/>
    </row>
    <row r="70" spans="3:9">
      <c r="F70" s="30"/>
      <c r="G70" s="30"/>
      <c r="H70" s="30"/>
      <c r="I70" s="30"/>
    </row>
    <row r="71" spans="3:9">
      <c r="G71" s="30"/>
      <c r="H71" s="30"/>
      <c r="I71" s="30"/>
    </row>
    <row r="72" spans="3:9">
      <c r="C72" s="30"/>
      <c r="D72" s="30"/>
      <c r="E72" s="30"/>
      <c r="F72" s="30"/>
      <c r="G72" s="30"/>
      <c r="H72" s="30"/>
      <c r="I72" s="30"/>
    </row>
    <row r="73" spans="3:9">
      <c r="D73" s="30"/>
      <c r="E73" s="30"/>
      <c r="F73" s="30"/>
      <c r="G73" s="30"/>
      <c r="H73" s="30"/>
      <c r="I73" s="30"/>
    </row>
    <row r="74" spans="3:9">
      <c r="E74" s="30"/>
      <c r="F74" s="30"/>
      <c r="G74" s="30"/>
      <c r="H74" s="30"/>
      <c r="I74" s="30"/>
    </row>
    <row r="75" spans="3:9">
      <c r="F75" s="30"/>
      <c r="G75" s="30"/>
      <c r="H75" s="30"/>
      <c r="I75" s="30"/>
    </row>
    <row r="76" spans="3:9">
      <c r="G76" s="30"/>
      <c r="H76" s="30"/>
      <c r="I76" s="30"/>
    </row>
    <row r="77" spans="3:9">
      <c r="G77" s="30"/>
      <c r="H77" s="30"/>
      <c r="I77" s="30"/>
    </row>
    <row r="78" spans="3:9">
      <c r="E78" s="30"/>
      <c r="F78" s="30"/>
      <c r="G78" s="30"/>
      <c r="H78" s="30"/>
      <c r="I78" s="30"/>
    </row>
    <row r="79" spans="3:9">
      <c r="F79" s="30"/>
      <c r="G79" s="30"/>
      <c r="H79" s="30"/>
      <c r="I79" s="30"/>
    </row>
    <row r="80" spans="3:9">
      <c r="G80" s="30"/>
      <c r="H80" s="30"/>
      <c r="I80" s="30"/>
    </row>
    <row r="81" spans="4:9">
      <c r="G81" s="30"/>
      <c r="H81" s="30"/>
      <c r="I81" s="30"/>
    </row>
    <row r="82" spans="4:9">
      <c r="E82" s="30"/>
      <c r="F82" s="30"/>
      <c r="G82" s="30"/>
      <c r="H82" s="30"/>
      <c r="I82" s="30"/>
    </row>
    <row r="83" spans="4:9">
      <c r="F83" s="30"/>
      <c r="G83" s="30"/>
      <c r="H83" s="30"/>
      <c r="I83" s="30"/>
    </row>
    <row r="84" spans="4:9">
      <c r="G84" s="30"/>
      <c r="H84" s="30"/>
      <c r="I84" s="30"/>
    </row>
    <row r="85" spans="4:9">
      <c r="G85" s="30"/>
      <c r="H85" s="30"/>
      <c r="I85" s="30"/>
    </row>
    <row r="86" spans="4:9">
      <c r="D86" s="30"/>
      <c r="E86" s="30"/>
      <c r="F86" s="30"/>
      <c r="G86" s="30"/>
      <c r="H86" s="30"/>
      <c r="I86" s="30"/>
    </row>
    <row r="87" spans="4:9">
      <c r="E87" s="30"/>
      <c r="F87" s="30"/>
      <c r="G87" s="30"/>
      <c r="H87" s="30"/>
      <c r="I87" s="30"/>
    </row>
    <row r="88" spans="4:9">
      <c r="F88" s="30"/>
      <c r="G88" s="30"/>
      <c r="H88" s="30"/>
      <c r="I88" s="30"/>
    </row>
    <row r="89" spans="4:9">
      <c r="G89" s="30"/>
      <c r="H89" s="30"/>
      <c r="I89" s="30"/>
    </row>
    <row r="90" spans="4:9">
      <c r="F90" s="30"/>
      <c r="G90" s="30"/>
      <c r="H90" s="30"/>
      <c r="I90" s="30"/>
    </row>
    <row r="91" spans="4:9">
      <c r="G91" s="30"/>
      <c r="H91" s="30"/>
      <c r="I91" s="30"/>
    </row>
    <row r="92" spans="4:9">
      <c r="E92" s="30"/>
      <c r="F92" s="30"/>
      <c r="G92" s="30"/>
      <c r="H92" s="30"/>
      <c r="I92" s="30"/>
    </row>
    <row r="93" spans="4:9">
      <c r="F93" s="30"/>
      <c r="G93" s="30"/>
      <c r="H93" s="30"/>
      <c r="I93" s="30"/>
    </row>
    <row r="94" spans="4:9">
      <c r="G94" s="30"/>
      <c r="H94" s="30"/>
      <c r="I94" s="30"/>
    </row>
    <row r="95" spans="4:9">
      <c r="G95" s="30"/>
      <c r="H95" s="30"/>
      <c r="I95" s="30"/>
    </row>
    <row r="96" spans="4:9">
      <c r="E96" s="30"/>
      <c r="F96" s="30"/>
      <c r="G96" s="30"/>
      <c r="H96" s="30"/>
      <c r="I96" s="30"/>
    </row>
    <row r="97" spans="5:9">
      <c r="F97" s="30"/>
      <c r="G97" s="30"/>
      <c r="H97" s="30"/>
      <c r="I97" s="30"/>
    </row>
    <row r="98" spans="5:9">
      <c r="G98" s="30"/>
      <c r="H98" s="30"/>
      <c r="I98" s="30"/>
    </row>
    <row r="99" spans="5:9">
      <c r="G99" s="30"/>
      <c r="H99" s="30"/>
      <c r="I99" s="30"/>
    </row>
    <row r="100" spans="5:9">
      <c r="E100" s="30"/>
      <c r="F100" s="30"/>
      <c r="G100" s="30"/>
      <c r="H100" s="30"/>
      <c r="I100" s="30"/>
    </row>
    <row r="101" spans="5:9">
      <c r="F101" s="30"/>
      <c r="G101" s="30"/>
      <c r="H101" s="30"/>
      <c r="I101" s="30"/>
    </row>
    <row r="102" spans="5:9">
      <c r="G102" s="30"/>
      <c r="H102" s="30"/>
      <c r="I102" s="30"/>
    </row>
    <row r="103" spans="5:9">
      <c r="F103" s="30"/>
      <c r="G103" s="30"/>
      <c r="H103" s="30"/>
      <c r="I103" s="30"/>
    </row>
    <row r="104" spans="5:9">
      <c r="G104" s="30"/>
      <c r="H104" s="30"/>
      <c r="I104" s="30"/>
    </row>
    <row r="105" spans="5:9">
      <c r="E105" s="30"/>
      <c r="F105" s="30"/>
      <c r="G105" s="30"/>
      <c r="H105" s="30"/>
      <c r="I105" s="30"/>
    </row>
    <row r="106" spans="5:9">
      <c r="F106" s="30"/>
      <c r="G106" s="30"/>
      <c r="H106" s="30"/>
      <c r="I106" s="30"/>
    </row>
    <row r="107" spans="5:9">
      <c r="G107" s="30"/>
      <c r="H107" s="30"/>
      <c r="I107" s="30"/>
    </row>
    <row r="108" spans="5:9">
      <c r="E108" s="30"/>
      <c r="F108" s="30"/>
      <c r="G108" s="30"/>
      <c r="H108" s="30"/>
      <c r="I108" s="30"/>
    </row>
    <row r="109" spans="5:9">
      <c r="F109" s="30"/>
      <c r="G109" s="30"/>
      <c r="H109" s="30"/>
      <c r="I109" s="30"/>
    </row>
    <row r="110" spans="5:9">
      <c r="G110" s="30"/>
      <c r="H110" s="30"/>
      <c r="I110" s="30"/>
    </row>
    <row r="111" spans="5:9">
      <c r="G111" s="30"/>
      <c r="H111" s="30"/>
      <c r="I111" s="30"/>
    </row>
    <row r="112" spans="5:9">
      <c r="E112" s="30"/>
      <c r="F112" s="30"/>
      <c r="G112" s="30"/>
      <c r="H112" s="30"/>
      <c r="I112" s="30"/>
    </row>
    <row r="113" spans="4:9">
      <c r="F113" s="30"/>
      <c r="G113" s="30"/>
      <c r="H113" s="30"/>
      <c r="I113" s="30"/>
    </row>
    <row r="114" spans="4:9">
      <c r="G114" s="30"/>
      <c r="H114" s="30"/>
      <c r="I114" s="30"/>
    </row>
    <row r="115" spans="4:9">
      <c r="F115" s="30"/>
      <c r="G115" s="30"/>
      <c r="H115" s="30"/>
      <c r="I115" s="30"/>
    </row>
    <row r="116" spans="4:9">
      <c r="G116" s="30"/>
      <c r="H116" s="30"/>
      <c r="I116" s="30"/>
    </row>
    <row r="117" spans="4:9">
      <c r="D117" s="30"/>
      <c r="E117" s="30"/>
      <c r="F117" s="30"/>
      <c r="G117" s="30"/>
      <c r="H117" s="30"/>
      <c r="I117" s="30"/>
    </row>
    <row r="118" spans="4:9">
      <c r="E118" s="30"/>
      <c r="F118" s="30"/>
      <c r="G118" s="30"/>
      <c r="H118" s="30"/>
      <c r="I118" s="30"/>
    </row>
    <row r="119" spans="4:9">
      <c r="F119" s="30"/>
      <c r="G119" s="30"/>
      <c r="H119" s="30"/>
      <c r="I119" s="30"/>
    </row>
    <row r="120" spans="4:9">
      <c r="G120" s="30"/>
      <c r="H120" s="30"/>
      <c r="I120" s="30"/>
    </row>
    <row r="121" spans="4:9">
      <c r="G121" s="30"/>
      <c r="H121" s="30"/>
      <c r="I121" s="30"/>
    </row>
    <row r="122" spans="4:9">
      <c r="D122" s="30"/>
      <c r="E122" s="30"/>
      <c r="F122" s="30"/>
      <c r="G122" s="30"/>
      <c r="H122" s="30"/>
      <c r="I122" s="30"/>
    </row>
    <row r="123" spans="4:9">
      <c r="E123" s="30"/>
      <c r="F123" s="30"/>
      <c r="G123" s="30"/>
      <c r="H123" s="30"/>
      <c r="I123" s="30"/>
    </row>
    <row r="124" spans="4:9">
      <c r="F124" s="30"/>
      <c r="G124" s="30"/>
      <c r="H124" s="30"/>
      <c r="I124" s="30"/>
    </row>
    <row r="125" spans="4:9">
      <c r="G125" s="30"/>
      <c r="H125" s="30"/>
      <c r="I125" s="30"/>
    </row>
    <row r="126" spans="4:9">
      <c r="E126" s="30"/>
      <c r="F126" s="30"/>
      <c r="G126" s="30"/>
      <c r="H126" s="30"/>
      <c r="I126" s="30"/>
    </row>
    <row r="127" spans="4:9">
      <c r="F127" s="30"/>
      <c r="G127" s="30"/>
      <c r="H127" s="30"/>
      <c r="I127" s="30"/>
    </row>
    <row r="128" spans="4:9">
      <c r="G128" s="30"/>
      <c r="H128" s="30"/>
      <c r="I128" s="30"/>
    </row>
    <row r="129" spans="3:9">
      <c r="E129" s="30"/>
      <c r="F129" s="30"/>
      <c r="G129" s="30"/>
      <c r="H129" s="30"/>
      <c r="I129" s="30"/>
    </row>
    <row r="130" spans="3:9">
      <c r="F130" s="30"/>
      <c r="G130" s="30"/>
      <c r="H130" s="30"/>
      <c r="I130" s="30"/>
    </row>
    <row r="131" spans="3:9">
      <c r="G131" s="30"/>
      <c r="H131" s="30"/>
      <c r="I131" s="30"/>
    </row>
    <row r="132" spans="3:9">
      <c r="E132" s="30"/>
      <c r="F132" s="30"/>
      <c r="G132" s="30"/>
      <c r="H132" s="30"/>
      <c r="I132" s="30"/>
    </row>
    <row r="133" spans="3:9">
      <c r="F133" s="30"/>
      <c r="G133" s="30"/>
      <c r="H133" s="30"/>
      <c r="I133" s="30"/>
    </row>
    <row r="134" spans="3:9">
      <c r="G134" s="30"/>
      <c r="H134" s="30"/>
      <c r="I134" s="30"/>
    </row>
    <row r="135" spans="3:9">
      <c r="C135" s="30"/>
      <c r="D135" s="30"/>
      <c r="E135" s="30"/>
      <c r="F135" s="30"/>
      <c r="G135" s="30"/>
      <c r="H135" s="30"/>
      <c r="I135" s="30"/>
    </row>
    <row r="136" spans="3:9">
      <c r="D136" s="30"/>
      <c r="E136" s="30"/>
      <c r="F136" s="30"/>
      <c r="G136" s="30"/>
      <c r="H136" s="30"/>
      <c r="I136" s="30"/>
    </row>
    <row r="137" spans="3:9">
      <c r="E137" s="30"/>
      <c r="F137" s="30"/>
      <c r="G137" s="30"/>
      <c r="H137" s="30"/>
      <c r="I137" s="30"/>
    </row>
    <row r="138" spans="3:9">
      <c r="F138" s="30"/>
      <c r="G138" s="30"/>
      <c r="H138" s="30"/>
      <c r="I138" s="30"/>
    </row>
    <row r="139" spans="3:9">
      <c r="G139" s="30"/>
      <c r="H139" s="30"/>
      <c r="I139" s="30"/>
    </row>
    <row r="140" spans="3:9">
      <c r="G140" s="30"/>
      <c r="H140" s="30"/>
      <c r="I140" s="30"/>
    </row>
    <row r="141" spans="3:9">
      <c r="D141" s="30"/>
      <c r="E141" s="30"/>
      <c r="F141" s="30"/>
      <c r="G141" s="30"/>
      <c r="H141" s="30"/>
      <c r="I141" s="30"/>
    </row>
    <row r="142" spans="3:9">
      <c r="E142" s="30"/>
      <c r="F142" s="30"/>
      <c r="G142" s="30"/>
      <c r="H142" s="30"/>
      <c r="I142" s="30"/>
    </row>
    <row r="143" spans="3:9">
      <c r="F143" s="30"/>
      <c r="G143" s="30"/>
      <c r="H143" s="30"/>
      <c r="I143" s="30"/>
    </row>
    <row r="144" spans="3:9">
      <c r="G144" s="30"/>
      <c r="H144" s="30"/>
      <c r="I144" s="30"/>
    </row>
    <row r="145" spans="2:9">
      <c r="C145" s="30"/>
      <c r="D145" s="30"/>
      <c r="E145" s="30"/>
      <c r="F145" s="30"/>
      <c r="G145" s="30"/>
      <c r="H145" s="30"/>
      <c r="I145" s="30"/>
    </row>
    <row r="146" spans="2:9">
      <c r="D146" s="30"/>
      <c r="E146" s="30"/>
      <c r="F146" s="30"/>
      <c r="G146" s="30"/>
      <c r="H146" s="30"/>
      <c r="I146" s="30"/>
    </row>
    <row r="147" spans="2:9">
      <c r="E147" s="30"/>
      <c r="F147" s="30"/>
      <c r="G147" s="30"/>
      <c r="H147" s="30"/>
      <c r="I147" s="30"/>
    </row>
    <row r="148" spans="2:9">
      <c r="F148" s="30"/>
      <c r="G148" s="30"/>
      <c r="H148" s="30"/>
      <c r="I148" s="30"/>
    </row>
    <row r="149" spans="2:9">
      <c r="G149" s="30"/>
      <c r="H149" s="30"/>
      <c r="I149" s="30"/>
    </row>
    <row r="150" spans="2:9">
      <c r="F150" s="30"/>
      <c r="G150" s="30"/>
      <c r="H150" s="30"/>
      <c r="I150" s="30"/>
    </row>
    <row r="151" spans="2:9">
      <c r="G151" s="30"/>
      <c r="H151" s="30"/>
      <c r="I151" s="30"/>
    </row>
    <row r="152" spans="2:9">
      <c r="F152" s="30"/>
      <c r="G152" s="30"/>
      <c r="H152" s="30"/>
      <c r="I152" s="30"/>
    </row>
    <row r="153" spans="2:9">
      <c r="G153" s="30"/>
      <c r="H153" s="30"/>
      <c r="I153" s="30"/>
    </row>
    <row r="154" spans="2:9">
      <c r="E154" s="30"/>
      <c r="F154" s="30"/>
      <c r="G154" s="30"/>
      <c r="H154" s="30"/>
      <c r="I154" s="30"/>
    </row>
    <row r="155" spans="2:9">
      <c r="F155" s="30"/>
      <c r="G155" s="30"/>
      <c r="H155" s="30"/>
      <c r="I155" s="30"/>
    </row>
    <row r="156" spans="2:9">
      <c r="G156" s="30"/>
      <c r="H156" s="30"/>
      <c r="I156" s="30"/>
    </row>
    <row r="157" spans="2:9">
      <c r="E157" s="30"/>
      <c r="F157" s="30"/>
      <c r="G157" s="30"/>
      <c r="H157" s="30"/>
      <c r="I157" s="30"/>
    </row>
    <row r="158" spans="2:9">
      <c r="F158" s="30"/>
      <c r="G158" s="30"/>
      <c r="H158" s="30"/>
      <c r="I158" s="30"/>
    </row>
    <row r="159" spans="2:9">
      <c r="G159" s="30"/>
      <c r="H159" s="30"/>
      <c r="I159" s="30"/>
    </row>
    <row r="160" spans="2:9">
      <c r="B160" s="30"/>
      <c r="C160" s="30"/>
      <c r="D160" s="30"/>
      <c r="E160" s="30"/>
      <c r="F160" s="30"/>
      <c r="G160" s="30"/>
      <c r="H160" s="30"/>
      <c r="I160" s="30"/>
    </row>
    <row r="161" spans="3:9">
      <c r="C161" s="30"/>
      <c r="D161" s="30"/>
      <c r="E161" s="30"/>
      <c r="F161" s="30"/>
      <c r="G161" s="30"/>
      <c r="H161" s="30"/>
      <c r="I161" s="30"/>
    </row>
    <row r="162" spans="3:9">
      <c r="D162" s="30"/>
      <c r="E162" s="30"/>
      <c r="F162" s="30"/>
      <c r="G162" s="30"/>
      <c r="H162" s="30"/>
      <c r="I162" s="30"/>
    </row>
    <row r="163" spans="3:9">
      <c r="E163" s="30"/>
      <c r="F163" s="30"/>
      <c r="G163" s="30"/>
      <c r="H163" s="30"/>
      <c r="I163" s="30"/>
    </row>
    <row r="164" spans="3:9">
      <c r="F164" s="30"/>
      <c r="G164" s="30"/>
      <c r="H164" s="30"/>
      <c r="I164" s="30"/>
    </row>
    <row r="165" spans="3:9">
      <c r="G165" s="30"/>
      <c r="H165" s="30"/>
      <c r="I165" s="30"/>
    </row>
    <row r="166" spans="3:9">
      <c r="F166" s="30"/>
      <c r="G166" s="30"/>
      <c r="H166" s="30"/>
      <c r="I166" s="30"/>
    </row>
    <row r="167" spans="3:9">
      <c r="G167" s="30"/>
      <c r="H167" s="30"/>
      <c r="I167" s="30"/>
    </row>
    <row r="168" spans="3:9">
      <c r="E168" s="30"/>
      <c r="F168" s="30"/>
      <c r="G168" s="30"/>
      <c r="H168" s="30"/>
      <c r="I168" s="30"/>
    </row>
    <row r="169" spans="3:9">
      <c r="F169" s="30"/>
      <c r="G169" s="30"/>
      <c r="H169" s="30"/>
      <c r="I169" s="30"/>
    </row>
    <row r="170" spans="3:9">
      <c r="G170" s="30"/>
      <c r="H170" s="30"/>
      <c r="I170" s="30"/>
    </row>
    <row r="171" spans="3:9">
      <c r="F171" s="30"/>
      <c r="G171" s="30"/>
      <c r="H171" s="30"/>
      <c r="I171" s="30"/>
    </row>
    <row r="172" spans="3:9">
      <c r="G172" s="30"/>
      <c r="H172" s="30"/>
      <c r="I172" s="30"/>
    </row>
    <row r="173" spans="3:9">
      <c r="D173" s="30"/>
      <c r="E173" s="30"/>
      <c r="F173" s="30"/>
      <c r="G173" s="30"/>
      <c r="H173" s="30"/>
      <c r="I173" s="30"/>
    </row>
    <row r="174" spans="3:9">
      <c r="E174" s="30"/>
      <c r="F174" s="30"/>
      <c r="G174" s="30"/>
      <c r="H174" s="30"/>
      <c r="I174" s="30"/>
    </row>
    <row r="175" spans="3:9">
      <c r="F175" s="30"/>
      <c r="G175" s="30"/>
      <c r="H175" s="30"/>
      <c r="I175" s="30"/>
    </row>
    <row r="176" spans="3:9">
      <c r="G176" s="30"/>
      <c r="H176" s="30"/>
      <c r="I176" s="30"/>
    </row>
    <row r="177" spans="3:9">
      <c r="D177" s="30"/>
      <c r="E177" s="30"/>
      <c r="F177" s="30"/>
      <c r="G177" s="30"/>
      <c r="H177" s="30"/>
      <c r="I177" s="30"/>
    </row>
    <row r="178" spans="3:9">
      <c r="E178" s="30"/>
      <c r="F178" s="30"/>
      <c r="G178" s="30"/>
      <c r="H178" s="30"/>
      <c r="I178" s="30"/>
    </row>
    <row r="179" spans="3:9">
      <c r="F179" s="30"/>
      <c r="G179" s="30"/>
      <c r="H179" s="30"/>
      <c r="I179" s="30"/>
    </row>
    <row r="180" spans="3:9">
      <c r="G180" s="30"/>
      <c r="H180" s="30"/>
      <c r="I180" s="30"/>
    </row>
    <row r="181" spans="3:9">
      <c r="F181" s="30"/>
      <c r="G181" s="30"/>
      <c r="H181" s="30"/>
      <c r="I181" s="30"/>
    </row>
    <row r="182" spans="3:9">
      <c r="G182" s="30"/>
      <c r="H182" s="30"/>
      <c r="I182" s="30"/>
    </row>
    <row r="183" spans="3:9">
      <c r="C183" s="30"/>
      <c r="D183" s="30"/>
      <c r="E183" s="30"/>
      <c r="F183" s="30"/>
      <c r="G183" s="30"/>
      <c r="H183" s="30"/>
      <c r="I183" s="30"/>
    </row>
    <row r="184" spans="3:9">
      <c r="D184" s="30"/>
      <c r="E184" s="30"/>
      <c r="F184" s="30"/>
      <c r="G184" s="30"/>
      <c r="H184" s="30"/>
      <c r="I184" s="30"/>
    </row>
    <row r="185" spans="3:9">
      <c r="E185" s="30"/>
      <c r="F185" s="30"/>
      <c r="G185" s="30"/>
      <c r="H185" s="30"/>
      <c r="I185" s="30"/>
    </row>
    <row r="186" spans="3:9">
      <c r="F186" s="30"/>
      <c r="G186" s="30"/>
      <c r="H186" s="30"/>
      <c r="I186" s="30"/>
    </row>
    <row r="187" spans="3:9">
      <c r="G187" s="30"/>
      <c r="H187" s="30"/>
      <c r="I187" s="30"/>
    </row>
    <row r="188" spans="3:9">
      <c r="E188" s="30"/>
      <c r="F188" s="30"/>
      <c r="G188" s="30"/>
      <c r="H188" s="30"/>
      <c r="I188" s="30"/>
    </row>
    <row r="189" spans="3:9">
      <c r="F189" s="30"/>
      <c r="G189" s="30"/>
      <c r="H189" s="30"/>
      <c r="I189" s="30"/>
    </row>
    <row r="190" spans="3:9">
      <c r="G190" s="30"/>
      <c r="H190" s="30"/>
      <c r="I190" s="30"/>
    </row>
    <row r="191" spans="3:9">
      <c r="C191" s="30"/>
      <c r="D191" s="30"/>
      <c r="E191" s="30"/>
      <c r="F191" s="30"/>
      <c r="G191" s="30"/>
      <c r="H191" s="30"/>
      <c r="I191" s="30"/>
    </row>
    <row r="192" spans="3:9">
      <c r="D192" s="30"/>
      <c r="E192" s="30"/>
      <c r="F192" s="30"/>
      <c r="G192" s="30"/>
      <c r="H192" s="30"/>
      <c r="I192" s="30"/>
    </row>
    <row r="193" spans="2:9">
      <c r="E193" s="30"/>
      <c r="F193" s="30"/>
      <c r="G193" s="30"/>
      <c r="H193" s="30"/>
      <c r="I193" s="30"/>
    </row>
    <row r="194" spans="2:9">
      <c r="F194" s="30"/>
      <c r="G194" s="30"/>
      <c r="H194" s="30"/>
      <c r="I194" s="30"/>
    </row>
    <row r="195" spans="2:9">
      <c r="G195" s="30"/>
      <c r="H195" s="30"/>
      <c r="I195" s="30"/>
    </row>
    <row r="196" spans="2:9">
      <c r="F196" s="30"/>
      <c r="G196" s="30"/>
      <c r="H196" s="30"/>
      <c r="I196" s="30"/>
    </row>
    <row r="197" spans="2:9">
      <c r="G197" s="30"/>
      <c r="H197" s="30"/>
      <c r="I197" s="30"/>
    </row>
    <row r="198" spans="2:9">
      <c r="G198" s="30"/>
      <c r="H198" s="30"/>
      <c r="I198" s="30"/>
    </row>
    <row r="199" spans="2:9">
      <c r="B199" s="30"/>
      <c r="C199" s="30"/>
      <c r="D199" s="30"/>
      <c r="E199" s="30"/>
      <c r="F199" s="30"/>
      <c r="G199" s="30"/>
      <c r="H199" s="30"/>
      <c r="I199" s="30"/>
    </row>
    <row r="200" spans="2:9">
      <c r="C200" s="30"/>
      <c r="D200" s="30"/>
      <c r="E200" s="30"/>
      <c r="F200" s="30"/>
      <c r="G200" s="30"/>
      <c r="H200" s="30"/>
      <c r="I200" s="30"/>
    </row>
    <row r="201" spans="2:9">
      <c r="D201" s="30"/>
      <c r="E201" s="30"/>
      <c r="F201" s="30"/>
      <c r="G201" s="30"/>
      <c r="H201" s="30"/>
      <c r="I201" s="30"/>
    </row>
    <row r="202" spans="2:9">
      <c r="E202" s="30"/>
      <c r="F202" s="30"/>
      <c r="G202" s="30"/>
      <c r="H202" s="30"/>
      <c r="I202" s="30"/>
    </row>
    <row r="203" spans="2:9">
      <c r="F203" s="30"/>
      <c r="G203" s="30"/>
      <c r="H203" s="30"/>
      <c r="I203" s="30"/>
    </row>
    <row r="204" spans="2:9">
      <c r="G204" s="30"/>
      <c r="H204" s="30"/>
      <c r="I204" s="30"/>
    </row>
    <row r="205" spans="2:9">
      <c r="E205" s="30"/>
      <c r="F205" s="30"/>
      <c r="G205" s="30"/>
      <c r="H205" s="30"/>
      <c r="I205" s="30"/>
    </row>
    <row r="206" spans="2:9">
      <c r="F206" s="30"/>
      <c r="G206" s="30"/>
      <c r="H206" s="30"/>
      <c r="I206" s="30"/>
    </row>
    <row r="207" spans="2:9">
      <c r="G207" s="30"/>
      <c r="H207" s="30"/>
      <c r="I207" s="30"/>
    </row>
    <row r="208" spans="2:9">
      <c r="D208" s="30"/>
      <c r="E208" s="30"/>
      <c r="F208" s="30"/>
      <c r="G208" s="30"/>
      <c r="H208" s="30"/>
      <c r="I208" s="30"/>
    </row>
    <row r="209" spans="2:9">
      <c r="E209" s="30"/>
      <c r="F209" s="30"/>
      <c r="G209" s="30"/>
      <c r="H209" s="30"/>
      <c r="I209" s="30"/>
    </row>
    <row r="210" spans="2:9">
      <c r="F210" s="30"/>
      <c r="G210" s="30"/>
      <c r="H210" s="30"/>
      <c r="I210" s="30"/>
    </row>
    <row r="211" spans="2:9">
      <c r="G211" s="30"/>
      <c r="H211" s="30"/>
      <c r="I211" s="30"/>
    </row>
    <row r="212" spans="2:9">
      <c r="C212" s="30"/>
      <c r="D212" s="30"/>
      <c r="E212" s="30"/>
      <c r="F212" s="30"/>
      <c r="G212" s="30"/>
      <c r="H212" s="30"/>
      <c r="I212" s="30"/>
    </row>
    <row r="213" spans="2:9">
      <c r="D213" s="30"/>
      <c r="E213" s="30"/>
      <c r="F213" s="30"/>
      <c r="G213" s="30"/>
      <c r="H213" s="30"/>
      <c r="I213" s="30"/>
    </row>
    <row r="214" spans="2:9">
      <c r="E214" s="30"/>
      <c r="F214" s="30"/>
      <c r="G214" s="30"/>
      <c r="H214" s="30"/>
      <c r="I214" s="30"/>
    </row>
    <row r="215" spans="2:9">
      <c r="F215" s="30"/>
      <c r="G215" s="30"/>
      <c r="H215" s="30"/>
      <c r="I215" s="30"/>
    </row>
    <row r="216" spans="2:9">
      <c r="G216" s="30"/>
      <c r="H216" s="30"/>
      <c r="I216" s="30"/>
    </row>
    <row r="217" spans="2:9">
      <c r="C217" s="30"/>
      <c r="D217" s="30"/>
      <c r="E217" s="30"/>
      <c r="F217" s="30"/>
      <c r="G217" s="30"/>
      <c r="H217" s="30"/>
      <c r="I217" s="30"/>
    </row>
    <row r="218" spans="2:9">
      <c r="D218" s="30"/>
      <c r="E218" s="30"/>
      <c r="F218" s="30"/>
      <c r="G218" s="30"/>
      <c r="H218" s="30"/>
      <c r="I218" s="30"/>
    </row>
    <row r="219" spans="2:9">
      <c r="E219" s="30"/>
      <c r="F219" s="30"/>
      <c r="G219" s="30"/>
      <c r="H219" s="30"/>
      <c r="I219" s="30"/>
    </row>
    <row r="220" spans="2:9">
      <c r="F220" s="30"/>
      <c r="G220" s="30"/>
      <c r="H220" s="30"/>
      <c r="I220" s="30"/>
    </row>
    <row r="221" spans="2:9">
      <c r="G221" s="30"/>
      <c r="H221" s="30"/>
      <c r="I221" s="30"/>
    </row>
    <row r="222" spans="2:9">
      <c r="F222" s="30"/>
      <c r="G222" s="30"/>
      <c r="H222" s="30"/>
      <c r="I222" s="30"/>
    </row>
    <row r="223" spans="2:9">
      <c r="G223" s="30"/>
      <c r="H223" s="30"/>
      <c r="I223" s="30"/>
    </row>
    <row r="224" spans="2:9">
      <c r="B224" s="30"/>
      <c r="C224" s="30"/>
      <c r="D224" s="30"/>
      <c r="E224" s="30"/>
      <c r="F224" s="30"/>
      <c r="G224" s="30"/>
      <c r="H224" s="30"/>
      <c r="I224" s="30"/>
    </row>
    <row r="225" spans="3:9">
      <c r="C225" s="30"/>
      <c r="D225" s="30"/>
      <c r="E225" s="30"/>
      <c r="F225" s="30"/>
      <c r="G225" s="30"/>
      <c r="H225" s="30"/>
      <c r="I225" s="30"/>
    </row>
    <row r="226" spans="3:9">
      <c r="D226" s="30"/>
      <c r="E226" s="30"/>
      <c r="F226" s="30"/>
      <c r="G226" s="30"/>
      <c r="H226" s="30"/>
      <c r="I226" s="30"/>
    </row>
    <row r="227" spans="3:9">
      <c r="E227" s="30"/>
      <c r="F227" s="30"/>
      <c r="G227" s="30"/>
      <c r="H227" s="30"/>
      <c r="I227" s="30"/>
    </row>
    <row r="228" spans="3:9">
      <c r="F228" s="30"/>
      <c r="G228" s="30"/>
      <c r="H228" s="30"/>
      <c r="I228" s="30"/>
    </row>
    <row r="229" spans="3:9">
      <c r="G229" s="30"/>
      <c r="H229" s="30"/>
      <c r="I229" s="30"/>
    </row>
    <row r="230" spans="3:9">
      <c r="C230" s="30"/>
      <c r="D230" s="30"/>
      <c r="E230" s="30"/>
      <c r="F230" s="30"/>
      <c r="G230" s="30"/>
      <c r="H230" s="30"/>
      <c r="I230" s="30"/>
    </row>
    <row r="231" spans="3:9">
      <c r="D231" s="30"/>
      <c r="E231" s="30"/>
      <c r="F231" s="30"/>
      <c r="G231" s="30"/>
      <c r="H231" s="30"/>
      <c r="I231" s="30"/>
    </row>
    <row r="232" spans="3:9">
      <c r="E232" s="30"/>
      <c r="F232" s="30"/>
      <c r="G232" s="30"/>
      <c r="H232" s="30"/>
      <c r="I232" s="30"/>
    </row>
    <row r="233" spans="3:9">
      <c r="F233" s="30"/>
      <c r="G233" s="30"/>
      <c r="H233" s="30"/>
      <c r="I233" s="30"/>
    </row>
    <row r="234" spans="3:9">
      <c r="G234" s="30"/>
      <c r="H234" s="30"/>
      <c r="I234" s="30"/>
    </row>
    <row r="235" spans="3:9">
      <c r="C235" s="30"/>
      <c r="D235" s="30"/>
      <c r="E235" s="30"/>
      <c r="F235" s="30"/>
      <c r="G235" s="30"/>
      <c r="H235" s="30"/>
      <c r="I235" s="30"/>
    </row>
    <row r="236" spans="3:9">
      <c r="D236" s="30"/>
      <c r="E236" s="30"/>
      <c r="F236" s="30"/>
      <c r="G236" s="30"/>
      <c r="H236" s="30"/>
      <c r="I236" s="30"/>
    </row>
    <row r="237" spans="3:9">
      <c r="E237" s="30"/>
      <c r="F237" s="30"/>
      <c r="G237" s="30"/>
      <c r="H237" s="30"/>
      <c r="I237" s="30"/>
    </row>
    <row r="238" spans="3:9">
      <c r="F238" s="30"/>
      <c r="G238" s="30"/>
      <c r="H238" s="30"/>
      <c r="I238" s="30"/>
    </row>
    <row r="239" spans="3:9">
      <c r="G239" s="30"/>
      <c r="H239" s="30"/>
      <c r="I239" s="30"/>
    </row>
    <row r="240" spans="3:9">
      <c r="D240" s="30"/>
      <c r="E240" s="30"/>
      <c r="F240" s="30"/>
      <c r="G240" s="30"/>
      <c r="H240" s="30"/>
      <c r="I240" s="30"/>
    </row>
    <row r="241" spans="2:9">
      <c r="E241" s="30"/>
      <c r="F241" s="30"/>
      <c r="G241" s="30"/>
      <c r="H241" s="30"/>
      <c r="I241" s="30"/>
    </row>
    <row r="242" spans="2:9">
      <c r="F242" s="30"/>
      <c r="G242" s="30"/>
      <c r="H242" s="30"/>
      <c r="I242" s="30"/>
    </row>
    <row r="243" spans="2:9">
      <c r="G243" s="30"/>
      <c r="H243" s="30"/>
      <c r="I243" s="30"/>
    </row>
    <row r="244" spans="2:9">
      <c r="E244" s="30"/>
      <c r="F244" s="30"/>
      <c r="G244" s="30"/>
      <c r="H244" s="30"/>
      <c r="I244" s="30"/>
    </row>
    <row r="245" spans="2:9">
      <c r="F245" s="30"/>
      <c r="G245" s="30"/>
      <c r="H245" s="30"/>
      <c r="I245" s="30"/>
    </row>
    <row r="246" spans="2:9">
      <c r="G246" s="30"/>
      <c r="H246" s="30"/>
      <c r="I246" s="30"/>
    </row>
    <row r="247" spans="2:9">
      <c r="D247" s="30"/>
      <c r="E247" s="30"/>
      <c r="F247" s="30"/>
      <c r="G247" s="30"/>
      <c r="H247" s="30"/>
      <c r="I247" s="30"/>
    </row>
    <row r="248" spans="2:9">
      <c r="E248" s="30"/>
      <c r="F248" s="30"/>
      <c r="G248" s="30"/>
      <c r="H248" s="30"/>
      <c r="I248" s="30"/>
    </row>
    <row r="249" spans="2:9">
      <c r="F249" s="30"/>
      <c r="G249" s="30"/>
      <c r="H249" s="30"/>
      <c r="I249" s="30"/>
    </row>
    <row r="250" spans="2:9">
      <c r="G250" s="30"/>
      <c r="H250" s="30"/>
      <c r="I250" s="30"/>
    </row>
    <row r="251" spans="2:9">
      <c r="C251" s="30"/>
      <c r="D251" s="30"/>
      <c r="E251" s="30"/>
      <c r="F251" s="30"/>
      <c r="G251" s="30"/>
      <c r="H251" s="30"/>
      <c r="I251" s="30"/>
    </row>
    <row r="252" spans="2:9">
      <c r="D252" s="30"/>
      <c r="E252" s="30"/>
      <c r="F252" s="30"/>
      <c r="G252" s="30"/>
      <c r="H252" s="30"/>
      <c r="I252" s="30"/>
    </row>
    <row r="253" spans="2:9">
      <c r="E253" s="30"/>
      <c r="F253" s="30"/>
      <c r="G253" s="30"/>
      <c r="H253" s="30"/>
      <c r="I253" s="30"/>
    </row>
    <row r="254" spans="2:9">
      <c r="F254" s="30"/>
      <c r="G254" s="30"/>
      <c r="H254" s="30"/>
      <c r="I254" s="30"/>
    </row>
    <row r="255" spans="2:9">
      <c r="G255" s="30"/>
      <c r="H255" s="30"/>
      <c r="I255" s="30"/>
    </row>
    <row r="256" spans="2:9">
      <c r="B256" s="30"/>
      <c r="C256" s="30"/>
      <c r="D256" s="30"/>
      <c r="E256" s="30"/>
      <c r="F256" s="30"/>
      <c r="G256" s="30"/>
      <c r="H256" s="30"/>
      <c r="I256" s="30"/>
    </row>
    <row r="257" spans="3:9">
      <c r="C257" s="30"/>
      <c r="D257" s="30"/>
      <c r="E257" s="30"/>
      <c r="F257" s="30"/>
      <c r="G257" s="30"/>
      <c r="H257" s="30"/>
      <c r="I257" s="30"/>
    </row>
    <row r="258" spans="3:9">
      <c r="D258" s="30"/>
      <c r="E258" s="30"/>
      <c r="F258" s="30"/>
      <c r="G258" s="30"/>
      <c r="H258" s="30"/>
      <c r="I258" s="30"/>
    </row>
    <row r="259" spans="3:9">
      <c r="E259" s="30"/>
      <c r="F259" s="30"/>
      <c r="G259" s="30"/>
      <c r="H259" s="30"/>
      <c r="I259" s="30"/>
    </row>
    <row r="260" spans="3:9">
      <c r="F260" s="30"/>
      <c r="G260" s="30"/>
      <c r="H260" s="30"/>
      <c r="I260" s="30"/>
    </row>
    <row r="261" spans="3:9">
      <c r="G261" s="30"/>
      <c r="H261" s="30"/>
      <c r="I261" s="30"/>
    </row>
    <row r="262" spans="3:9">
      <c r="D262" s="30"/>
      <c r="E262" s="30"/>
      <c r="F262" s="30"/>
      <c r="G262" s="30"/>
      <c r="H262" s="30"/>
      <c r="I262" s="30"/>
    </row>
    <row r="263" spans="3:9">
      <c r="E263" s="30"/>
      <c r="F263" s="30"/>
      <c r="G263" s="30"/>
      <c r="H263" s="30"/>
      <c r="I263" s="30"/>
    </row>
    <row r="264" spans="3:9">
      <c r="F264" s="30"/>
      <c r="G264" s="30"/>
      <c r="H264" s="30"/>
      <c r="I264" s="30"/>
    </row>
    <row r="265" spans="3:9">
      <c r="G265" s="30"/>
      <c r="H265" s="30"/>
      <c r="I265" s="30"/>
    </row>
    <row r="266" spans="3:9">
      <c r="C266" s="30"/>
      <c r="D266" s="30"/>
      <c r="E266" s="30"/>
      <c r="F266" s="30"/>
      <c r="G266" s="30"/>
      <c r="H266" s="30"/>
      <c r="I266" s="30"/>
    </row>
    <row r="267" spans="3:9">
      <c r="D267" s="30"/>
      <c r="E267" s="30"/>
      <c r="F267" s="30"/>
      <c r="G267" s="30"/>
      <c r="H267" s="30"/>
      <c r="I267" s="30"/>
    </row>
    <row r="268" spans="3:9">
      <c r="E268" s="30"/>
      <c r="F268" s="30"/>
      <c r="G268" s="30"/>
      <c r="H268" s="30"/>
      <c r="I268" s="30"/>
    </row>
    <row r="269" spans="3:9">
      <c r="F269" s="30"/>
      <c r="G269" s="30"/>
      <c r="H269" s="30"/>
      <c r="I269" s="30"/>
    </row>
    <row r="270" spans="3:9">
      <c r="G270" s="30"/>
      <c r="H270" s="30"/>
      <c r="I270" s="30"/>
    </row>
    <row r="271" spans="3:9">
      <c r="C271" s="30"/>
      <c r="D271" s="30"/>
      <c r="E271" s="30"/>
      <c r="F271" s="30"/>
      <c r="G271" s="30"/>
      <c r="H271" s="30"/>
      <c r="I271" s="30"/>
    </row>
    <row r="272" spans="3:9">
      <c r="D272" s="30"/>
      <c r="E272" s="30"/>
      <c r="F272" s="30"/>
      <c r="G272" s="30"/>
      <c r="H272" s="30"/>
      <c r="I272" s="30"/>
    </row>
    <row r="273" spans="2:9">
      <c r="E273" s="30"/>
      <c r="F273" s="30"/>
      <c r="G273" s="30"/>
      <c r="H273" s="30"/>
      <c r="I273" s="30"/>
    </row>
    <row r="274" spans="2:9">
      <c r="F274" s="30"/>
      <c r="G274" s="30"/>
      <c r="H274" s="30"/>
      <c r="I274" s="30"/>
    </row>
    <row r="275" spans="2:9">
      <c r="G275" s="30"/>
      <c r="H275" s="30"/>
      <c r="I275" s="30"/>
    </row>
    <row r="276" spans="2:9">
      <c r="F276" s="30"/>
      <c r="G276" s="30"/>
      <c r="H276" s="30"/>
      <c r="I276" s="30"/>
    </row>
    <row r="277" spans="2:9">
      <c r="G277" s="30"/>
      <c r="H277" s="30"/>
      <c r="I277" s="30"/>
    </row>
    <row r="278" spans="2:9">
      <c r="E278" s="30"/>
      <c r="F278" s="30"/>
      <c r="G278" s="30"/>
      <c r="H278" s="30"/>
      <c r="I278" s="30"/>
    </row>
    <row r="279" spans="2:9">
      <c r="F279" s="30"/>
      <c r="G279" s="30"/>
      <c r="H279" s="30"/>
      <c r="I279" s="30"/>
    </row>
    <row r="280" spans="2:9">
      <c r="G280" s="30"/>
      <c r="H280" s="30"/>
      <c r="I280" s="30"/>
    </row>
    <row r="281" spans="2:9">
      <c r="B281" s="30"/>
      <c r="C281" s="30"/>
      <c r="D281" s="30"/>
      <c r="E281" s="30"/>
      <c r="F281" s="30"/>
      <c r="G281" s="30"/>
      <c r="H281" s="30"/>
      <c r="I281" s="30"/>
    </row>
    <row r="282" spans="2:9">
      <c r="C282" s="30"/>
      <c r="D282" s="30"/>
      <c r="E282" s="30"/>
      <c r="F282" s="30"/>
      <c r="G282" s="30"/>
      <c r="H282" s="30"/>
      <c r="I282" s="30"/>
    </row>
    <row r="283" spans="2:9">
      <c r="D283" s="30"/>
      <c r="E283" s="30"/>
      <c r="F283" s="30"/>
      <c r="G283" s="30"/>
      <c r="H283" s="30"/>
      <c r="I283" s="30"/>
    </row>
    <row r="284" spans="2:9">
      <c r="E284" s="30"/>
      <c r="F284" s="30"/>
      <c r="G284" s="30"/>
      <c r="H284" s="30"/>
      <c r="I284" s="30"/>
    </row>
    <row r="285" spans="2:9">
      <c r="F285" s="30"/>
      <c r="G285" s="30"/>
      <c r="H285" s="30"/>
      <c r="I285" s="30"/>
    </row>
    <row r="286" spans="2:9">
      <c r="G286" s="30"/>
      <c r="H286" s="30"/>
      <c r="I286" s="30"/>
    </row>
    <row r="287" spans="2:9">
      <c r="D287" s="30"/>
      <c r="E287" s="30"/>
      <c r="F287" s="30"/>
      <c r="G287" s="30"/>
      <c r="H287" s="30"/>
      <c r="I287" s="30"/>
    </row>
    <row r="288" spans="2:9">
      <c r="E288" s="30"/>
      <c r="F288" s="30"/>
      <c r="G288" s="30"/>
      <c r="H288" s="30"/>
      <c r="I288" s="30"/>
    </row>
    <row r="289" spans="4:9">
      <c r="F289" s="30"/>
      <c r="G289" s="30"/>
      <c r="H289" s="30"/>
      <c r="I289" s="30"/>
    </row>
    <row r="290" spans="4:9">
      <c r="G290" s="30"/>
      <c r="H290" s="30"/>
      <c r="I290" s="30"/>
    </row>
    <row r="291" spans="4:9">
      <c r="D291" s="30"/>
      <c r="E291" s="30"/>
      <c r="F291" s="30"/>
      <c r="G291" s="30"/>
      <c r="H291" s="30"/>
      <c r="I291" s="30"/>
    </row>
    <row r="292" spans="4:9">
      <c r="E292" s="30"/>
      <c r="F292" s="30"/>
      <c r="G292" s="30"/>
      <c r="H292" s="30"/>
      <c r="I292" s="30"/>
    </row>
    <row r="293" spans="4:9">
      <c r="F293" s="30"/>
      <c r="G293" s="30"/>
      <c r="H293" s="30"/>
      <c r="I293" s="30"/>
    </row>
    <row r="294" spans="4:9">
      <c r="G294" s="30"/>
      <c r="H294" s="30"/>
      <c r="I294" s="30"/>
    </row>
    <row r="295" spans="4:9">
      <c r="E295" s="30"/>
      <c r="F295" s="30"/>
      <c r="G295" s="30"/>
      <c r="H295" s="30"/>
      <c r="I295" s="30"/>
    </row>
    <row r="296" spans="4:9">
      <c r="F296" s="30"/>
      <c r="G296" s="30"/>
      <c r="H296" s="30"/>
      <c r="I296" s="30"/>
    </row>
    <row r="297" spans="4:9">
      <c r="G297" s="30"/>
      <c r="H297" s="30"/>
      <c r="I297" s="30"/>
    </row>
    <row r="298" spans="4:9">
      <c r="E298" s="30"/>
      <c r="F298" s="30"/>
      <c r="G298" s="30"/>
      <c r="H298" s="30"/>
      <c r="I298" s="30"/>
    </row>
    <row r="299" spans="4:9">
      <c r="F299" s="30"/>
      <c r="G299" s="30"/>
      <c r="H299" s="30"/>
      <c r="I299" s="30"/>
    </row>
    <row r="300" spans="4:9">
      <c r="G300" s="30"/>
      <c r="H300" s="30"/>
      <c r="I300" s="30"/>
    </row>
    <row r="301" spans="4:9">
      <c r="E301" s="30"/>
      <c r="F301" s="30"/>
      <c r="G301" s="30"/>
      <c r="H301" s="30"/>
      <c r="I301" s="30"/>
    </row>
    <row r="302" spans="4:9">
      <c r="F302" s="30"/>
      <c r="G302" s="30"/>
      <c r="H302" s="30"/>
      <c r="I302" s="30"/>
    </row>
    <row r="303" spans="4:9">
      <c r="G303" s="30"/>
      <c r="H303" s="30"/>
      <c r="I303" s="30"/>
    </row>
    <row r="304" spans="4:9">
      <c r="E304" s="30"/>
      <c r="F304" s="30"/>
      <c r="G304" s="30"/>
      <c r="H304" s="30"/>
      <c r="I304" s="30"/>
    </row>
    <row r="305" spans="3:9">
      <c r="F305" s="30"/>
      <c r="G305" s="30"/>
      <c r="H305" s="30"/>
      <c r="I305" s="30"/>
    </row>
    <row r="306" spans="3:9">
      <c r="G306" s="30"/>
      <c r="H306" s="30"/>
      <c r="I306" s="30"/>
    </row>
    <row r="307" spans="3:9">
      <c r="F307" s="30"/>
      <c r="G307" s="30"/>
      <c r="H307" s="30"/>
      <c r="I307" s="30"/>
    </row>
    <row r="308" spans="3:9">
      <c r="G308" s="30"/>
      <c r="H308" s="30"/>
      <c r="I308" s="30"/>
    </row>
    <row r="309" spans="3:9">
      <c r="F309" s="30"/>
      <c r="G309" s="30"/>
      <c r="H309" s="30"/>
      <c r="I309" s="30"/>
    </row>
    <row r="310" spans="3:9">
      <c r="G310" s="30"/>
      <c r="H310" s="30"/>
      <c r="I310" s="30"/>
    </row>
    <row r="311" spans="3:9">
      <c r="E311" s="30"/>
      <c r="F311" s="30"/>
      <c r="G311" s="30"/>
      <c r="H311" s="30"/>
      <c r="I311" s="30"/>
    </row>
    <row r="312" spans="3:9">
      <c r="F312" s="30"/>
      <c r="G312" s="30"/>
      <c r="H312" s="30"/>
      <c r="I312" s="30"/>
    </row>
    <row r="313" spans="3:9">
      <c r="G313" s="30"/>
      <c r="H313" s="30"/>
      <c r="I313" s="30"/>
    </row>
    <row r="314" spans="3:9">
      <c r="C314" s="30"/>
      <c r="D314" s="30"/>
      <c r="E314" s="30"/>
      <c r="F314" s="30"/>
      <c r="G314" s="30"/>
      <c r="H314" s="30"/>
      <c r="I314" s="30"/>
    </row>
    <row r="315" spans="3:9">
      <c r="D315" s="30"/>
      <c r="E315" s="30"/>
      <c r="F315" s="30"/>
      <c r="G315" s="30"/>
      <c r="H315" s="30"/>
      <c r="I315" s="30"/>
    </row>
    <row r="316" spans="3:9">
      <c r="E316" s="30"/>
      <c r="F316" s="30"/>
      <c r="G316" s="30"/>
      <c r="H316" s="30"/>
      <c r="I316" s="30"/>
    </row>
    <row r="317" spans="3:9">
      <c r="F317" s="30"/>
      <c r="G317" s="30"/>
      <c r="H317" s="30"/>
      <c r="I317" s="30"/>
    </row>
    <row r="318" spans="3:9">
      <c r="G318" s="30"/>
      <c r="H318" s="30"/>
      <c r="I318" s="30"/>
    </row>
    <row r="319" spans="3:9">
      <c r="E319" s="30"/>
      <c r="F319" s="30"/>
      <c r="G319" s="30"/>
      <c r="H319" s="30"/>
      <c r="I319" s="30"/>
    </row>
    <row r="320" spans="3:9">
      <c r="F320" s="30"/>
      <c r="G320" s="30"/>
      <c r="H320" s="30"/>
      <c r="I320" s="30"/>
    </row>
    <row r="321" spans="3:9">
      <c r="G321" s="30"/>
      <c r="H321" s="30"/>
      <c r="I321" s="30"/>
    </row>
    <row r="322" spans="3:9">
      <c r="F322" s="30"/>
      <c r="G322" s="30"/>
      <c r="H322" s="30"/>
      <c r="I322" s="30"/>
    </row>
    <row r="323" spans="3:9">
      <c r="G323" s="30"/>
      <c r="H323" s="30"/>
      <c r="I323" s="30"/>
    </row>
    <row r="324" spans="3:9">
      <c r="D324" s="30"/>
      <c r="E324" s="30"/>
      <c r="F324" s="30"/>
      <c r="G324" s="30"/>
      <c r="H324" s="30"/>
      <c r="I324" s="30"/>
    </row>
    <row r="325" spans="3:9">
      <c r="E325" s="30"/>
      <c r="F325" s="30"/>
      <c r="G325" s="30"/>
      <c r="H325" s="30"/>
      <c r="I325" s="30"/>
    </row>
    <row r="326" spans="3:9">
      <c r="F326" s="30"/>
      <c r="G326" s="30"/>
      <c r="H326" s="30"/>
      <c r="I326" s="30"/>
    </row>
    <row r="327" spans="3:9">
      <c r="G327" s="30"/>
      <c r="H327" s="30"/>
      <c r="I327" s="30"/>
    </row>
    <row r="328" spans="3:9">
      <c r="C328" s="30"/>
      <c r="D328" s="30"/>
      <c r="E328" s="30"/>
      <c r="F328" s="30"/>
      <c r="G328" s="30"/>
      <c r="H328" s="30"/>
      <c r="I328" s="30"/>
    </row>
    <row r="329" spans="3:9">
      <c r="D329" s="30"/>
      <c r="E329" s="30"/>
      <c r="F329" s="30"/>
      <c r="G329" s="30"/>
      <c r="H329" s="30"/>
      <c r="I329" s="30"/>
    </row>
    <row r="330" spans="3:9">
      <c r="E330" s="30"/>
      <c r="F330" s="30"/>
      <c r="G330" s="30"/>
      <c r="H330" s="30"/>
      <c r="I330" s="30"/>
    </row>
    <row r="331" spans="3:9">
      <c r="F331" s="30"/>
      <c r="G331" s="30"/>
      <c r="H331" s="30"/>
      <c r="I331" s="30"/>
    </row>
    <row r="332" spans="3:9">
      <c r="G332" s="30"/>
      <c r="H332" s="30"/>
      <c r="I332" s="30"/>
    </row>
    <row r="333" spans="3:9">
      <c r="C333" s="30"/>
      <c r="D333" s="30"/>
      <c r="E333" s="30"/>
      <c r="F333" s="30"/>
      <c r="G333" s="30"/>
      <c r="H333" s="30"/>
      <c r="I333" s="30"/>
    </row>
    <row r="334" spans="3:9">
      <c r="D334" s="30"/>
      <c r="E334" s="30"/>
      <c r="F334" s="30"/>
      <c r="G334" s="30"/>
      <c r="H334" s="30"/>
      <c r="I334" s="30"/>
    </row>
    <row r="335" spans="3:9">
      <c r="E335" s="30"/>
      <c r="F335" s="30"/>
      <c r="G335" s="30"/>
      <c r="H335" s="30"/>
      <c r="I335" s="30"/>
    </row>
    <row r="336" spans="3:9">
      <c r="F336" s="30"/>
      <c r="G336" s="30"/>
      <c r="H336" s="30"/>
      <c r="I336" s="30"/>
    </row>
    <row r="337" spans="2:9">
      <c r="G337" s="30"/>
      <c r="H337" s="30"/>
      <c r="I337" s="30"/>
    </row>
    <row r="338" spans="2:9">
      <c r="C338" s="30"/>
      <c r="D338" s="30"/>
      <c r="E338" s="30"/>
      <c r="F338" s="30"/>
      <c r="G338" s="30"/>
      <c r="H338" s="30"/>
      <c r="I338" s="30"/>
    </row>
    <row r="339" spans="2:9">
      <c r="D339" s="30"/>
      <c r="E339" s="30"/>
      <c r="F339" s="30"/>
      <c r="G339" s="30"/>
      <c r="H339" s="30"/>
      <c r="I339" s="30"/>
    </row>
    <row r="340" spans="2:9">
      <c r="E340" s="30"/>
      <c r="F340" s="30"/>
      <c r="G340" s="30"/>
      <c r="H340" s="30"/>
      <c r="I340" s="30"/>
    </row>
    <row r="341" spans="2:9">
      <c r="F341" s="30"/>
      <c r="G341" s="30"/>
      <c r="H341" s="30"/>
      <c r="I341" s="30"/>
    </row>
    <row r="342" spans="2:9">
      <c r="G342" s="30"/>
      <c r="H342" s="30"/>
      <c r="I342" s="30"/>
    </row>
    <row r="343" spans="2:9">
      <c r="B343" s="30"/>
      <c r="C343" s="30"/>
      <c r="D343" s="30"/>
      <c r="E343" s="30"/>
      <c r="F343" s="30"/>
      <c r="G343" s="30"/>
      <c r="H343" s="30"/>
      <c r="I343" s="30"/>
    </row>
    <row r="344" spans="2:9">
      <c r="C344" s="30"/>
      <c r="D344" s="30"/>
      <c r="E344" s="30"/>
      <c r="F344" s="30"/>
      <c r="G344" s="30"/>
      <c r="H344" s="30"/>
      <c r="I344" s="30"/>
    </row>
    <row r="345" spans="2:9">
      <c r="D345" s="30"/>
      <c r="E345" s="30"/>
      <c r="F345" s="30"/>
      <c r="G345" s="30"/>
      <c r="H345" s="30"/>
      <c r="I345" s="30"/>
    </row>
    <row r="346" spans="2:9">
      <c r="E346" s="30"/>
      <c r="F346" s="30"/>
      <c r="G346" s="30"/>
      <c r="H346" s="30"/>
      <c r="I346" s="30"/>
    </row>
    <row r="347" spans="2:9">
      <c r="F347" s="30"/>
      <c r="G347" s="30"/>
      <c r="H347" s="30"/>
      <c r="I347" s="30"/>
    </row>
    <row r="348" spans="2:9">
      <c r="G348" s="30"/>
      <c r="H348" s="30"/>
      <c r="I348" s="30"/>
    </row>
    <row r="349" spans="2:9">
      <c r="F349" s="30"/>
      <c r="G349" s="30"/>
      <c r="H349" s="30"/>
      <c r="I349" s="30"/>
    </row>
    <row r="350" spans="2:9">
      <c r="G350" s="30"/>
      <c r="H350" s="30"/>
      <c r="I350" s="30"/>
    </row>
    <row r="351" spans="2:9">
      <c r="C351" s="30"/>
      <c r="D351" s="30"/>
      <c r="E351" s="30"/>
      <c r="F351" s="30"/>
      <c r="G351" s="30"/>
      <c r="H351" s="30"/>
      <c r="I351" s="30"/>
    </row>
    <row r="352" spans="2:9">
      <c r="D352" s="30"/>
      <c r="E352" s="30"/>
      <c r="F352" s="30"/>
      <c r="G352" s="30"/>
      <c r="H352" s="30"/>
      <c r="I352" s="30"/>
    </row>
    <row r="353" spans="3:9">
      <c r="E353" s="30"/>
      <c r="F353" s="30"/>
      <c r="G353" s="30"/>
      <c r="H353" s="30"/>
      <c r="I353" s="30"/>
    </row>
    <row r="354" spans="3:9">
      <c r="F354" s="30"/>
      <c r="G354" s="30"/>
      <c r="H354" s="30"/>
      <c r="I354" s="30"/>
    </row>
    <row r="355" spans="3:9">
      <c r="G355" s="30"/>
      <c r="H355" s="30"/>
      <c r="I355" s="30"/>
    </row>
    <row r="356" spans="3:9">
      <c r="E356" s="30"/>
      <c r="F356" s="30"/>
      <c r="G356" s="30"/>
      <c r="H356" s="30"/>
      <c r="I356" s="30"/>
    </row>
    <row r="357" spans="3:9">
      <c r="F357" s="30"/>
      <c r="G357" s="30"/>
      <c r="H357" s="30"/>
      <c r="I357" s="30"/>
    </row>
    <row r="358" spans="3:9">
      <c r="G358" s="30"/>
      <c r="H358" s="30"/>
      <c r="I358" s="30"/>
    </row>
    <row r="359" spans="3:9">
      <c r="C359" s="30"/>
      <c r="D359" s="30"/>
      <c r="E359" s="30"/>
      <c r="F359" s="30"/>
      <c r="G359" s="30"/>
      <c r="H359" s="30"/>
      <c r="I359" s="30"/>
    </row>
    <row r="360" spans="3:9">
      <c r="D360" s="30"/>
      <c r="E360" s="30"/>
      <c r="F360" s="30"/>
      <c r="G360" s="30"/>
      <c r="H360" s="30"/>
      <c r="I360" s="30"/>
    </row>
    <row r="361" spans="3:9">
      <c r="E361" s="30"/>
      <c r="F361" s="30"/>
      <c r="G361" s="30"/>
      <c r="H361" s="30"/>
      <c r="I361" s="30"/>
    </row>
    <row r="362" spans="3:9">
      <c r="F362" s="30"/>
      <c r="G362" s="30"/>
      <c r="H362" s="30"/>
      <c r="I362" s="30"/>
    </row>
    <row r="363" spans="3:9">
      <c r="G363" s="30"/>
      <c r="H363" s="30"/>
      <c r="I363" s="30"/>
    </row>
    <row r="364" spans="3:9">
      <c r="C364" s="30"/>
      <c r="D364" s="30"/>
      <c r="E364" s="30"/>
      <c r="F364" s="30"/>
      <c r="G364" s="30"/>
      <c r="H364" s="30"/>
      <c r="I364" s="30"/>
    </row>
    <row r="365" spans="3:9">
      <c r="D365" s="30"/>
      <c r="E365" s="30"/>
      <c r="F365" s="30"/>
      <c r="G365" s="30"/>
      <c r="H365" s="30"/>
      <c r="I365" s="30"/>
    </row>
    <row r="366" spans="3:9">
      <c r="E366" s="30"/>
      <c r="F366" s="30"/>
      <c r="G366" s="30"/>
      <c r="H366" s="30"/>
      <c r="I366" s="30"/>
    </row>
    <row r="367" spans="3:9">
      <c r="F367" s="30"/>
      <c r="G367" s="30"/>
      <c r="H367" s="30"/>
      <c r="I367" s="30"/>
    </row>
    <row r="368" spans="3:9">
      <c r="G368" s="30"/>
      <c r="H368" s="30"/>
      <c r="I368" s="30"/>
    </row>
    <row r="369" spans="2:9">
      <c r="E369" s="30"/>
      <c r="F369" s="30"/>
      <c r="G369" s="30"/>
      <c r="H369" s="30"/>
      <c r="I369" s="30"/>
    </row>
    <row r="370" spans="2:9">
      <c r="F370" s="30"/>
      <c r="G370" s="30"/>
      <c r="H370" s="30"/>
      <c r="I370" s="30"/>
    </row>
    <row r="371" spans="2:9">
      <c r="G371" s="30"/>
      <c r="H371" s="30"/>
      <c r="I371" s="30"/>
    </row>
    <row r="372" spans="2:9">
      <c r="B372" s="30"/>
      <c r="C372" s="30"/>
      <c r="D372" s="30"/>
      <c r="E372" s="30"/>
      <c r="F372" s="30"/>
      <c r="G372" s="30"/>
      <c r="H372" s="30"/>
      <c r="I372" s="30"/>
    </row>
    <row r="373" spans="2:9">
      <c r="C373" s="30"/>
      <c r="D373" s="30"/>
      <c r="E373" s="30"/>
      <c r="F373" s="30"/>
      <c r="G373" s="30"/>
      <c r="H373" s="30"/>
      <c r="I373" s="30"/>
    </row>
    <row r="374" spans="2:9">
      <c r="D374" s="30"/>
      <c r="E374" s="30"/>
      <c r="F374" s="30"/>
      <c r="G374" s="30"/>
      <c r="H374" s="30"/>
      <c r="I374" s="30"/>
    </row>
    <row r="375" spans="2:9">
      <c r="E375" s="30"/>
      <c r="F375" s="30"/>
      <c r="G375" s="30"/>
      <c r="H375" s="30"/>
      <c r="I375" s="30"/>
    </row>
    <row r="376" spans="2:9">
      <c r="F376" s="30"/>
      <c r="G376" s="30"/>
      <c r="H376" s="30"/>
      <c r="I376" s="30"/>
    </row>
    <row r="377" spans="2:9">
      <c r="G377" s="30"/>
      <c r="H377" s="30"/>
      <c r="I377" s="30"/>
    </row>
    <row r="378" spans="2:9">
      <c r="E378" s="30"/>
      <c r="F378" s="30"/>
      <c r="G378" s="30"/>
      <c r="H378" s="30"/>
      <c r="I378" s="30"/>
    </row>
    <row r="379" spans="2:9">
      <c r="F379" s="30"/>
      <c r="G379" s="30"/>
      <c r="H379" s="30"/>
      <c r="I379" s="30"/>
    </row>
    <row r="380" spans="2:9">
      <c r="G380" s="30"/>
      <c r="H380" s="30"/>
      <c r="I380" s="30"/>
    </row>
    <row r="381" spans="2:9">
      <c r="E381" s="30"/>
      <c r="F381" s="30"/>
      <c r="G381" s="30"/>
      <c r="H381" s="30"/>
      <c r="I381" s="30"/>
    </row>
    <row r="382" spans="2:9">
      <c r="F382" s="30"/>
      <c r="G382" s="30"/>
      <c r="H382" s="30"/>
      <c r="I382" s="30"/>
    </row>
    <row r="383" spans="2:9">
      <c r="G383" s="30"/>
      <c r="H383" s="30"/>
      <c r="I383" s="30"/>
    </row>
    <row r="384" spans="2:9">
      <c r="C384" s="30"/>
      <c r="D384" s="30"/>
      <c r="E384" s="30"/>
      <c r="F384" s="30"/>
      <c r="G384" s="30"/>
      <c r="H384" s="30"/>
      <c r="I384" s="30"/>
    </row>
    <row r="385" spans="3:9">
      <c r="D385" s="30"/>
      <c r="E385" s="30"/>
      <c r="F385" s="30"/>
      <c r="G385" s="30"/>
      <c r="H385" s="30"/>
      <c r="I385" s="30"/>
    </row>
    <row r="386" spans="3:9">
      <c r="E386" s="30"/>
      <c r="F386" s="30"/>
      <c r="G386" s="30"/>
      <c r="H386" s="30"/>
      <c r="I386" s="30"/>
    </row>
    <row r="387" spans="3:9">
      <c r="F387" s="30"/>
      <c r="G387" s="30"/>
      <c r="H387" s="30"/>
      <c r="I387" s="30"/>
    </row>
    <row r="388" spans="3:9">
      <c r="G388" s="30"/>
      <c r="H388" s="30"/>
      <c r="I388" s="30"/>
    </row>
    <row r="389" spans="3:9">
      <c r="E389" s="30"/>
      <c r="F389" s="30"/>
      <c r="G389" s="30"/>
      <c r="H389" s="30"/>
      <c r="I389" s="30"/>
    </row>
    <row r="390" spans="3:9">
      <c r="F390" s="30"/>
      <c r="G390" s="30"/>
      <c r="H390" s="30"/>
      <c r="I390" s="30"/>
    </row>
    <row r="391" spans="3:9">
      <c r="G391" s="30"/>
      <c r="H391" s="30"/>
      <c r="I391" s="30"/>
    </row>
    <row r="392" spans="3:9">
      <c r="E392" s="30"/>
      <c r="F392" s="30"/>
      <c r="G392" s="30"/>
      <c r="H392" s="30"/>
      <c r="I392" s="30"/>
    </row>
    <row r="393" spans="3:9">
      <c r="F393" s="30"/>
      <c r="G393" s="30"/>
      <c r="H393" s="30"/>
      <c r="I393" s="30"/>
    </row>
    <row r="394" spans="3:9">
      <c r="G394" s="30"/>
      <c r="H394" s="30"/>
      <c r="I394" s="30"/>
    </row>
    <row r="395" spans="3:9">
      <c r="C395" s="30"/>
      <c r="D395" s="30"/>
      <c r="E395" s="30"/>
      <c r="F395" s="30"/>
      <c r="G395" s="30"/>
      <c r="H395" s="30"/>
      <c r="I395" s="30"/>
    </row>
    <row r="396" spans="3:9">
      <c r="D396" s="30"/>
      <c r="E396" s="30"/>
      <c r="F396" s="30"/>
      <c r="G396" s="30"/>
      <c r="H396" s="30"/>
      <c r="I396" s="30"/>
    </row>
    <row r="397" spans="3:9">
      <c r="E397" s="30"/>
      <c r="F397" s="30"/>
      <c r="G397" s="30"/>
      <c r="H397" s="30"/>
      <c r="I397" s="30"/>
    </row>
    <row r="398" spans="3:9">
      <c r="F398" s="30"/>
      <c r="G398" s="30"/>
      <c r="H398" s="30"/>
      <c r="I398" s="30"/>
    </row>
    <row r="399" spans="3:9">
      <c r="G399" s="30"/>
      <c r="H399" s="30"/>
      <c r="I399" s="30"/>
    </row>
    <row r="400" spans="3:9">
      <c r="E400" s="30"/>
      <c r="F400" s="30"/>
      <c r="G400" s="30"/>
      <c r="H400" s="30"/>
      <c r="I400" s="30"/>
    </row>
    <row r="401" spans="3:9">
      <c r="F401" s="30"/>
      <c r="G401" s="30"/>
      <c r="H401" s="30"/>
      <c r="I401" s="30"/>
    </row>
    <row r="402" spans="3:9">
      <c r="G402" s="30"/>
      <c r="H402" s="30"/>
      <c r="I402" s="30"/>
    </row>
    <row r="403" spans="3:9">
      <c r="F403" s="30"/>
      <c r="G403" s="30"/>
      <c r="H403" s="30"/>
      <c r="I403" s="30"/>
    </row>
    <row r="404" spans="3:9">
      <c r="G404" s="30"/>
      <c r="H404" s="30"/>
      <c r="I404" s="30"/>
    </row>
    <row r="405" spans="3:9">
      <c r="E405" s="30"/>
      <c r="F405" s="30"/>
      <c r="G405" s="30"/>
      <c r="H405" s="30"/>
      <c r="I405" s="30"/>
    </row>
    <row r="406" spans="3:9">
      <c r="F406" s="30"/>
      <c r="G406" s="30"/>
      <c r="H406" s="30"/>
      <c r="I406" s="30"/>
    </row>
    <row r="407" spans="3:9">
      <c r="G407" s="30"/>
      <c r="H407" s="30"/>
      <c r="I407" s="30"/>
    </row>
    <row r="408" spans="3:9">
      <c r="D408" s="30"/>
      <c r="E408" s="30"/>
      <c r="F408" s="30"/>
      <c r="G408" s="30"/>
      <c r="H408" s="30"/>
      <c r="I408" s="30"/>
    </row>
    <row r="409" spans="3:9">
      <c r="E409" s="30"/>
      <c r="F409" s="30"/>
      <c r="G409" s="30"/>
      <c r="H409" s="30"/>
      <c r="I409" s="30"/>
    </row>
    <row r="410" spans="3:9">
      <c r="F410" s="30"/>
      <c r="G410" s="30"/>
      <c r="H410" s="30"/>
      <c r="I410" s="30"/>
    </row>
    <row r="411" spans="3:9">
      <c r="G411" s="30"/>
      <c r="H411" s="30"/>
      <c r="I411" s="30"/>
    </row>
    <row r="412" spans="3:9">
      <c r="C412" s="30"/>
      <c r="D412" s="30"/>
      <c r="E412" s="30"/>
      <c r="F412" s="30"/>
      <c r="G412" s="30"/>
      <c r="H412" s="30"/>
      <c r="I412" s="30"/>
    </row>
    <row r="413" spans="3:9">
      <c r="D413" s="30"/>
      <c r="E413" s="30"/>
      <c r="F413" s="30"/>
      <c r="G413" s="30"/>
      <c r="H413" s="30"/>
      <c r="I413" s="30"/>
    </row>
    <row r="414" spans="3:9">
      <c r="E414" s="30"/>
      <c r="F414" s="30"/>
      <c r="G414" s="30"/>
      <c r="H414" s="30"/>
      <c r="I414" s="30"/>
    </row>
    <row r="415" spans="3:9">
      <c r="F415" s="30"/>
      <c r="G415" s="30"/>
      <c r="H415" s="30"/>
      <c r="I415" s="30"/>
    </row>
    <row r="416" spans="3:9">
      <c r="G416" s="30"/>
      <c r="H416" s="30"/>
      <c r="I416" s="30"/>
    </row>
    <row r="417" spans="2:9">
      <c r="E417" s="30"/>
      <c r="F417" s="30"/>
      <c r="G417" s="30"/>
      <c r="H417" s="30"/>
      <c r="I417" s="30"/>
    </row>
    <row r="418" spans="2:9">
      <c r="F418" s="30"/>
      <c r="G418" s="30"/>
      <c r="H418" s="30"/>
      <c r="I418" s="30"/>
    </row>
    <row r="419" spans="2:9">
      <c r="G419" s="30"/>
      <c r="H419" s="30"/>
      <c r="I419" s="30"/>
    </row>
    <row r="420" spans="2:9">
      <c r="F420" s="30"/>
      <c r="G420" s="30"/>
      <c r="H420" s="30"/>
      <c r="I420" s="30"/>
    </row>
    <row r="421" spans="2:9">
      <c r="G421" s="30"/>
      <c r="H421" s="30"/>
      <c r="I421" s="30"/>
    </row>
    <row r="422" spans="2:9">
      <c r="B422" s="30"/>
      <c r="C422" s="30"/>
      <c r="D422" s="30"/>
      <c r="E422" s="30"/>
      <c r="F422" s="30"/>
      <c r="G422" s="30"/>
      <c r="H422" s="30"/>
      <c r="I422" s="30"/>
    </row>
    <row r="423" spans="2:9">
      <c r="C423" s="30"/>
      <c r="D423" s="30"/>
      <c r="E423" s="30"/>
      <c r="F423" s="30"/>
      <c r="G423" s="30"/>
      <c r="H423" s="30"/>
      <c r="I423" s="30"/>
    </row>
    <row r="424" spans="2:9">
      <c r="D424" s="30"/>
      <c r="E424" s="30"/>
      <c r="F424" s="30"/>
      <c r="G424" s="30"/>
      <c r="H424" s="30"/>
      <c r="I424" s="30"/>
    </row>
    <row r="425" spans="2:9">
      <c r="E425" s="30"/>
      <c r="F425" s="30"/>
      <c r="G425" s="30"/>
      <c r="H425" s="30"/>
      <c r="I425" s="30"/>
    </row>
    <row r="426" spans="2:9">
      <c r="F426" s="30"/>
      <c r="G426" s="30"/>
      <c r="H426" s="30"/>
      <c r="I426" s="30"/>
    </row>
    <row r="427" spans="2:9">
      <c r="G427" s="30"/>
      <c r="H427" s="30"/>
      <c r="I427" s="30"/>
    </row>
    <row r="428" spans="2:9">
      <c r="F428" s="30"/>
      <c r="G428" s="30"/>
      <c r="H428" s="30"/>
      <c r="I428" s="30"/>
    </row>
    <row r="429" spans="2:9">
      <c r="G429" s="30"/>
      <c r="H429" s="30"/>
      <c r="I429" s="30"/>
    </row>
    <row r="430" spans="2:9">
      <c r="E430" s="30"/>
      <c r="F430" s="30"/>
      <c r="G430" s="30"/>
      <c r="H430" s="30"/>
      <c r="I430" s="30"/>
    </row>
    <row r="431" spans="2:9">
      <c r="F431" s="30"/>
      <c r="G431" s="30"/>
      <c r="H431" s="30"/>
      <c r="I431" s="30"/>
    </row>
    <row r="432" spans="2:9">
      <c r="G432" s="30"/>
      <c r="H432" s="30"/>
      <c r="I432" s="30"/>
    </row>
    <row r="433" spans="2:9">
      <c r="F433" s="30"/>
      <c r="G433" s="30"/>
      <c r="H433" s="30"/>
      <c r="I433" s="30"/>
    </row>
    <row r="434" spans="2:9">
      <c r="G434" s="30"/>
      <c r="H434" s="30"/>
      <c r="I434" s="30"/>
    </row>
    <row r="435" spans="2:9">
      <c r="C435" s="30"/>
      <c r="D435" s="30"/>
      <c r="E435" s="30"/>
      <c r="F435" s="30"/>
      <c r="G435" s="30"/>
      <c r="H435" s="30"/>
      <c r="I435" s="30"/>
    </row>
    <row r="436" spans="2:9">
      <c r="D436" s="30"/>
      <c r="E436" s="30"/>
      <c r="F436" s="30"/>
      <c r="G436" s="30"/>
      <c r="H436" s="30"/>
      <c r="I436" s="30"/>
    </row>
    <row r="437" spans="2:9">
      <c r="E437" s="30"/>
      <c r="F437" s="30"/>
      <c r="G437" s="30"/>
      <c r="H437" s="30"/>
      <c r="I437" s="30"/>
    </row>
    <row r="438" spans="2:9">
      <c r="F438" s="30"/>
      <c r="G438" s="30"/>
      <c r="H438" s="30"/>
      <c r="I438" s="30"/>
    </row>
    <row r="439" spans="2:9">
      <c r="G439" s="30"/>
      <c r="H439" s="30"/>
      <c r="I439" s="30"/>
    </row>
    <row r="440" spans="2:9">
      <c r="B440" s="30"/>
      <c r="C440" s="30"/>
      <c r="D440" s="30"/>
      <c r="E440" s="30"/>
      <c r="F440" s="30"/>
      <c r="G440" s="30"/>
      <c r="H440" s="30"/>
      <c r="I440" s="30"/>
    </row>
    <row r="441" spans="2:9">
      <c r="C441" s="30"/>
      <c r="D441" s="30"/>
      <c r="E441" s="30"/>
      <c r="F441" s="30"/>
      <c r="G441" s="30"/>
      <c r="H441" s="30"/>
      <c r="I441" s="30"/>
    </row>
    <row r="442" spans="2:9">
      <c r="D442" s="30"/>
      <c r="E442" s="30"/>
      <c r="F442" s="30"/>
      <c r="G442" s="30"/>
      <c r="H442" s="30"/>
      <c r="I442" s="30"/>
    </row>
    <row r="443" spans="2:9">
      <c r="E443" s="30"/>
      <c r="F443" s="30"/>
      <c r="G443" s="30"/>
      <c r="H443" s="30"/>
      <c r="I443" s="30"/>
    </row>
    <row r="444" spans="2:9">
      <c r="F444" s="30"/>
      <c r="G444" s="30"/>
      <c r="H444" s="30"/>
      <c r="I444" s="30"/>
    </row>
    <row r="445" spans="2:9">
      <c r="G445" s="30"/>
      <c r="H445" s="30"/>
      <c r="I445" s="30"/>
    </row>
    <row r="446" spans="2:9">
      <c r="F446" s="30"/>
      <c r="G446" s="30"/>
      <c r="H446" s="30"/>
      <c r="I446" s="30"/>
    </row>
    <row r="447" spans="2:9">
      <c r="G447" s="30"/>
      <c r="H447" s="30"/>
      <c r="I447" s="30"/>
    </row>
    <row r="448" spans="2:9">
      <c r="E448" s="30"/>
      <c r="F448" s="30"/>
      <c r="G448" s="30"/>
      <c r="H448" s="30"/>
      <c r="I448" s="30"/>
    </row>
    <row r="449" spans="3:9">
      <c r="F449" s="30"/>
      <c r="G449" s="30"/>
      <c r="H449" s="30"/>
      <c r="I449" s="30"/>
    </row>
    <row r="450" spans="3:9">
      <c r="G450" s="30"/>
      <c r="H450" s="30"/>
      <c r="I450" s="30"/>
    </row>
    <row r="451" spans="3:9">
      <c r="E451" s="30"/>
      <c r="F451" s="30"/>
      <c r="G451" s="30"/>
      <c r="H451" s="30"/>
      <c r="I451" s="30"/>
    </row>
    <row r="452" spans="3:9">
      <c r="F452" s="30"/>
      <c r="G452" s="30"/>
      <c r="H452" s="30"/>
      <c r="I452" s="30"/>
    </row>
    <row r="453" spans="3:9">
      <c r="G453" s="30"/>
      <c r="H453" s="30"/>
      <c r="I453" s="30"/>
    </row>
    <row r="454" spans="3:9">
      <c r="D454" s="30"/>
      <c r="E454" s="30"/>
      <c r="F454" s="30"/>
      <c r="G454" s="30"/>
      <c r="H454" s="30"/>
      <c r="I454" s="30"/>
    </row>
    <row r="455" spans="3:9">
      <c r="E455" s="30"/>
      <c r="F455" s="30"/>
      <c r="G455" s="30"/>
      <c r="H455" s="30"/>
      <c r="I455" s="30"/>
    </row>
    <row r="456" spans="3:9">
      <c r="F456" s="30"/>
      <c r="G456" s="30"/>
      <c r="H456" s="30"/>
      <c r="I456" s="30"/>
    </row>
    <row r="457" spans="3:9">
      <c r="G457" s="30"/>
      <c r="H457" s="30"/>
      <c r="I457" s="30"/>
    </row>
    <row r="458" spans="3:9">
      <c r="F458" s="30"/>
      <c r="G458" s="30"/>
      <c r="H458" s="30"/>
      <c r="I458" s="30"/>
    </row>
    <row r="459" spans="3:9">
      <c r="G459" s="30"/>
      <c r="H459" s="30"/>
      <c r="I459" s="30"/>
    </row>
    <row r="460" spans="3:9">
      <c r="D460" s="30"/>
      <c r="E460" s="30"/>
      <c r="F460" s="30"/>
      <c r="G460" s="30"/>
      <c r="H460" s="30"/>
      <c r="I460" s="30"/>
    </row>
    <row r="461" spans="3:9">
      <c r="E461" s="30"/>
      <c r="F461" s="30"/>
      <c r="G461" s="30"/>
      <c r="H461" s="30"/>
      <c r="I461" s="30"/>
    </row>
    <row r="462" spans="3:9">
      <c r="F462" s="30"/>
      <c r="G462" s="30"/>
      <c r="H462" s="30"/>
      <c r="I462" s="30"/>
    </row>
    <row r="463" spans="3:9">
      <c r="G463" s="30"/>
      <c r="H463" s="30"/>
      <c r="I463" s="30"/>
    </row>
    <row r="464" spans="3:9">
      <c r="C464" s="30"/>
      <c r="D464" s="30"/>
      <c r="E464" s="30"/>
      <c r="F464" s="30"/>
      <c r="G464" s="30"/>
      <c r="H464" s="30"/>
      <c r="I464" s="30"/>
    </row>
    <row r="465" spans="3:9">
      <c r="D465" s="30"/>
      <c r="E465" s="30"/>
      <c r="F465" s="30"/>
      <c r="G465" s="30"/>
      <c r="H465" s="30"/>
      <c r="I465" s="30"/>
    </row>
    <row r="466" spans="3:9">
      <c r="E466" s="30"/>
      <c r="F466" s="30"/>
      <c r="G466" s="30"/>
      <c r="H466" s="30"/>
      <c r="I466" s="30"/>
    </row>
    <row r="467" spans="3:9">
      <c r="F467" s="30"/>
      <c r="G467" s="30"/>
      <c r="H467" s="30"/>
      <c r="I467" s="30"/>
    </row>
    <row r="468" spans="3:9">
      <c r="G468" s="30"/>
      <c r="H468" s="30"/>
      <c r="I468" s="30"/>
    </row>
    <row r="469" spans="3:9">
      <c r="C469" s="30"/>
      <c r="D469" s="30"/>
      <c r="E469" s="30"/>
      <c r="F469" s="30"/>
      <c r="G469" s="30"/>
      <c r="H469" s="30"/>
      <c r="I469" s="30"/>
    </row>
    <row r="470" spans="3:9">
      <c r="D470" s="30"/>
      <c r="E470" s="30"/>
      <c r="F470" s="30"/>
      <c r="G470" s="30"/>
      <c r="H470" s="30"/>
      <c r="I470" s="30"/>
    </row>
    <row r="471" spans="3:9">
      <c r="E471" s="30"/>
      <c r="F471" s="30"/>
      <c r="G471" s="30"/>
      <c r="H471" s="30"/>
      <c r="I471" s="30"/>
    </row>
    <row r="472" spans="3:9">
      <c r="F472" s="30"/>
      <c r="G472" s="30"/>
      <c r="H472" s="30"/>
      <c r="I472" s="30"/>
    </row>
    <row r="473" spans="3:9">
      <c r="G473" s="30"/>
      <c r="H473" s="30"/>
      <c r="I473" s="30"/>
    </row>
    <row r="474" spans="3:9">
      <c r="C474" s="30"/>
      <c r="D474" s="30"/>
      <c r="E474" s="30"/>
      <c r="F474" s="30"/>
      <c r="G474" s="30"/>
      <c r="H474" s="30"/>
      <c r="I474" s="30"/>
    </row>
    <row r="475" spans="3:9">
      <c r="D475" s="30"/>
      <c r="E475" s="30"/>
      <c r="F475" s="30"/>
      <c r="G475" s="30"/>
      <c r="H475" s="30"/>
      <c r="I475" s="30"/>
    </row>
    <row r="476" spans="3:9">
      <c r="E476" s="30"/>
      <c r="F476" s="30"/>
      <c r="G476" s="30"/>
      <c r="H476" s="30"/>
      <c r="I476" s="30"/>
    </row>
    <row r="477" spans="3:9">
      <c r="F477" s="30"/>
      <c r="G477" s="30"/>
      <c r="H477" s="30"/>
      <c r="I477" s="30"/>
    </row>
    <row r="478" spans="3:9">
      <c r="G478" s="30"/>
      <c r="H478" s="30"/>
      <c r="I478" s="30"/>
    </row>
    <row r="479" spans="3:9">
      <c r="E479" s="30"/>
      <c r="F479" s="30"/>
      <c r="G479" s="30"/>
      <c r="H479" s="30"/>
      <c r="I479" s="30"/>
    </row>
    <row r="480" spans="3:9">
      <c r="F480" s="30"/>
      <c r="G480" s="30"/>
      <c r="H480" s="30"/>
      <c r="I480" s="30"/>
    </row>
    <row r="481" spans="5:9">
      <c r="G481" s="30"/>
      <c r="H481" s="30"/>
      <c r="I481" s="30"/>
    </row>
    <row r="482" spans="5:9">
      <c r="F482" s="30"/>
      <c r="G482" s="30"/>
      <c r="H482" s="30"/>
      <c r="I482" s="30"/>
    </row>
    <row r="483" spans="5:9">
      <c r="G483" s="30"/>
      <c r="H483" s="30"/>
      <c r="I483" s="30"/>
    </row>
    <row r="484" spans="5:9">
      <c r="F484" s="30"/>
      <c r="G484" s="30"/>
      <c r="H484" s="30"/>
      <c r="I484" s="30"/>
    </row>
    <row r="485" spans="5:9">
      <c r="G485" s="30"/>
      <c r="H485" s="30"/>
      <c r="I485" s="30"/>
    </row>
    <row r="486" spans="5:9">
      <c r="E486" s="30"/>
      <c r="F486" s="30"/>
      <c r="G486" s="30"/>
      <c r="H486" s="30"/>
      <c r="I486" s="30"/>
    </row>
    <row r="487" spans="5:9">
      <c r="F487" s="30"/>
      <c r="G487" s="30"/>
      <c r="H487" s="30"/>
      <c r="I487" s="30"/>
    </row>
    <row r="488" spans="5:9">
      <c r="G488" s="30"/>
      <c r="H488" s="30"/>
      <c r="I488" s="30"/>
    </row>
    <row r="489" spans="5:9">
      <c r="F489" s="30"/>
      <c r="G489" s="30"/>
      <c r="H489" s="30"/>
      <c r="I489" s="30"/>
    </row>
    <row r="490" spans="5:9">
      <c r="G490" s="30"/>
      <c r="H490" s="30"/>
      <c r="I490" s="30"/>
    </row>
    <row r="491" spans="5:9">
      <c r="F491" s="30"/>
      <c r="G491" s="30"/>
      <c r="H491" s="30"/>
      <c r="I491" s="30"/>
    </row>
    <row r="492" spans="5:9">
      <c r="G492" s="30"/>
      <c r="H492" s="30"/>
      <c r="I492" s="30"/>
    </row>
    <row r="493" spans="5:9">
      <c r="E493" s="30"/>
      <c r="F493" s="30"/>
      <c r="G493" s="30"/>
      <c r="H493" s="30"/>
      <c r="I493" s="30"/>
    </row>
    <row r="494" spans="5:9">
      <c r="F494" s="30"/>
      <c r="G494" s="30"/>
      <c r="H494" s="30"/>
      <c r="I494" s="30"/>
    </row>
    <row r="495" spans="5:9">
      <c r="G495" s="30"/>
      <c r="H495" s="30"/>
      <c r="I495" s="30"/>
    </row>
    <row r="496" spans="5:9">
      <c r="E496" s="30"/>
      <c r="F496" s="30"/>
      <c r="G496" s="30"/>
      <c r="H496" s="30"/>
      <c r="I496" s="30"/>
    </row>
    <row r="497" spans="2:9">
      <c r="F497" s="30"/>
      <c r="G497" s="30"/>
      <c r="H497" s="30"/>
      <c r="I497" s="30"/>
    </row>
    <row r="498" spans="2:9">
      <c r="G498" s="30"/>
      <c r="H498" s="30"/>
      <c r="I498" s="30"/>
    </row>
    <row r="499" spans="2:9">
      <c r="E499" s="30"/>
      <c r="F499" s="30"/>
      <c r="G499" s="30"/>
      <c r="H499" s="30"/>
      <c r="I499" s="30"/>
    </row>
    <row r="500" spans="2:9">
      <c r="F500" s="30"/>
      <c r="G500" s="30"/>
      <c r="H500" s="30"/>
      <c r="I500" s="30"/>
    </row>
    <row r="501" spans="2:9">
      <c r="G501" s="30"/>
      <c r="H501" s="30"/>
      <c r="I501" s="30"/>
    </row>
    <row r="502" spans="2:9">
      <c r="F502" s="30"/>
      <c r="G502" s="30"/>
      <c r="H502" s="30"/>
      <c r="I502" s="30"/>
    </row>
    <row r="503" spans="2:9">
      <c r="G503" s="30"/>
      <c r="H503" s="30"/>
      <c r="I503" s="30"/>
    </row>
    <row r="504" spans="2:9">
      <c r="E504" s="30"/>
      <c r="F504" s="30"/>
      <c r="G504" s="30"/>
      <c r="H504" s="30"/>
      <c r="I504" s="30"/>
    </row>
    <row r="505" spans="2:9">
      <c r="F505" s="30"/>
      <c r="G505" s="30"/>
      <c r="H505" s="30"/>
      <c r="I505" s="30"/>
    </row>
    <row r="506" spans="2:9">
      <c r="G506" s="30"/>
      <c r="H506" s="30"/>
      <c r="I506" s="30"/>
    </row>
    <row r="507" spans="2:9">
      <c r="F507" s="30"/>
      <c r="G507" s="30"/>
      <c r="H507" s="30"/>
      <c r="I507" s="30"/>
    </row>
    <row r="508" spans="2:9">
      <c r="G508" s="30"/>
      <c r="H508" s="30"/>
      <c r="I508" s="30"/>
    </row>
    <row r="509" spans="2:9">
      <c r="F509" s="30"/>
      <c r="G509" s="30"/>
      <c r="H509" s="30"/>
      <c r="I509" s="30"/>
    </row>
    <row r="510" spans="2:9">
      <c r="G510" s="30"/>
      <c r="H510" s="30"/>
      <c r="I510" s="30"/>
    </row>
    <row r="511" spans="2:9">
      <c r="B511" s="30"/>
      <c r="C511" s="30"/>
      <c r="D511" s="30"/>
      <c r="E511" s="30"/>
      <c r="F511" s="30"/>
      <c r="G511" s="30"/>
      <c r="H511" s="30"/>
      <c r="I511" s="30"/>
    </row>
    <row r="512" spans="2:9">
      <c r="C512" s="30"/>
      <c r="D512" s="30"/>
      <c r="E512" s="30"/>
      <c r="F512" s="30"/>
      <c r="G512" s="30"/>
      <c r="H512" s="30"/>
      <c r="I512" s="30"/>
    </row>
    <row r="513" spans="3:9">
      <c r="D513" s="30"/>
      <c r="E513" s="30"/>
      <c r="F513" s="30"/>
      <c r="G513" s="30"/>
      <c r="H513" s="30"/>
      <c r="I513" s="30"/>
    </row>
    <row r="514" spans="3:9">
      <c r="E514" s="30"/>
      <c r="F514" s="30"/>
      <c r="G514" s="30"/>
      <c r="H514" s="30"/>
      <c r="I514" s="30"/>
    </row>
    <row r="515" spans="3:9">
      <c r="F515" s="30"/>
      <c r="G515" s="30"/>
      <c r="H515" s="30"/>
      <c r="I515" s="30"/>
    </row>
    <row r="516" spans="3:9">
      <c r="G516" s="30"/>
      <c r="H516" s="30"/>
      <c r="I516" s="30"/>
    </row>
    <row r="517" spans="3:9">
      <c r="F517" s="30"/>
      <c r="G517" s="30"/>
      <c r="H517" s="30"/>
      <c r="I517" s="30"/>
    </row>
    <row r="518" spans="3:9">
      <c r="G518" s="30"/>
      <c r="H518" s="30"/>
      <c r="I518" s="30"/>
    </row>
    <row r="519" spans="3:9">
      <c r="E519" s="30"/>
      <c r="F519" s="30"/>
      <c r="G519" s="30"/>
      <c r="H519" s="30"/>
      <c r="I519" s="30"/>
    </row>
    <row r="520" spans="3:9">
      <c r="F520" s="30"/>
      <c r="G520" s="30"/>
      <c r="H520" s="30"/>
      <c r="I520" s="30"/>
    </row>
    <row r="521" spans="3:9">
      <c r="G521" s="30"/>
      <c r="H521" s="30"/>
      <c r="I521" s="30"/>
    </row>
    <row r="522" spans="3:9">
      <c r="D522" s="30"/>
      <c r="E522" s="30"/>
      <c r="F522" s="30"/>
      <c r="G522" s="30"/>
      <c r="H522" s="30"/>
      <c r="I522" s="30"/>
    </row>
    <row r="523" spans="3:9">
      <c r="E523" s="30"/>
      <c r="F523" s="30"/>
      <c r="G523" s="30"/>
      <c r="H523" s="30"/>
      <c r="I523" s="30"/>
    </row>
    <row r="524" spans="3:9">
      <c r="F524" s="30"/>
      <c r="G524" s="30"/>
      <c r="H524" s="30"/>
      <c r="I524" s="30"/>
    </row>
    <row r="525" spans="3:9">
      <c r="G525" s="30"/>
      <c r="H525" s="30"/>
      <c r="I525" s="30"/>
    </row>
    <row r="526" spans="3:9">
      <c r="C526" s="30"/>
      <c r="D526" s="30"/>
      <c r="E526" s="30"/>
      <c r="F526" s="30"/>
      <c r="G526" s="30"/>
      <c r="H526" s="30"/>
      <c r="I526" s="30"/>
    </row>
    <row r="527" spans="3:9">
      <c r="D527" s="30"/>
      <c r="E527" s="30"/>
      <c r="F527" s="30"/>
      <c r="G527" s="30"/>
      <c r="H527" s="30"/>
      <c r="I527" s="30"/>
    </row>
    <row r="528" spans="3:9">
      <c r="E528" s="30"/>
      <c r="F528" s="30"/>
      <c r="G528" s="30"/>
      <c r="H528" s="30"/>
      <c r="I528" s="30"/>
    </row>
    <row r="529" spans="3:9">
      <c r="F529" s="30"/>
      <c r="G529" s="30"/>
      <c r="H529" s="30"/>
      <c r="I529" s="30"/>
    </row>
    <row r="530" spans="3:9">
      <c r="G530" s="30"/>
      <c r="H530" s="30"/>
      <c r="I530" s="30"/>
    </row>
    <row r="531" spans="3:9">
      <c r="E531" s="30"/>
      <c r="F531" s="30"/>
      <c r="G531" s="30"/>
      <c r="H531" s="30"/>
      <c r="I531" s="30"/>
    </row>
    <row r="532" spans="3:9">
      <c r="F532" s="30"/>
      <c r="G532" s="30"/>
      <c r="H532" s="30"/>
      <c r="I532" s="30"/>
    </row>
    <row r="533" spans="3:9">
      <c r="G533" s="30"/>
      <c r="H533" s="30"/>
      <c r="I533" s="30"/>
    </row>
    <row r="534" spans="3:9">
      <c r="C534" s="30"/>
      <c r="D534" s="30"/>
      <c r="E534" s="30"/>
      <c r="F534" s="30"/>
      <c r="G534" s="30"/>
      <c r="H534" s="30"/>
      <c r="I534" s="30"/>
    </row>
    <row r="535" spans="3:9">
      <c r="D535" s="30"/>
      <c r="E535" s="30"/>
      <c r="F535" s="30"/>
      <c r="G535" s="30"/>
      <c r="H535" s="30"/>
      <c r="I535" s="30"/>
    </row>
    <row r="536" spans="3:9">
      <c r="E536" s="30"/>
      <c r="F536" s="30"/>
      <c r="G536" s="30"/>
      <c r="H536" s="30"/>
      <c r="I536" s="30"/>
    </row>
    <row r="537" spans="3:9">
      <c r="F537" s="30"/>
      <c r="G537" s="30"/>
      <c r="H537" s="30"/>
      <c r="I537" s="30"/>
    </row>
    <row r="538" spans="3:9">
      <c r="G538" s="30"/>
      <c r="H538" s="30"/>
      <c r="I538" s="30"/>
    </row>
    <row r="539" spans="3:9">
      <c r="F539" s="30"/>
      <c r="G539" s="30"/>
      <c r="H539" s="30"/>
      <c r="I539" s="30"/>
    </row>
    <row r="540" spans="3:9">
      <c r="G540" s="30"/>
      <c r="H540" s="30"/>
      <c r="I540" s="30"/>
    </row>
    <row r="541" spans="3:9">
      <c r="D541" s="30"/>
      <c r="E541" s="30"/>
      <c r="F541" s="30"/>
      <c r="G541" s="30"/>
      <c r="H541" s="30"/>
      <c r="I541" s="30"/>
    </row>
    <row r="542" spans="3:9">
      <c r="E542" s="30"/>
      <c r="F542" s="30"/>
      <c r="G542" s="30"/>
      <c r="H542" s="30"/>
      <c r="I542" s="30"/>
    </row>
    <row r="543" spans="3:9">
      <c r="F543" s="30"/>
      <c r="G543" s="30"/>
      <c r="H543" s="30"/>
      <c r="I543" s="30"/>
    </row>
    <row r="544" spans="3:9">
      <c r="G544" s="30"/>
      <c r="H544" s="30"/>
      <c r="I544" s="30"/>
    </row>
    <row r="545" spans="2:9">
      <c r="D545" s="30"/>
      <c r="E545" s="30"/>
      <c r="F545" s="30"/>
      <c r="G545" s="30"/>
      <c r="H545" s="30"/>
      <c r="I545" s="30"/>
    </row>
    <row r="546" spans="2:9">
      <c r="E546" s="30"/>
      <c r="F546" s="30"/>
      <c r="G546" s="30"/>
      <c r="H546" s="30"/>
      <c r="I546" s="30"/>
    </row>
    <row r="547" spans="2:9">
      <c r="F547" s="30"/>
      <c r="G547" s="30"/>
      <c r="H547" s="30"/>
      <c r="I547" s="30"/>
    </row>
    <row r="548" spans="2:9">
      <c r="G548" s="30"/>
      <c r="H548" s="30"/>
      <c r="I548" s="30"/>
    </row>
    <row r="549" spans="2:9">
      <c r="B549" s="30"/>
      <c r="C549" s="30"/>
      <c r="D549" s="30"/>
      <c r="E549" s="30"/>
      <c r="F549" s="30"/>
      <c r="G549" s="30"/>
      <c r="H549" s="30"/>
      <c r="I549" s="30"/>
    </row>
    <row r="550" spans="2:9">
      <c r="C550" s="30"/>
      <c r="D550" s="30"/>
      <c r="E550" s="30"/>
      <c r="F550" s="30"/>
      <c r="G550" s="30"/>
      <c r="H550" s="30"/>
      <c r="I550" s="30"/>
    </row>
    <row r="551" spans="2:9">
      <c r="D551" s="30"/>
      <c r="E551" s="30"/>
      <c r="F551" s="30"/>
      <c r="G551" s="30"/>
      <c r="H551" s="30"/>
      <c r="I551" s="30"/>
    </row>
    <row r="552" spans="2:9">
      <c r="E552" s="30"/>
      <c r="F552" s="30"/>
      <c r="G552" s="30"/>
      <c r="H552" s="30"/>
      <c r="I552" s="30"/>
    </row>
    <row r="553" spans="2:9">
      <c r="F553" s="30"/>
      <c r="G553" s="30"/>
      <c r="H553" s="30"/>
      <c r="I553" s="30"/>
    </row>
    <row r="554" spans="2:9">
      <c r="G554" s="30"/>
      <c r="H554" s="30"/>
      <c r="I554" s="30"/>
    </row>
    <row r="555" spans="2:9">
      <c r="E555" s="30"/>
      <c r="F555" s="30"/>
      <c r="G555" s="30"/>
      <c r="H555" s="30"/>
      <c r="I555" s="30"/>
    </row>
    <row r="556" spans="2:9">
      <c r="F556" s="30"/>
      <c r="G556" s="30"/>
      <c r="H556" s="30"/>
      <c r="I556" s="30"/>
    </row>
    <row r="557" spans="2:9">
      <c r="G557" s="30"/>
      <c r="H557" s="30"/>
      <c r="I557" s="30"/>
    </row>
    <row r="558" spans="2:9">
      <c r="C558" s="30"/>
      <c r="D558" s="30"/>
      <c r="E558" s="30"/>
      <c r="F558" s="30"/>
      <c r="G558" s="30"/>
      <c r="H558" s="30"/>
      <c r="I558" s="30"/>
    </row>
    <row r="559" spans="2:9">
      <c r="D559" s="30"/>
      <c r="E559" s="30"/>
      <c r="F559" s="30"/>
      <c r="G559" s="30"/>
      <c r="H559" s="30"/>
      <c r="I559" s="30"/>
    </row>
    <row r="560" spans="2:9">
      <c r="E560" s="30"/>
      <c r="F560" s="30"/>
      <c r="G560" s="30"/>
      <c r="H560" s="30"/>
      <c r="I560" s="30"/>
    </row>
    <row r="561" spans="2:9">
      <c r="F561" s="30"/>
      <c r="G561" s="30"/>
      <c r="H561" s="30"/>
      <c r="I561" s="30"/>
    </row>
    <row r="562" spans="2:9">
      <c r="G562" s="30"/>
      <c r="H562" s="30"/>
      <c r="I562" s="30"/>
    </row>
    <row r="563" spans="2:9">
      <c r="F563" s="30"/>
      <c r="G563" s="30"/>
      <c r="H563" s="30"/>
      <c r="I563" s="30"/>
    </row>
    <row r="564" spans="2:9">
      <c r="G564" s="30"/>
      <c r="H564" s="30"/>
      <c r="I564" s="30"/>
    </row>
    <row r="565" spans="2:9">
      <c r="E565" s="30"/>
      <c r="F565" s="30"/>
      <c r="G565" s="30"/>
      <c r="H565" s="30"/>
      <c r="I565" s="30"/>
    </row>
    <row r="566" spans="2:9">
      <c r="F566" s="30"/>
      <c r="G566" s="30"/>
      <c r="H566" s="30"/>
      <c r="I566" s="30"/>
    </row>
    <row r="567" spans="2:9">
      <c r="G567" s="30"/>
      <c r="H567" s="30"/>
      <c r="I567" s="30"/>
    </row>
    <row r="568" spans="2:9">
      <c r="E568" s="30"/>
      <c r="F568" s="30"/>
      <c r="G568" s="30"/>
      <c r="H568" s="30"/>
      <c r="I568" s="30"/>
    </row>
    <row r="569" spans="2:9">
      <c r="F569" s="30"/>
      <c r="G569" s="30"/>
      <c r="H569" s="30"/>
      <c r="I569" s="30"/>
    </row>
    <row r="570" spans="2:9">
      <c r="G570" s="30"/>
      <c r="H570" s="30"/>
      <c r="I570" s="30"/>
    </row>
    <row r="571" spans="2:9">
      <c r="E571" s="30"/>
      <c r="F571" s="30"/>
      <c r="G571" s="30"/>
      <c r="H571" s="30"/>
      <c r="I571" s="30"/>
    </row>
    <row r="572" spans="2:9">
      <c r="F572" s="30"/>
      <c r="G572" s="30"/>
      <c r="H572" s="30"/>
      <c r="I572" s="30"/>
    </row>
    <row r="573" spans="2:9">
      <c r="G573" s="30"/>
      <c r="H573" s="30"/>
      <c r="I573" s="30"/>
    </row>
    <row r="574" spans="2:9">
      <c r="B574" s="30"/>
      <c r="C574" s="30"/>
      <c r="D574" s="30"/>
      <c r="E574" s="30"/>
      <c r="F574" s="30"/>
      <c r="G574" s="30"/>
      <c r="H574" s="30"/>
      <c r="I574" s="30"/>
    </row>
    <row r="575" spans="2:9">
      <c r="C575" s="30"/>
      <c r="D575" s="30"/>
      <c r="E575" s="30"/>
      <c r="F575" s="30"/>
      <c r="G575" s="30"/>
      <c r="H575" s="30"/>
      <c r="I575" s="30"/>
    </row>
    <row r="576" spans="2:9">
      <c r="D576" s="30"/>
      <c r="E576" s="30"/>
      <c r="F576" s="30"/>
      <c r="G576" s="30"/>
      <c r="H576" s="30"/>
      <c r="I576" s="30"/>
    </row>
    <row r="577" spans="3:9">
      <c r="E577" s="30"/>
      <c r="F577" s="30"/>
      <c r="G577" s="30"/>
      <c r="H577" s="30"/>
      <c r="I577" s="30"/>
    </row>
    <row r="578" spans="3:9">
      <c r="F578" s="30"/>
      <c r="G578" s="30"/>
      <c r="H578" s="30"/>
      <c r="I578" s="30"/>
    </row>
    <row r="579" spans="3:9">
      <c r="G579" s="30"/>
      <c r="H579" s="30"/>
      <c r="I579" s="30"/>
    </row>
    <row r="580" spans="3:9">
      <c r="F580" s="30"/>
      <c r="G580" s="30"/>
      <c r="H580" s="30"/>
      <c r="I580" s="30"/>
    </row>
    <row r="581" spans="3:9">
      <c r="G581" s="30"/>
      <c r="H581" s="30"/>
      <c r="I581" s="30"/>
    </row>
    <row r="582" spans="3:9">
      <c r="F582" s="30"/>
      <c r="G582" s="30"/>
      <c r="H582" s="30"/>
      <c r="I582" s="30"/>
    </row>
    <row r="583" spans="3:9">
      <c r="G583" s="30"/>
      <c r="H583" s="30"/>
      <c r="I583" s="30"/>
    </row>
    <row r="584" spans="3:9">
      <c r="C584" s="30"/>
      <c r="D584" s="30"/>
      <c r="E584" s="30"/>
      <c r="F584" s="30"/>
      <c r="G584" s="30"/>
      <c r="H584" s="30"/>
      <c r="I584" s="30"/>
    </row>
    <row r="585" spans="3:9">
      <c r="D585" s="30"/>
      <c r="E585" s="30"/>
      <c r="F585" s="30"/>
      <c r="G585" s="30"/>
      <c r="H585" s="30"/>
      <c r="I585" s="30"/>
    </row>
    <row r="586" spans="3:9">
      <c r="E586" s="30"/>
      <c r="F586" s="30"/>
      <c r="G586" s="30"/>
      <c r="H586" s="30"/>
      <c r="I586" s="30"/>
    </row>
    <row r="587" spans="3:9">
      <c r="F587" s="30"/>
      <c r="G587" s="30"/>
      <c r="H587" s="30"/>
      <c r="I587" s="30"/>
    </row>
    <row r="588" spans="3:9">
      <c r="G588" s="30"/>
      <c r="H588" s="30"/>
      <c r="I588" s="30"/>
    </row>
    <row r="589" spans="3:9">
      <c r="D589" s="30"/>
      <c r="E589" s="30"/>
      <c r="F589" s="30"/>
      <c r="G589" s="30"/>
      <c r="H589" s="30"/>
      <c r="I589" s="30"/>
    </row>
    <row r="590" spans="3:9">
      <c r="E590" s="30"/>
      <c r="F590" s="30"/>
      <c r="G590" s="30"/>
      <c r="H590" s="30"/>
      <c r="I590" s="30"/>
    </row>
    <row r="591" spans="3:9">
      <c r="F591" s="30"/>
      <c r="G591" s="30"/>
      <c r="H591" s="30"/>
      <c r="I591" s="30"/>
    </row>
    <row r="592" spans="3:9">
      <c r="G592" s="30"/>
      <c r="H592" s="30"/>
      <c r="I592" s="30"/>
    </row>
    <row r="593" spans="2:9">
      <c r="D593" s="30"/>
      <c r="E593" s="30"/>
      <c r="F593" s="30"/>
      <c r="G593" s="30"/>
      <c r="H593" s="30"/>
      <c r="I593" s="30"/>
    </row>
    <row r="594" spans="2:9">
      <c r="E594" s="30"/>
      <c r="F594" s="30"/>
      <c r="G594" s="30"/>
      <c r="H594" s="30"/>
      <c r="I594" s="30"/>
    </row>
    <row r="595" spans="2:9">
      <c r="F595" s="30"/>
      <c r="G595" s="30"/>
      <c r="H595" s="30"/>
      <c r="I595" s="30"/>
    </row>
    <row r="596" spans="2:9">
      <c r="G596" s="30"/>
      <c r="H596" s="30"/>
      <c r="I596" s="30"/>
    </row>
    <row r="597" spans="2:9">
      <c r="D597" s="30"/>
      <c r="E597" s="30"/>
      <c r="F597" s="30"/>
      <c r="G597" s="30"/>
      <c r="H597" s="30"/>
      <c r="I597" s="30"/>
    </row>
    <row r="598" spans="2:9">
      <c r="E598" s="30"/>
      <c r="F598" s="30"/>
      <c r="G598" s="30"/>
      <c r="H598" s="30"/>
      <c r="I598" s="30"/>
    </row>
    <row r="599" spans="2:9">
      <c r="F599" s="30"/>
      <c r="G599" s="30"/>
      <c r="H599" s="30"/>
      <c r="I599" s="30"/>
    </row>
    <row r="600" spans="2:9">
      <c r="G600" s="30"/>
      <c r="H600" s="30"/>
      <c r="I600" s="30"/>
    </row>
    <row r="601" spans="2:9">
      <c r="E601" s="30"/>
      <c r="F601" s="30"/>
      <c r="G601" s="30"/>
      <c r="H601" s="30"/>
      <c r="I601" s="30"/>
    </row>
    <row r="602" spans="2:9">
      <c r="F602" s="30"/>
      <c r="G602" s="30"/>
      <c r="H602" s="30"/>
      <c r="I602" s="30"/>
    </row>
    <row r="603" spans="2:9">
      <c r="G603" s="30"/>
      <c r="H603" s="30"/>
      <c r="I603" s="30"/>
    </row>
    <row r="604" spans="2:9">
      <c r="B604" s="30"/>
      <c r="C604" s="30"/>
      <c r="D604" s="30"/>
      <c r="E604" s="30"/>
      <c r="F604" s="30"/>
      <c r="G604" s="30"/>
      <c r="H604" s="30"/>
      <c r="I604" s="30"/>
    </row>
    <row r="605" spans="2:9">
      <c r="C605" s="30"/>
      <c r="D605" s="30"/>
      <c r="E605" s="30"/>
      <c r="F605" s="30"/>
      <c r="G605" s="30"/>
      <c r="H605" s="30"/>
      <c r="I605" s="30"/>
    </row>
    <row r="606" spans="2:9">
      <c r="D606" s="30"/>
      <c r="E606" s="30"/>
      <c r="F606" s="30"/>
      <c r="G606" s="30"/>
      <c r="H606" s="30"/>
      <c r="I606" s="30"/>
    </row>
    <row r="607" spans="2:9">
      <c r="E607" s="30"/>
      <c r="F607" s="30"/>
      <c r="G607" s="30"/>
      <c r="H607" s="30"/>
      <c r="I607" s="30"/>
    </row>
    <row r="608" spans="2:9">
      <c r="F608" s="30"/>
      <c r="G608" s="30"/>
      <c r="H608" s="30"/>
      <c r="I608" s="30"/>
    </row>
    <row r="609" spans="2:9">
      <c r="G609" s="30"/>
      <c r="H609" s="30"/>
      <c r="I609" s="30"/>
    </row>
    <row r="610" spans="2:9">
      <c r="F610" s="30"/>
      <c r="G610" s="30"/>
      <c r="H610" s="30"/>
      <c r="I610" s="30"/>
    </row>
    <row r="611" spans="2:9">
      <c r="G611" s="30"/>
      <c r="H611" s="30"/>
      <c r="I611" s="30"/>
    </row>
    <row r="612" spans="2:9">
      <c r="B612" s="30"/>
      <c r="C612" s="30"/>
      <c r="D612" s="30"/>
      <c r="E612" s="30"/>
      <c r="F612" s="30"/>
      <c r="G612" s="30"/>
      <c r="H612" s="30"/>
      <c r="I612" s="30"/>
    </row>
    <row r="613" spans="2:9">
      <c r="C613" s="30"/>
      <c r="D613" s="30"/>
      <c r="E613" s="30"/>
      <c r="F613" s="30"/>
      <c r="G613" s="30"/>
      <c r="H613" s="30"/>
      <c r="I613" s="30"/>
    </row>
    <row r="614" spans="2:9">
      <c r="D614" s="30"/>
      <c r="E614" s="30"/>
      <c r="F614" s="30"/>
      <c r="G614" s="30"/>
      <c r="H614" s="30"/>
      <c r="I614" s="30"/>
    </row>
    <row r="615" spans="2:9">
      <c r="E615" s="30"/>
      <c r="F615" s="30"/>
      <c r="G615" s="30"/>
      <c r="H615" s="30"/>
      <c r="I615" s="30"/>
    </row>
    <row r="616" spans="2:9">
      <c r="F616" s="30"/>
      <c r="G616" s="30"/>
      <c r="H616" s="30"/>
      <c r="I616" s="30"/>
    </row>
    <row r="617" spans="2:9">
      <c r="G617" s="30"/>
      <c r="H617" s="30"/>
      <c r="I617" s="30"/>
    </row>
    <row r="618" spans="2:9">
      <c r="E618" s="30"/>
      <c r="F618" s="30"/>
      <c r="G618" s="30"/>
      <c r="H618" s="30"/>
      <c r="I618" s="30"/>
    </row>
    <row r="619" spans="2:9">
      <c r="F619" s="30"/>
      <c r="G619" s="30"/>
      <c r="H619" s="30"/>
      <c r="I619" s="30"/>
    </row>
    <row r="620" spans="2:9">
      <c r="G620" s="30"/>
      <c r="H620" s="30"/>
      <c r="I620" s="30"/>
    </row>
    <row r="621" spans="2:9">
      <c r="E621" s="30"/>
      <c r="F621" s="30"/>
      <c r="G621" s="30"/>
      <c r="H621" s="30"/>
      <c r="I621" s="30"/>
    </row>
    <row r="622" spans="2:9">
      <c r="F622" s="30"/>
      <c r="G622" s="30"/>
      <c r="H622" s="30"/>
      <c r="I622" s="30"/>
    </row>
    <row r="623" spans="2:9">
      <c r="G623" s="30"/>
      <c r="H623" s="30"/>
      <c r="I623" s="30"/>
    </row>
    <row r="624" spans="2:9">
      <c r="E624" s="30"/>
      <c r="F624" s="30"/>
      <c r="G624" s="30"/>
      <c r="H624" s="30"/>
      <c r="I624" s="30"/>
    </row>
    <row r="625" spans="4:9">
      <c r="F625" s="30"/>
      <c r="G625" s="30"/>
      <c r="H625" s="30"/>
      <c r="I625" s="30"/>
    </row>
    <row r="626" spans="4:9">
      <c r="G626" s="30"/>
      <c r="H626" s="30"/>
      <c r="I626" s="30"/>
    </row>
    <row r="627" spans="4:9">
      <c r="E627" s="30"/>
      <c r="F627" s="30"/>
      <c r="G627" s="30"/>
      <c r="H627" s="30"/>
      <c r="I627" s="30"/>
    </row>
    <row r="628" spans="4:9">
      <c r="F628" s="30"/>
      <c r="G628" s="30"/>
      <c r="H628" s="30"/>
      <c r="I628" s="30"/>
    </row>
    <row r="629" spans="4:9">
      <c r="G629" s="30"/>
      <c r="H629" s="30"/>
      <c r="I629" s="30"/>
    </row>
    <row r="630" spans="4:9">
      <c r="E630" s="30"/>
      <c r="F630" s="30"/>
      <c r="G630" s="30"/>
      <c r="H630" s="30"/>
      <c r="I630" s="30"/>
    </row>
    <row r="631" spans="4:9">
      <c r="F631" s="30"/>
      <c r="G631" s="30"/>
      <c r="H631" s="30"/>
      <c r="I631" s="30"/>
    </row>
    <row r="632" spans="4:9">
      <c r="G632" s="30"/>
      <c r="H632" s="30"/>
      <c r="I632" s="30"/>
    </row>
    <row r="633" spans="4:9">
      <c r="D633" s="30"/>
      <c r="E633" s="30"/>
      <c r="F633" s="30"/>
      <c r="G633" s="30"/>
      <c r="H633" s="30"/>
      <c r="I633" s="30"/>
    </row>
    <row r="634" spans="4:9">
      <c r="E634" s="30"/>
      <c r="F634" s="30"/>
      <c r="G634" s="30"/>
      <c r="H634" s="30"/>
      <c r="I634" s="30"/>
    </row>
    <row r="635" spans="4:9">
      <c r="F635" s="30"/>
      <c r="G635" s="30"/>
      <c r="H635" s="30"/>
      <c r="I635" s="30"/>
    </row>
    <row r="636" spans="4:9">
      <c r="G636" s="30"/>
      <c r="H636" s="30"/>
      <c r="I636" s="30"/>
    </row>
    <row r="637" spans="4:9">
      <c r="E637" s="30"/>
      <c r="F637" s="30"/>
      <c r="G637" s="30"/>
      <c r="H637" s="30"/>
      <c r="I637" s="30"/>
    </row>
    <row r="638" spans="4:9">
      <c r="F638" s="30"/>
      <c r="G638" s="30"/>
      <c r="H638" s="30"/>
      <c r="I638" s="30"/>
    </row>
    <row r="639" spans="4:9">
      <c r="G639" s="30"/>
      <c r="H639" s="30"/>
      <c r="I639" s="30"/>
    </row>
    <row r="640" spans="4:9">
      <c r="E640" s="30"/>
      <c r="F640" s="30"/>
      <c r="G640" s="30"/>
      <c r="H640" s="30"/>
      <c r="I640" s="30"/>
    </row>
    <row r="641" spans="3:9">
      <c r="F641" s="30"/>
      <c r="G641" s="30"/>
      <c r="H641" s="30"/>
      <c r="I641" s="30"/>
    </row>
    <row r="642" spans="3:9">
      <c r="G642" s="30"/>
      <c r="H642" s="30"/>
      <c r="I642" s="30"/>
    </row>
    <row r="643" spans="3:9">
      <c r="C643" s="30"/>
      <c r="D643" s="30"/>
      <c r="E643" s="30"/>
      <c r="F643" s="30"/>
      <c r="G643" s="30"/>
      <c r="H643" s="30"/>
      <c r="I643" s="30"/>
    </row>
    <row r="644" spans="3:9">
      <c r="D644" s="30"/>
      <c r="E644" s="30"/>
      <c r="F644" s="30"/>
      <c r="G644" s="30"/>
      <c r="H644" s="30"/>
      <c r="I644" s="30"/>
    </row>
    <row r="645" spans="3:9">
      <c r="E645" s="30"/>
      <c r="F645" s="30"/>
      <c r="G645" s="30"/>
      <c r="H645" s="30"/>
      <c r="I645" s="30"/>
    </row>
    <row r="646" spans="3:9">
      <c r="F646" s="30"/>
      <c r="G646" s="30"/>
      <c r="H646" s="30"/>
      <c r="I646" s="30"/>
    </row>
    <row r="647" spans="3:9">
      <c r="G647" s="30"/>
      <c r="H647" s="30"/>
      <c r="I647" s="30"/>
    </row>
    <row r="648" spans="3:9">
      <c r="F648" s="30"/>
      <c r="G648" s="30"/>
      <c r="H648" s="30"/>
      <c r="I648" s="30"/>
    </row>
    <row r="649" spans="3:9">
      <c r="G649" s="30"/>
      <c r="H649" s="30"/>
      <c r="I649" s="30"/>
    </row>
    <row r="650" spans="3:9">
      <c r="E650" s="30"/>
      <c r="F650" s="30"/>
      <c r="G650" s="30"/>
      <c r="H650" s="30"/>
      <c r="I650" s="30"/>
    </row>
    <row r="651" spans="3:9">
      <c r="F651" s="30"/>
      <c r="G651" s="30"/>
      <c r="H651" s="30"/>
      <c r="I651" s="30"/>
    </row>
    <row r="652" spans="3:9">
      <c r="G652" s="30"/>
      <c r="H652" s="30"/>
      <c r="I652" s="30"/>
    </row>
    <row r="653" spans="3:9">
      <c r="E653" s="30"/>
      <c r="F653" s="30"/>
      <c r="G653" s="30"/>
      <c r="H653" s="30"/>
      <c r="I653" s="30"/>
    </row>
    <row r="654" spans="3:9">
      <c r="F654" s="30"/>
      <c r="G654" s="30"/>
      <c r="H654" s="30"/>
      <c r="I654" s="30"/>
    </row>
    <row r="655" spans="3:9">
      <c r="G655" s="30"/>
      <c r="H655" s="30"/>
      <c r="I655" s="30"/>
    </row>
    <row r="656" spans="3:9">
      <c r="C656" s="30"/>
      <c r="D656" s="30"/>
      <c r="E656" s="30"/>
      <c r="F656" s="30"/>
      <c r="G656" s="30"/>
      <c r="H656" s="30"/>
      <c r="I656" s="30"/>
    </row>
    <row r="657" spans="2:9">
      <c r="D657" s="30"/>
      <c r="E657" s="30"/>
      <c r="F657" s="30"/>
      <c r="G657" s="30"/>
      <c r="H657" s="30"/>
      <c r="I657" s="30"/>
    </row>
    <row r="658" spans="2:9">
      <c r="E658" s="30"/>
      <c r="F658" s="30"/>
      <c r="G658" s="30"/>
      <c r="H658" s="30"/>
      <c r="I658" s="30"/>
    </row>
    <row r="659" spans="2:9">
      <c r="F659" s="30"/>
      <c r="G659" s="30"/>
      <c r="H659" s="30"/>
      <c r="I659" s="30"/>
    </row>
    <row r="660" spans="2:9">
      <c r="G660" s="30"/>
      <c r="H660" s="30"/>
      <c r="I660" s="30"/>
    </row>
    <row r="661" spans="2:9">
      <c r="E661" s="30"/>
      <c r="F661" s="30"/>
      <c r="G661" s="30"/>
      <c r="H661" s="30"/>
      <c r="I661" s="30"/>
    </row>
    <row r="662" spans="2:9">
      <c r="F662" s="30"/>
      <c r="G662" s="30"/>
      <c r="H662" s="30"/>
      <c r="I662" s="30"/>
    </row>
    <row r="663" spans="2:9">
      <c r="G663" s="30"/>
      <c r="H663" s="30"/>
      <c r="I663" s="30"/>
    </row>
    <row r="664" spans="2:9">
      <c r="D664" s="30"/>
      <c r="E664" s="30"/>
      <c r="F664" s="30"/>
      <c r="G664" s="30"/>
      <c r="H664" s="30"/>
      <c r="I664" s="30"/>
    </row>
    <row r="665" spans="2:9">
      <c r="E665" s="30"/>
      <c r="F665" s="30"/>
      <c r="G665" s="30"/>
      <c r="H665" s="30"/>
      <c r="I665" s="30"/>
    </row>
    <row r="666" spans="2:9">
      <c r="F666" s="30"/>
      <c r="G666" s="30"/>
      <c r="H666" s="30"/>
      <c r="I666" s="30"/>
    </row>
    <row r="667" spans="2:9">
      <c r="G667" s="30"/>
      <c r="H667" s="30"/>
      <c r="I667" s="30"/>
    </row>
    <row r="668" spans="2:9">
      <c r="B668" s="30"/>
      <c r="C668" s="30"/>
      <c r="D668" s="30"/>
      <c r="E668" s="30"/>
      <c r="F668" s="30"/>
      <c r="G668" s="30"/>
      <c r="H668" s="30"/>
      <c r="I668" s="30"/>
    </row>
    <row r="669" spans="2:9">
      <c r="C669" s="30"/>
      <c r="D669" s="30"/>
      <c r="E669" s="30"/>
      <c r="F669" s="30"/>
      <c r="G669" s="30"/>
      <c r="H669" s="30"/>
      <c r="I669" s="30"/>
    </row>
    <row r="670" spans="2:9">
      <c r="D670" s="30"/>
      <c r="E670" s="30"/>
      <c r="F670" s="30"/>
      <c r="G670" s="30"/>
      <c r="H670" s="30"/>
      <c r="I670" s="30"/>
    </row>
    <row r="671" spans="2:9">
      <c r="E671" s="30"/>
      <c r="F671" s="30"/>
      <c r="G671" s="30"/>
      <c r="H671" s="30"/>
      <c r="I671" s="30"/>
    </row>
    <row r="672" spans="2:9">
      <c r="F672" s="30"/>
      <c r="G672" s="30"/>
      <c r="H672" s="30"/>
      <c r="I672" s="30"/>
    </row>
    <row r="673" spans="3:9">
      <c r="G673" s="30"/>
      <c r="H673" s="30"/>
      <c r="I673" s="30"/>
    </row>
    <row r="674" spans="3:9">
      <c r="C674" s="30"/>
      <c r="D674" s="30"/>
      <c r="E674" s="30"/>
      <c r="F674" s="30"/>
      <c r="G674" s="30"/>
      <c r="H674" s="30"/>
      <c r="I674" s="30"/>
    </row>
    <row r="675" spans="3:9">
      <c r="D675" s="30"/>
      <c r="E675" s="30"/>
      <c r="F675" s="30"/>
      <c r="G675" s="30"/>
      <c r="H675" s="30"/>
      <c r="I675" s="30"/>
    </row>
    <row r="676" spans="3:9">
      <c r="E676" s="30"/>
      <c r="F676" s="30"/>
      <c r="G676" s="30"/>
      <c r="H676" s="30"/>
      <c r="I676" s="30"/>
    </row>
    <row r="677" spans="3:9">
      <c r="F677" s="30"/>
      <c r="G677" s="30"/>
      <c r="H677" s="30"/>
      <c r="I677" s="30"/>
    </row>
    <row r="678" spans="3:9">
      <c r="G678" s="30"/>
      <c r="H678" s="30"/>
      <c r="I678" s="30"/>
    </row>
    <row r="679" spans="3:9">
      <c r="E679" s="30"/>
      <c r="F679" s="30"/>
      <c r="G679" s="30"/>
      <c r="H679" s="30"/>
      <c r="I679" s="30"/>
    </row>
    <row r="680" spans="3:9">
      <c r="F680" s="30"/>
      <c r="G680" s="30"/>
      <c r="H680" s="30"/>
      <c r="I680" s="30"/>
    </row>
    <row r="681" spans="3:9">
      <c r="G681" s="30"/>
      <c r="H681" s="30"/>
      <c r="I681" s="30"/>
    </row>
    <row r="682" spans="3:9">
      <c r="C682" s="30"/>
      <c r="D682" s="30"/>
      <c r="E682" s="30"/>
      <c r="F682" s="30"/>
      <c r="G682" s="30"/>
      <c r="H682" s="30"/>
      <c r="I682" s="30"/>
    </row>
    <row r="683" spans="3:9">
      <c r="D683" s="30"/>
      <c r="E683" s="30"/>
      <c r="F683" s="30"/>
      <c r="G683" s="30"/>
      <c r="H683" s="30"/>
      <c r="I683" s="30"/>
    </row>
    <row r="684" spans="3:9">
      <c r="E684" s="30"/>
      <c r="F684" s="30"/>
      <c r="G684" s="30"/>
      <c r="H684" s="30"/>
      <c r="I684" s="30"/>
    </row>
    <row r="685" spans="3:9">
      <c r="F685" s="30"/>
      <c r="G685" s="30"/>
      <c r="H685" s="30"/>
      <c r="I685" s="30"/>
    </row>
    <row r="686" spans="3:9">
      <c r="G686" s="30"/>
      <c r="H686" s="30"/>
      <c r="I686" s="30"/>
    </row>
    <row r="687" spans="3:9">
      <c r="F687" s="30"/>
      <c r="G687" s="30"/>
      <c r="H687" s="30"/>
      <c r="I687" s="30"/>
    </row>
    <row r="688" spans="3:9">
      <c r="G688" s="30"/>
      <c r="H688" s="30"/>
      <c r="I688" s="30"/>
    </row>
    <row r="689" spans="2:9">
      <c r="B689" s="30"/>
      <c r="C689" s="30"/>
      <c r="D689" s="30"/>
      <c r="E689" s="30"/>
      <c r="F689" s="30"/>
      <c r="G689" s="30"/>
      <c r="H689" s="30"/>
      <c r="I689" s="30"/>
    </row>
    <row r="690" spans="2:9">
      <c r="C690" s="30"/>
      <c r="D690" s="30"/>
      <c r="E690" s="30"/>
      <c r="F690" s="30"/>
      <c r="G690" s="30"/>
      <c r="H690" s="30"/>
      <c r="I690" s="30"/>
    </row>
    <row r="691" spans="2:9">
      <c r="D691" s="30"/>
      <c r="E691" s="30"/>
      <c r="F691" s="30"/>
      <c r="G691" s="30"/>
      <c r="H691" s="30"/>
      <c r="I691" s="30"/>
    </row>
    <row r="692" spans="2:9">
      <c r="E692" s="30"/>
      <c r="F692" s="30"/>
      <c r="G692" s="30"/>
      <c r="H692" s="30"/>
      <c r="I692" s="30"/>
    </row>
    <row r="693" spans="2:9">
      <c r="F693" s="30"/>
      <c r="G693" s="30"/>
      <c r="H693" s="30"/>
      <c r="I693" s="30"/>
    </row>
    <row r="694" spans="2:9">
      <c r="G694" s="30"/>
      <c r="H694" s="30"/>
      <c r="I694" s="30"/>
    </row>
    <row r="695" spans="2:9">
      <c r="E695" s="30"/>
      <c r="F695" s="30"/>
      <c r="G695" s="30"/>
      <c r="H695" s="30"/>
      <c r="I695" s="30"/>
    </row>
    <row r="696" spans="2:9">
      <c r="F696" s="30"/>
      <c r="G696" s="30"/>
      <c r="H696" s="30"/>
      <c r="I696" s="30"/>
    </row>
    <row r="697" spans="2:9">
      <c r="G697" s="30"/>
      <c r="H697" s="30"/>
      <c r="I697" s="30"/>
    </row>
    <row r="698" spans="2:9">
      <c r="D698" s="30"/>
      <c r="E698" s="30"/>
      <c r="F698" s="30"/>
      <c r="G698" s="30"/>
      <c r="H698" s="30"/>
      <c r="I698" s="30"/>
    </row>
    <row r="699" spans="2:9">
      <c r="E699" s="30"/>
      <c r="F699" s="30"/>
      <c r="G699" s="30"/>
      <c r="H699" s="30"/>
      <c r="I699" s="30"/>
    </row>
    <row r="700" spans="2:9">
      <c r="F700" s="30"/>
      <c r="G700" s="30"/>
      <c r="H700" s="30"/>
      <c r="I700" s="30"/>
    </row>
    <row r="701" spans="2:9">
      <c r="G701" s="30"/>
      <c r="H701" s="30"/>
      <c r="I701" s="30"/>
    </row>
    <row r="702" spans="2:9">
      <c r="E702" s="30"/>
      <c r="F702" s="30"/>
      <c r="G702" s="30"/>
      <c r="H702" s="30"/>
      <c r="I702" s="30"/>
    </row>
    <row r="703" spans="2:9">
      <c r="F703" s="30"/>
      <c r="G703" s="30"/>
      <c r="H703" s="30"/>
      <c r="I703" s="30"/>
    </row>
    <row r="704" spans="2:9">
      <c r="G704" s="30"/>
      <c r="H704" s="30"/>
      <c r="I704" s="30"/>
    </row>
    <row r="705" spans="2:9">
      <c r="B705" s="30"/>
      <c r="C705" s="30"/>
      <c r="D705" s="30"/>
      <c r="E705" s="30"/>
      <c r="F705" s="30"/>
      <c r="G705" s="30"/>
      <c r="H705" s="30"/>
      <c r="I705" s="30"/>
    </row>
    <row r="706" spans="2:9">
      <c r="E706" s="30"/>
      <c r="F706" s="30"/>
      <c r="G706" s="30"/>
      <c r="H706" s="30"/>
      <c r="I706" s="30"/>
    </row>
    <row r="707" spans="2:9">
      <c r="F707" s="30"/>
      <c r="G707" s="30"/>
      <c r="H707" s="30"/>
      <c r="I707" s="30"/>
    </row>
    <row r="708" spans="2:9">
      <c r="G708" s="30"/>
      <c r="H708" s="30"/>
      <c r="I708" s="30"/>
    </row>
    <row r="709" spans="2:9">
      <c r="E709" s="30"/>
      <c r="F709" s="30"/>
      <c r="G709" s="30"/>
      <c r="H709" s="30"/>
      <c r="I709" s="30"/>
    </row>
    <row r="710" spans="2:9">
      <c r="F710" s="30"/>
      <c r="G710" s="30"/>
      <c r="H710" s="30"/>
      <c r="I710" s="30"/>
    </row>
    <row r="711" spans="2:9">
      <c r="G711" s="30"/>
      <c r="H711" s="30"/>
      <c r="I711" s="30"/>
    </row>
    <row r="712" spans="2:9">
      <c r="F712" s="30"/>
      <c r="G712" s="30"/>
      <c r="H712" s="30"/>
      <c r="I712" s="30"/>
    </row>
    <row r="713" spans="2:9">
      <c r="G713" s="30"/>
      <c r="H713" s="30"/>
      <c r="I713" s="30"/>
    </row>
    <row r="714" spans="2:9">
      <c r="F714" s="30"/>
      <c r="G714" s="30"/>
      <c r="H714" s="30"/>
      <c r="I714" s="30"/>
    </row>
    <row r="715" spans="2:9">
      <c r="G715" s="30"/>
      <c r="H715" s="30"/>
      <c r="I715" s="30"/>
    </row>
    <row r="716" spans="2:9">
      <c r="E716" s="30"/>
      <c r="F716" s="30"/>
      <c r="G716" s="30"/>
      <c r="H716" s="30"/>
      <c r="I716" s="30"/>
    </row>
    <row r="717" spans="2:9">
      <c r="F717" s="30"/>
      <c r="G717" s="30"/>
      <c r="H717" s="30"/>
      <c r="I717" s="30"/>
    </row>
    <row r="718" spans="2:9">
      <c r="G718" s="30"/>
      <c r="H718" s="30"/>
      <c r="I718" s="30"/>
    </row>
    <row r="719" spans="2:9">
      <c r="E719" s="30"/>
      <c r="F719" s="30"/>
      <c r="G719" s="30"/>
      <c r="H719" s="30"/>
      <c r="I719" s="30"/>
    </row>
    <row r="720" spans="2:9">
      <c r="F720" s="30"/>
      <c r="G720" s="30"/>
      <c r="H720" s="30"/>
      <c r="I720" s="30"/>
    </row>
    <row r="721" spans="2:9">
      <c r="G721" s="30"/>
      <c r="H721" s="30"/>
      <c r="I721" s="30"/>
    </row>
    <row r="722" spans="2:9">
      <c r="F722" s="30"/>
      <c r="G722" s="30"/>
      <c r="H722" s="30"/>
      <c r="I722" s="30"/>
    </row>
    <row r="723" spans="2:9">
      <c r="G723" s="30"/>
      <c r="H723" s="30"/>
      <c r="I723" s="30"/>
    </row>
    <row r="724" spans="2:9">
      <c r="B724" s="30"/>
      <c r="C724" s="30"/>
      <c r="D724" s="30"/>
      <c r="E724" s="30"/>
      <c r="F724" s="30"/>
      <c r="G724" s="30"/>
      <c r="H724" s="30"/>
      <c r="I724" s="30"/>
    </row>
  </sheetData>
  <mergeCells count="704">
    <mergeCell ref="A5:A6"/>
    <mergeCell ref="A29:B29"/>
    <mergeCell ref="B1:E2"/>
    <mergeCell ref="E5:E6"/>
    <mergeCell ref="D5:D6"/>
    <mergeCell ref="C5:C6"/>
    <mergeCell ref="B5:B6"/>
    <mergeCell ref="C30:I30"/>
    <mergeCell ref="F5:F6"/>
    <mergeCell ref="G5:H5"/>
    <mergeCell ref="D46:I46"/>
    <mergeCell ref="E47:I47"/>
    <mergeCell ref="F48:I48"/>
    <mergeCell ref="F43:I43"/>
    <mergeCell ref="G44:I44"/>
    <mergeCell ref="C45:I45"/>
    <mergeCell ref="G40:I40"/>
    <mergeCell ref="F41:I41"/>
    <mergeCell ref="G42:I42"/>
    <mergeCell ref="D37:I37"/>
    <mergeCell ref="E38:I38"/>
    <mergeCell ref="F39:I39"/>
    <mergeCell ref="F34:I34"/>
    <mergeCell ref="G35:I35"/>
    <mergeCell ref="C36:I36"/>
    <mergeCell ref="G31:I31"/>
    <mergeCell ref="D32:I32"/>
    <mergeCell ref="E33:I33"/>
    <mergeCell ref="G64:I64"/>
    <mergeCell ref="E65:I65"/>
    <mergeCell ref="F66:I66"/>
    <mergeCell ref="E61:I61"/>
    <mergeCell ref="F62:I62"/>
    <mergeCell ref="G63:I63"/>
    <mergeCell ref="F58:I58"/>
    <mergeCell ref="G59:I59"/>
    <mergeCell ref="G60:I60"/>
    <mergeCell ref="G55:I55"/>
    <mergeCell ref="D56:I56"/>
    <mergeCell ref="E57:I57"/>
    <mergeCell ref="D52:I52"/>
    <mergeCell ref="E53:I53"/>
    <mergeCell ref="F54:I54"/>
    <mergeCell ref="G49:I49"/>
    <mergeCell ref="B50:I50"/>
    <mergeCell ref="C51:I51"/>
    <mergeCell ref="E82:I82"/>
    <mergeCell ref="F83:I83"/>
    <mergeCell ref="G84:I84"/>
    <mergeCell ref="F79:I79"/>
    <mergeCell ref="G80:I80"/>
    <mergeCell ref="G81:I81"/>
    <mergeCell ref="G76:I76"/>
    <mergeCell ref="G77:I77"/>
    <mergeCell ref="E78:I78"/>
    <mergeCell ref="D73:I73"/>
    <mergeCell ref="E74:I74"/>
    <mergeCell ref="F75:I75"/>
    <mergeCell ref="F70:I70"/>
    <mergeCell ref="G71:I71"/>
    <mergeCell ref="C72:I72"/>
    <mergeCell ref="G67:I67"/>
    <mergeCell ref="F68:I68"/>
    <mergeCell ref="G69:I69"/>
    <mergeCell ref="E100:I100"/>
    <mergeCell ref="F101:I101"/>
    <mergeCell ref="G102:I102"/>
    <mergeCell ref="F97:I97"/>
    <mergeCell ref="G98:I98"/>
    <mergeCell ref="G99:I99"/>
    <mergeCell ref="G94:I94"/>
    <mergeCell ref="G95:I95"/>
    <mergeCell ref="E96:I96"/>
    <mergeCell ref="G91:I91"/>
    <mergeCell ref="E92:I92"/>
    <mergeCell ref="F93:I93"/>
    <mergeCell ref="F88:I88"/>
    <mergeCell ref="G89:I89"/>
    <mergeCell ref="F90:I90"/>
    <mergeCell ref="G85:I85"/>
    <mergeCell ref="D86:I86"/>
    <mergeCell ref="E87:I87"/>
    <mergeCell ref="E118:I118"/>
    <mergeCell ref="F119:I119"/>
    <mergeCell ref="G120:I120"/>
    <mergeCell ref="F115:I115"/>
    <mergeCell ref="G116:I116"/>
    <mergeCell ref="D117:I117"/>
    <mergeCell ref="E112:I112"/>
    <mergeCell ref="F113:I113"/>
    <mergeCell ref="G114:I114"/>
    <mergeCell ref="F109:I109"/>
    <mergeCell ref="G110:I110"/>
    <mergeCell ref="G111:I111"/>
    <mergeCell ref="F106:I106"/>
    <mergeCell ref="G107:I107"/>
    <mergeCell ref="E108:I108"/>
    <mergeCell ref="F103:I103"/>
    <mergeCell ref="G104:I104"/>
    <mergeCell ref="E105:I105"/>
    <mergeCell ref="D136:I136"/>
    <mergeCell ref="E137:I137"/>
    <mergeCell ref="F138:I138"/>
    <mergeCell ref="F133:I133"/>
    <mergeCell ref="G134:I134"/>
    <mergeCell ref="C135:I135"/>
    <mergeCell ref="F130:I130"/>
    <mergeCell ref="G131:I131"/>
    <mergeCell ref="E132:I132"/>
    <mergeCell ref="F127:I127"/>
    <mergeCell ref="G128:I128"/>
    <mergeCell ref="E129:I129"/>
    <mergeCell ref="F124:I124"/>
    <mergeCell ref="G125:I125"/>
    <mergeCell ref="E126:I126"/>
    <mergeCell ref="G121:I121"/>
    <mergeCell ref="D122:I122"/>
    <mergeCell ref="E123:I123"/>
    <mergeCell ref="E154:I154"/>
    <mergeCell ref="F155:I155"/>
    <mergeCell ref="G156:I156"/>
    <mergeCell ref="G151:I151"/>
    <mergeCell ref="F152:I152"/>
    <mergeCell ref="G153:I153"/>
    <mergeCell ref="F148:I148"/>
    <mergeCell ref="G149:I149"/>
    <mergeCell ref="F150:I150"/>
    <mergeCell ref="C145:I145"/>
    <mergeCell ref="D146:I146"/>
    <mergeCell ref="E147:I147"/>
    <mergeCell ref="E142:I142"/>
    <mergeCell ref="F143:I143"/>
    <mergeCell ref="G144:I144"/>
    <mergeCell ref="G139:I139"/>
    <mergeCell ref="G140:I140"/>
    <mergeCell ref="D141:I141"/>
    <mergeCell ref="G172:I172"/>
    <mergeCell ref="D173:I173"/>
    <mergeCell ref="E174:I174"/>
    <mergeCell ref="F169:I169"/>
    <mergeCell ref="G170:I170"/>
    <mergeCell ref="F171:I171"/>
    <mergeCell ref="F166:I166"/>
    <mergeCell ref="G167:I167"/>
    <mergeCell ref="E168:I168"/>
    <mergeCell ref="E163:I163"/>
    <mergeCell ref="F164:I164"/>
    <mergeCell ref="G165:I165"/>
    <mergeCell ref="B160:I160"/>
    <mergeCell ref="C161:I161"/>
    <mergeCell ref="D162:I162"/>
    <mergeCell ref="E157:I157"/>
    <mergeCell ref="F158:I158"/>
    <mergeCell ref="G159:I159"/>
    <mergeCell ref="G190:I190"/>
    <mergeCell ref="C191:I191"/>
    <mergeCell ref="D192:I192"/>
    <mergeCell ref="G187:I187"/>
    <mergeCell ref="E188:I188"/>
    <mergeCell ref="F189:I189"/>
    <mergeCell ref="D184:I184"/>
    <mergeCell ref="E185:I185"/>
    <mergeCell ref="F186:I186"/>
    <mergeCell ref="F181:I181"/>
    <mergeCell ref="G182:I182"/>
    <mergeCell ref="C183:I183"/>
    <mergeCell ref="E178:I178"/>
    <mergeCell ref="F179:I179"/>
    <mergeCell ref="G180:I180"/>
    <mergeCell ref="F175:I175"/>
    <mergeCell ref="G176:I176"/>
    <mergeCell ref="D177:I177"/>
    <mergeCell ref="D208:I208"/>
    <mergeCell ref="E209:I209"/>
    <mergeCell ref="F210:I210"/>
    <mergeCell ref="E205:I205"/>
    <mergeCell ref="F206:I206"/>
    <mergeCell ref="G207:I207"/>
    <mergeCell ref="E202:I202"/>
    <mergeCell ref="F203:I203"/>
    <mergeCell ref="G204:I204"/>
    <mergeCell ref="B199:I199"/>
    <mergeCell ref="C200:I200"/>
    <mergeCell ref="D201:I201"/>
    <mergeCell ref="F196:I196"/>
    <mergeCell ref="G197:I197"/>
    <mergeCell ref="G198:I198"/>
    <mergeCell ref="E193:I193"/>
    <mergeCell ref="F194:I194"/>
    <mergeCell ref="G195:I195"/>
    <mergeCell ref="D226:I226"/>
    <mergeCell ref="E227:I227"/>
    <mergeCell ref="F228:I228"/>
    <mergeCell ref="G223:I223"/>
    <mergeCell ref="B224:I224"/>
    <mergeCell ref="C225:I225"/>
    <mergeCell ref="F220:I220"/>
    <mergeCell ref="G221:I221"/>
    <mergeCell ref="F222:I222"/>
    <mergeCell ref="C217:I217"/>
    <mergeCell ref="D218:I218"/>
    <mergeCell ref="E219:I219"/>
    <mergeCell ref="E214:I214"/>
    <mergeCell ref="F215:I215"/>
    <mergeCell ref="G216:I216"/>
    <mergeCell ref="G211:I211"/>
    <mergeCell ref="C212:I212"/>
    <mergeCell ref="D213:I213"/>
    <mergeCell ref="E244:I244"/>
    <mergeCell ref="F245:I245"/>
    <mergeCell ref="G246:I246"/>
    <mergeCell ref="E241:I241"/>
    <mergeCell ref="F242:I242"/>
    <mergeCell ref="G243:I243"/>
    <mergeCell ref="F238:I238"/>
    <mergeCell ref="G239:I239"/>
    <mergeCell ref="D240:I240"/>
    <mergeCell ref="C235:I235"/>
    <mergeCell ref="D236:I236"/>
    <mergeCell ref="E237:I237"/>
    <mergeCell ref="E232:I232"/>
    <mergeCell ref="F233:I233"/>
    <mergeCell ref="G234:I234"/>
    <mergeCell ref="G229:I229"/>
    <mergeCell ref="C230:I230"/>
    <mergeCell ref="D231:I231"/>
    <mergeCell ref="D262:I262"/>
    <mergeCell ref="E263:I263"/>
    <mergeCell ref="F264:I264"/>
    <mergeCell ref="E259:I259"/>
    <mergeCell ref="F260:I260"/>
    <mergeCell ref="G261:I261"/>
    <mergeCell ref="B256:I256"/>
    <mergeCell ref="C257:I257"/>
    <mergeCell ref="D258:I258"/>
    <mergeCell ref="E253:I253"/>
    <mergeCell ref="F254:I254"/>
    <mergeCell ref="G255:I255"/>
    <mergeCell ref="G250:I250"/>
    <mergeCell ref="C251:I251"/>
    <mergeCell ref="D252:I252"/>
    <mergeCell ref="D247:I247"/>
    <mergeCell ref="E248:I248"/>
    <mergeCell ref="F249:I249"/>
    <mergeCell ref="G280:I280"/>
    <mergeCell ref="B281:I281"/>
    <mergeCell ref="C282:I282"/>
    <mergeCell ref="G277:I277"/>
    <mergeCell ref="E278:I278"/>
    <mergeCell ref="F279:I279"/>
    <mergeCell ref="F274:I274"/>
    <mergeCell ref="G275:I275"/>
    <mergeCell ref="F276:I276"/>
    <mergeCell ref="C271:I271"/>
    <mergeCell ref="D272:I272"/>
    <mergeCell ref="E273:I273"/>
    <mergeCell ref="E268:I268"/>
    <mergeCell ref="F269:I269"/>
    <mergeCell ref="G270:I270"/>
    <mergeCell ref="G265:I265"/>
    <mergeCell ref="C266:I266"/>
    <mergeCell ref="D267:I267"/>
    <mergeCell ref="E298:I298"/>
    <mergeCell ref="F299:I299"/>
    <mergeCell ref="G300:I300"/>
    <mergeCell ref="E295:I295"/>
    <mergeCell ref="F296:I296"/>
    <mergeCell ref="G297:I297"/>
    <mergeCell ref="E292:I292"/>
    <mergeCell ref="F293:I293"/>
    <mergeCell ref="G294:I294"/>
    <mergeCell ref="F289:I289"/>
    <mergeCell ref="G290:I290"/>
    <mergeCell ref="D291:I291"/>
    <mergeCell ref="G286:I286"/>
    <mergeCell ref="D287:I287"/>
    <mergeCell ref="E288:I288"/>
    <mergeCell ref="D283:I283"/>
    <mergeCell ref="E284:I284"/>
    <mergeCell ref="F285:I285"/>
    <mergeCell ref="E316:I316"/>
    <mergeCell ref="F317:I317"/>
    <mergeCell ref="G318:I318"/>
    <mergeCell ref="G313:I313"/>
    <mergeCell ref="C314:I314"/>
    <mergeCell ref="D315:I315"/>
    <mergeCell ref="G310:I310"/>
    <mergeCell ref="E311:I311"/>
    <mergeCell ref="F312:I312"/>
    <mergeCell ref="F307:I307"/>
    <mergeCell ref="G308:I308"/>
    <mergeCell ref="F309:I309"/>
    <mergeCell ref="E304:I304"/>
    <mergeCell ref="F305:I305"/>
    <mergeCell ref="G306:I306"/>
    <mergeCell ref="E301:I301"/>
    <mergeCell ref="F302:I302"/>
    <mergeCell ref="G303:I303"/>
    <mergeCell ref="D334:I334"/>
    <mergeCell ref="E335:I335"/>
    <mergeCell ref="F336:I336"/>
    <mergeCell ref="F331:I331"/>
    <mergeCell ref="G332:I332"/>
    <mergeCell ref="C333:I333"/>
    <mergeCell ref="C328:I328"/>
    <mergeCell ref="D329:I329"/>
    <mergeCell ref="E330:I330"/>
    <mergeCell ref="E325:I325"/>
    <mergeCell ref="F326:I326"/>
    <mergeCell ref="G327:I327"/>
    <mergeCell ref="F322:I322"/>
    <mergeCell ref="G323:I323"/>
    <mergeCell ref="D324:I324"/>
    <mergeCell ref="E319:I319"/>
    <mergeCell ref="F320:I320"/>
    <mergeCell ref="G321:I321"/>
    <mergeCell ref="D352:I352"/>
    <mergeCell ref="E353:I353"/>
    <mergeCell ref="F354:I354"/>
    <mergeCell ref="F349:I349"/>
    <mergeCell ref="G350:I350"/>
    <mergeCell ref="C351:I351"/>
    <mergeCell ref="E346:I346"/>
    <mergeCell ref="F347:I347"/>
    <mergeCell ref="G348:I348"/>
    <mergeCell ref="B343:I343"/>
    <mergeCell ref="C344:I344"/>
    <mergeCell ref="D345:I345"/>
    <mergeCell ref="E340:I340"/>
    <mergeCell ref="F341:I341"/>
    <mergeCell ref="G342:I342"/>
    <mergeCell ref="G337:I337"/>
    <mergeCell ref="C338:I338"/>
    <mergeCell ref="D339:I339"/>
    <mergeCell ref="F370:I370"/>
    <mergeCell ref="G371:I371"/>
    <mergeCell ref="B372:I372"/>
    <mergeCell ref="F367:I367"/>
    <mergeCell ref="G368:I368"/>
    <mergeCell ref="E369:I369"/>
    <mergeCell ref="C364:I364"/>
    <mergeCell ref="D365:I365"/>
    <mergeCell ref="E366:I366"/>
    <mergeCell ref="E361:I361"/>
    <mergeCell ref="F362:I362"/>
    <mergeCell ref="G363:I363"/>
    <mergeCell ref="G358:I358"/>
    <mergeCell ref="C359:I359"/>
    <mergeCell ref="D360:I360"/>
    <mergeCell ref="G355:I355"/>
    <mergeCell ref="E356:I356"/>
    <mergeCell ref="F357:I357"/>
    <mergeCell ref="G388:I388"/>
    <mergeCell ref="E389:I389"/>
    <mergeCell ref="F390:I390"/>
    <mergeCell ref="D385:I385"/>
    <mergeCell ref="E386:I386"/>
    <mergeCell ref="F387:I387"/>
    <mergeCell ref="F382:I382"/>
    <mergeCell ref="G383:I383"/>
    <mergeCell ref="C384:I384"/>
    <mergeCell ref="F379:I379"/>
    <mergeCell ref="G380:I380"/>
    <mergeCell ref="E381:I381"/>
    <mergeCell ref="F376:I376"/>
    <mergeCell ref="G377:I377"/>
    <mergeCell ref="E378:I378"/>
    <mergeCell ref="C373:I373"/>
    <mergeCell ref="D374:I374"/>
    <mergeCell ref="E375:I375"/>
    <mergeCell ref="F406:I406"/>
    <mergeCell ref="G407:I407"/>
    <mergeCell ref="D408:I408"/>
    <mergeCell ref="F403:I403"/>
    <mergeCell ref="G404:I404"/>
    <mergeCell ref="E405:I405"/>
    <mergeCell ref="E400:I400"/>
    <mergeCell ref="F401:I401"/>
    <mergeCell ref="G402:I402"/>
    <mergeCell ref="E397:I397"/>
    <mergeCell ref="F398:I398"/>
    <mergeCell ref="G399:I399"/>
    <mergeCell ref="G394:I394"/>
    <mergeCell ref="C395:I395"/>
    <mergeCell ref="D396:I396"/>
    <mergeCell ref="G391:I391"/>
    <mergeCell ref="E392:I392"/>
    <mergeCell ref="F393:I393"/>
    <mergeCell ref="D424:I424"/>
    <mergeCell ref="E425:I425"/>
    <mergeCell ref="F426:I426"/>
    <mergeCell ref="G421:I421"/>
    <mergeCell ref="B422:I422"/>
    <mergeCell ref="C423:I423"/>
    <mergeCell ref="F418:I418"/>
    <mergeCell ref="G419:I419"/>
    <mergeCell ref="F420:I420"/>
    <mergeCell ref="F415:I415"/>
    <mergeCell ref="G416:I416"/>
    <mergeCell ref="E417:I417"/>
    <mergeCell ref="C412:I412"/>
    <mergeCell ref="D413:I413"/>
    <mergeCell ref="E414:I414"/>
    <mergeCell ref="E409:I409"/>
    <mergeCell ref="F410:I410"/>
    <mergeCell ref="G411:I411"/>
    <mergeCell ref="D442:I442"/>
    <mergeCell ref="E443:I443"/>
    <mergeCell ref="F444:I444"/>
    <mergeCell ref="G439:I439"/>
    <mergeCell ref="B440:I440"/>
    <mergeCell ref="C441:I441"/>
    <mergeCell ref="D436:I436"/>
    <mergeCell ref="E437:I437"/>
    <mergeCell ref="F438:I438"/>
    <mergeCell ref="F433:I433"/>
    <mergeCell ref="G434:I434"/>
    <mergeCell ref="C435:I435"/>
    <mergeCell ref="E430:I430"/>
    <mergeCell ref="F431:I431"/>
    <mergeCell ref="G432:I432"/>
    <mergeCell ref="G427:I427"/>
    <mergeCell ref="F428:I428"/>
    <mergeCell ref="G429:I429"/>
    <mergeCell ref="D460:I460"/>
    <mergeCell ref="E461:I461"/>
    <mergeCell ref="F462:I462"/>
    <mergeCell ref="G457:I457"/>
    <mergeCell ref="F458:I458"/>
    <mergeCell ref="G459:I459"/>
    <mergeCell ref="D454:I454"/>
    <mergeCell ref="E455:I455"/>
    <mergeCell ref="F456:I456"/>
    <mergeCell ref="E451:I451"/>
    <mergeCell ref="F452:I452"/>
    <mergeCell ref="G453:I453"/>
    <mergeCell ref="E448:I448"/>
    <mergeCell ref="F449:I449"/>
    <mergeCell ref="G450:I450"/>
    <mergeCell ref="G445:I445"/>
    <mergeCell ref="F446:I446"/>
    <mergeCell ref="G447:I447"/>
    <mergeCell ref="G478:I478"/>
    <mergeCell ref="E479:I479"/>
    <mergeCell ref="F480:I480"/>
    <mergeCell ref="D475:I475"/>
    <mergeCell ref="E476:I476"/>
    <mergeCell ref="F477:I477"/>
    <mergeCell ref="F472:I472"/>
    <mergeCell ref="G473:I473"/>
    <mergeCell ref="C474:I474"/>
    <mergeCell ref="C469:I469"/>
    <mergeCell ref="D470:I470"/>
    <mergeCell ref="E471:I471"/>
    <mergeCell ref="E466:I466"/>
    <mergeCell ref="F467:I467"/>
    <mergeCell ref="G468:I468"/>
    <mergeCell ref="G463:I463"/>
    <mergeCell ref="C464:I464"/>
    <mergeCell ref="D465:I465"/>
    <mergeCell ref="E496:I496"/>
    <mergeCell ref="F497:I497"/>
    <mergeCell ref="G498:I498"/>
    <mergeCell ref="E493:I493"/>
    <mergeCell ref="F494:I494"/>
    <mergeCell ref="G495:I495"/>
    <mergeCell ref="G490:I490"/>
    <mergeCell ref="F491:I491"/>
    <mergeCell ref="G492:I492"/>
    <mergeCell ref="F487:I487"/>
    <mergeCell ref="G488:I488"/>
    <mergeCell ref="F489:I489"/>
    <mergeCell ref="F484:I484"/>
    <mergeCell ref="G485:I485"/>
    <mergeCell ref="E486:I486"/>
    <mergeCell ref="G481:I481"/>
    <mergeCell ref="F482:I482"/>
    <mergeCell ref="G483:I483"/>
    <mergeCell ref="E514:I514"/>
    <mergeCell ref="F515:I515"/>
    <mergeCell ref="G516:I516"/>
    <mergeCell ref="B511:I511"/>
    <mergeCell ref="C512:I512"/>
    <mergeCell ref="D513:I513"/>
    <mergeCell ref="G508:I508"/>
    <mergeCell ref="F509:I509"/>
    <mergeCell ref="G510:I510"/>
    <mergeCell ref="F505:I505"/>
    <mergeCell ref="G506:I506"/>
    <mergeCell ref="F507:I507"/>
    <mergeCell ref="F502:I502"/>
    <mergeCell ref="G503:I503"/>
    <mergeCell ref="E504:I504"/>
    <mergeCell ref="E499:I499"/>
    <mergeCell ref="F500:I500"/>
    <mergeCell ref="G501:I501"/>
    <mergeCell ref="F532:I532"/>
    <mergeCell ref="G533:I533"/>
    <mergeCell ref="C534:I534"/>
    <mergeCell ref="F529:I529"/>
    <mergeCell ref="G530:I530"/>
    <mergeCell ref="E531:I531"/>
    <mergeCell ref="C526:I526"/>
    <mergeCell ref="D527:I527"/>
    <mergeCell ref="E528:I528"/>
    <mergeCell ref="E523:I523"/>
    <mergeCell ref="F524:I524"/>
    <mergeCell ref="G525:I525"/>
    <mergeCell ref="F520:I520"/>
    <mergeCell ref="G521:I521"/>
    <mergeCell ref="D522:I522"/>
    <mergeCell ref="F517:I517"/>
    <mergeCell ref="G518:I518"/>
    <mergeCell ref="E519:I519"/>
    <mergeCell ref="C550:I550"/>
    <mergeCell ref="D551:I551"/>
    <mergeCell ref="E552:I552"/>
    <mergeCell ref="F547:I547"/>
    <mergeCell ref="G548:I548"/>
    <mergeCell ref="B549:I549"/>
    <mergeCell ref="G544:I544"/>
    <mergeCell ref="D545:I545"/>
    <mergeCell ref="E546:I546"/>
    <mergeCell ref="D541:I541"/>
    <mergeCell ref="E542:I542"/>
    <mergeCell ref="F543:I543"/>
    <mergeCell ref="G538:I538"/>
    <mergeCell ref="F539:I539"/>
    <mergeCell ref="G540:I540"/>
    <mergeCell ref="D535:I535"/>
    <mergeCell ref="E536:I536"/>
    <mergeCell ref="F537:I537"/>
    <mergeCell ref="E568:I568"/>
    <mergeCell ref="F569:I569"/>
    <mergeCell ref="G570:I570"/>
    <mergeCell ref="E565:I565"/>
    <mergeCell ref="F566:I566"/>
    <mergeCell ref="G567:I567"/>
    <mergeCell ref="G562:I562"/>
    <mergeCell ref="F563:I563"/>
    <mergeCell ref="G564:I564"/>
    <mergeCell ref="D559:I559"/>
    <mergeCell ref="E560:I560"/>
    <mergeCell ref="F561:I561"/>
    <mergeCell ref="F556:I556"/>
    <mergeCell ref="G557:I557"/>
    <mergeCell ref="C558:I558"/>
    <mergeCell ref="F553:I553"/>
    <mergeCell ref="G554:I554"/>
    <mergeCell ref="E555:I555"/>
    <mergeCell ref="E586:I586"/>
    <mergeCell ref="F587:I587"/>
    <mergeCell ref="G588:I588"/>
    <mergeCell ref="G583:I583"/>
    <mergeCell ref="C584:I584"/>
    <mergeCell ref="D585:I585"/>
    <mergeCell ref="F580:I580"/>
    <mergeCell ref="G581:I581"/>
    <mergeCell ref="F582:I582"/>
    <mergeCell ref="E577:I577"/>
    <mergeCell ref="F578:I578"/>
    <mergeCell ref="G579:I579"/>
    <mergeCell ref="B574:I574"/>
    <mergeCell ref="C575:I575"/>
    <mergeCell ref="D576:I576"/>
    <mergeCell ref="E571:I571"/>
    <mergeCell ref="F572:I572"/>
    <mergeCell ref="G573:I573"/>
    <mergeCell ref="B604:I604"/>
    <mergeCell ref="C605:I605"/>
    <mergeCell ref="D606:I606"/>
    <mergeCell ref="E601:I601"/>
    <mergeCell ref="F602:I602"/>
    <mergeCell ref="G603:I603"/>
    <mergeCell ref="E598:I598"/>
    <mergeCell ref="F599:I599"/>
    <mergeCell ref="G600:I600"/>
    <mergeCell ref="F595:I595"/>
    <mergeCell ref="G596:I596"/>
    <mergeCell ref="D597:I597"/>
    <mergeCell ref="G592:I592"/>
    <mergeCell ref="D593:I593"/>
    <mergeCell ref="E594:I594"/>
    <mergeCell ref="D589:I589"/>
    <mergeCell ref="E590:I590"/>
    <mergeCell ref="F591:I591"/>
    <mergeCell ref="F622:I622"/>
    <mergeCell ref="G623:I623"/>
    <mergeCell ref="E624:I624"/>
    <mergeCell ref="F619:I619"/>
    <mergeCell ref="G620:I620"/>
    <mergeCell ref="E621:I621"/>
    <mergeCell ref="F616:I616"/>
    <mergeCell ref="G617:I617"/>
    <mergeCell ref="E618:I618"/>
    <mergeCell ref="C613:I613"/>
    <mergeCell ref="D614:I614"/>
    <mergeCell ref="E615:I615"/>
    <mergeCell ref="F610:I610"/>
    <mergeCell ref="G611:I611"/>
    <mergeCell ref="B612:I612"/>
    <mergeCell ref="E607:I607"/>
    <mergeCell ref="F608:I608"/>
    <mergeCell ref="G609:I609"/>
    <mergeCell ref="E640:I640"/>
    <mergeCell ref="F641:I641"/>
    <mergeCell ref="G642:I642"/>
    <mergeCell ref="E637:I637"/>
    <mergeCell ref="F638:I638"/>
    <mergeCell ref="G639:I639"/>
    <mergeCell ref="E634:I634"/>
    <mergeCell ref="F635:I635"/>
    <mergeCell ref="G636:I636"/>
    <mergeCell ref="F631:I631"/>
    <mergeCell ref="G632:I632"/>
    <mergeCell ref="D633:I633"/>
    <mergeCell ref="F628:I628"/>
    <mergeCell ref="G629:I629"/>
    <mergeCell ref="E630:I630"/>
    <mergeCell ref="F625:I625"/>
    <mergeCell ref="G626:I626"/>
    <mergeCell ref="E627:I627"/>
    <mergeCell ref="E658:I658"/>
    <mergeCell ref="F659:I659"/>
    <mergeCell ref="G660:I660"/>
    <mergeCell ref="G655:I655"/>
    <mergeCell ref="C656:I656"/>
    <mergeCell ref="D657:I657"/>
    <mergeCell ref="G652:I652"/>
    <mergeCell ref="E653:I653"/>
    <mergeCell ref="F654:I654"/>
    <mergeCell ref="G649:I649"/>
    <mergeCell ref="E650:I650"/>
    <mergeCell ref="F651:I651"/>
    <mergeCell ref="F646:I646"/>
    <mergeCell ref="G647:I647"/>
    <mergeCell ref="F648:I648"/>
    <mergeCell ref="C643:I643"/>
    <mergeCell ref="D644:I644"/>
    <mergeCell ref="E645:I645"/>
    <mergeCell ref="E661:I661"/>
    <mergeCell ref="F662:I662"/>
    <mergeCell ref="G663:I663"/>
    <mergeCell ref="E676:I676"/>
    <mergeCell ref="F677:I677"/>
    <mergeCell ref="G678:I678"/>
    <mergeCell ref="G673:I673"/>
    <mergeCell ref="C674:I674"/>
    <mergeCell ref="D675:I675"/>
    <mergeCell ref="D670:I670"/>
    <mergeCell ref="E671:I671"/>
    <mergeCell ref="F672:I672"/>
    <mergeCell ref="G667:I667"/>
    <mergeCell ref="B668:I668"/>
    <mergeCell ref="C669:I669"/>
    <mergeCell ref="D664:I664"/>
    <mergeCell ref="E665:I665"/>
    <mergeCell ref="F666:I666"/>
    <mergeCell ref="E679:I679"/>
    <mergeCell ref="F680:I680"/>
    <mergeCell ref="G681:I681"/>
    <mergeCell ref="B724:I724"/>
    <mergeCell ref="F703:I703"/>
    <mergeCell ref="G704:I704"/>
    <mergeCell ref="B705:I705"/>
    <mergeCell ref="F700:I700"/>
    <mergeCell ref="G701:I701"/>
    <mergeCell ref="E702:I702"/>
    <mergeCell ref="G697:I697"/>
    <mergeCell ref="D698:I698"/>
    <mergeCell ref="E699:I699"/>
    <mergeCell ref="F712:I712"/>
    <mergeCell ref="G713:I713"/>
    <mergeCell ref="F714:I714"/>
    <mergeCell ref="E709:I709"/>
    <mergeCell ref="F710:I710"/>
    <mergeCell ref="G711:I711"/>
    <mergeCell ref="E706:I706"/>
    <mergeCell ref="F707:I707"/>
    <mergeCell ref="G708:I708"/>
    <mergeCell ref="G721:I721"/>
    <mergeCell ref="F722:I722"/>
    <mergeCell ref="G723:I723"/>
    <mergeCell ref="G718:I718"/>
    <mergeCell ref="E719:I719"/>
    <mergeCell ref="F720:I720"/>
    <mergeCell ref="G715:I715"/>
    <mergeCell ref="E716:I716"/>
    <mergeCell ref="F717:I717"/>
    <mergeCell ref="F685:I685"/>
    <mergeCell ref="G686:I686"/>
    <mergeCell ref="F687:I687"/>
    <mergeCell ref="C682:I682"/>
    <mergeCell ref="D683:I683"/>
    <mergeCell ref="E684:I684"/>
    <mergeCell ref="G694:I694"/>
    <mergeCell ref="E695:I695"/>
    <mergeCell ref="F696:I696"/>
    <mergeCell ref="D691:I691"/>
    <mergeCell ref="E692:I692"/>
    <mergeCell ref="F693:I693"/>
    <mergeCell ref="G688:I688"/>
    <mergeCell ref="B689:I689"/>
    <mergeCell ref="C690:I69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2020-12-16T07:31:33Z</dcterms:created>
  <dcterms:modified xsi:type="dcterms:W3CDTF">2020-12-28T12:23:00Z</dcterms:modified>
</cp:coreProperties>
</file>