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filterPrivacy="1" defaultThemeVersion="124226"/>
  <xr:revisionPtr revIDLastSave="0" documentId="13_ncr:1_{1B6E6BC3-DD01-4503-89EF-CFFB006BE450}" xr6:coauthVersionLast="46" xr6:coauthVersionMax="46" xr10:uidLastSave="{00000000-0000-0000-0000-000000000000}"/>
  <bookViews>
    <workbookView xWindow="-108" yWindow="-108" windowWidth="23256" windowHeight="12576" xr2:uid="{00000000-000D-0000-FFFF-FFFF00000000}"/>
  </bookViews>
  <sheets>
    <sheet name="Паспорт программы" sheetId="10" r:id="rId1"/>
    <sheet name="Текст часть паспорта" sheetId="23" r:id="rId2"/>
    <sheet name="Прил1 Планир результ" sheetId="17" r:id="rId3"/>
    <sheet name="Прил 2 методика расчета" sheetId="16" r:id="rId4"/>
    <sheet name="Прил 3 Паспорт подпр 1" sheetId="3" r:id="rId5"/>
    <sheet name="Прил 4 паспорт подпр 2" sheetId="2" r:id="rId6"/>
    <sheet name="Прил 5 паспорт подпр 3" sheetId="4" r:id="rId7"/>
    <sheet name="Прилож 6 пасп подпр 4" sheetId="22" r:id="rId8"/>
    <sheet name="Прилож 7 пасп подп 5" sheetId="19" r:id="rId9"/>
    <sheet name="Прил 8 пасп подпр 6" sheetId="24" r:id="rId10"/>
    <sheet name="Прил 9 пасп подпр 7" sheetId="7" r:id="rId11"/>
    <sheet name="Прил 10 пасп подпр 8" sheetId="21" r:id="rId12"/>
    <sheet name="Прил 11 пасп подпр 9" sheetId="8" r:id="rId13"/>
    <sheet name="Прил 12 Перечень мероприятий" sheetId="13" r:id="rId14"/>
  </sheets>
  <definedNames>
    <definedName name="_xlnm.Print_Area" localSheetId="13">'Прил 12 Перечень мероприятий'!$A$1:$M$210</definedName>
    <definedName name="_xlnm.Print_Area" localSheetId="9">'Прил 8 пасп подпр 6'!$A$1:$K$16</definedName>
    <definedName name="_xlnm.Print_Area" localSheetId="2">'Прил1 Планир результ'!$A$1:$K$45</definedName>
    <definedName name="_xlnm.Print_Area" localSheetId="8">'Прилож 7 пасп подп 5'!$A$1:$K$16</definedName>
    <definedName name="_xlnm.Print_Area" localSheetId="1">'Текст часть паспорта'!$A$1:$A$10</definedName>
  </definedNames>
  <calcPr calcId="191029"/>
</workbook>
</file>

<file path=xl/calcChain.xml><?xml version="1.0" encoding="utf-8"?>
<calcChain xmlns="http://schemas.openxmlformats.org/spreadsheetml/2006/main">
  <c r="H77" i="13" l="1"/>
  <c r="H64" i="13"/>
  <c r="F133" i="13"/>
  <c r="H98" i="13"/>
  <c r="F166" i="13"/>
  <c r="B37" i="10"/>
  <c r="B38" i="10"/>
  <c r="B39" i="10"/>
  <c r="H182" i="13"/>
  <c r="I182" i="13"/>
  <c r="J182" i="13"/>
  <c r="K182" i="13"/>
  <c r="G156" i="13"/>
  <c r="H156" i="13"/>
  <c r="I156" i="13"/>
  <c r="J156" i="13"/>
  <c r="K156" i="13"/>
  <c r="J93" i="13"/>
  <c r="I98" i="13"/>
  <c r="J98" i="13"/>
  <c r="K98" i="13"/>
  <c r="J122" i="13"/>
  <c r="K122" i="13"/>
  <c r="I134" i="13"/>
  <c r="I122" i="13" s="1"/>
  <c r="I93" i="13"/>
  <c r="F134" i="13" l="1"/>
  <c r="J68" i="13"/>
  <c r="I68" i="13"/>
  <c r="E141" i="13" l="1"/>
  <c r="G141" i="13"/>
  <c r="H141" i="13"/>
  <c r="H149" i="13" s="1"/>
  <c r="I141" i="13"/>
  <c r="J141" i="13"/>
  <c r="J149" i="13" s="1"/>
  <c r="K141" i="13"/>
  <c r="E142" i="13"/>
  <c r="G142" i="13"/>
  <c r="H142" i="13"/>
  <c r="I142" i="13"/>
  <c r="I150" i="13" s="1"/>
  <c r="J142" i="13"/>
  <c r="K142" i="13"/>
  <c r="K150" i="13" s="1"/>
  <c r="E143" i="13"/>
  <c r="G143" i="13"/>
  <c r="H143" i="13"/>
  <c r="H151" i="13" s="1"/>
  <c r="I143" i="13"/>
  <c r="I151" i="13" s="1"/>
  <c r="J143" i="13"/>
  <c r="J151" i="13" s="1"/>
  <c r="K143" i="13"/>
  <c r="F117" i="13"/>
  <c r="F116" i="13"/>
  <c r="K115" i="13"/>
  <c r="J115" i="13"/>
  <c r="I115" i="13"/>
  <c r="H115" i="13"/>
  <c r="G115" i="13"/>
  <c r="E115" i="13"/>
  <c r="G64" i="13"/>
  <c r="I64" i="13"/>
  <c r="J64" i="13"/>
  <c r="K64" i="13"/>
  <c r="F80" i="13"/>
  <c r="F68" i="13"/>
  <c r="F147" i="13"/>
  <c r="F143" i="13" s="1"/>
  <c r="F146" i="13"/>
  <c r="F142" i="13" s="1"/>
  <c r="F145" i="13"/>
  <c r="F141" i="13" s="1"/>
  <c r="K144" i="13"/>
  <c r="J144" i="13"/>
  <c r="I144" i="13"/>
  <c r="H144" i="13"/>
  <c r="G144" i="13"/>
  <c r="E144" i="13"/>
  <c r="K151" i="13"/>
  <c r="G151" i="13"/>
  <c r="J150" i="13"/>
  <c r="G150" i="13"/>
  <c r="E150" i="13"/>
  <c r="I149" i="13"/>
  <c r="E149" i="13"/>
  <c r="I108" i="13"/>
  <c r="K16" i="24"/>
  <c r="K15" i="24"/>
  <c r="K14" i="24"/>
  <c r="J12" i="24"/>
  <c r="I12" i="24"/>
  <c r="H12" i="24"/>
  <c r="G12" i="24"/>
  <c r="F12" i="24"/>
  <c r="E40" i="10"/>
  <c r="K12" i="24" l="1"/>
  <c r="F151" i="13"/>
  <c r="F148" i="13" s="1"/>
  <c r="F115" i="13"/>
  <c r="G140" i="13"/>
  <c r="K140" i="13"/>
  <c r="F150" i="13"/>
  <c r="F144" i="13"/>
  <c r="F149" i="13"/>
  <c r="E140" i="13"/>
  <c r="J140" i="13"/>
  <c r="H140" i="13"/>
  <c r="J148" i="13"/>
  <c r="I148" i="13"/>
  <c r="I140" i="13"/>
  <c r="G149" i="13"/>
  <c r="G148" i="13" s="1"/>
  <c r="K149" i="13"/>
  <c r="K148" i="13" s="1"/>
  <c r="H150" i="13"/>
  <c r="H148" i="13" s="1"/>
  <c r="H94" i="13"/>
  <c r="F140" i="13" l="1"/>
  <c r="N105" i="13"/>
  <c r="J89" i="13"/>
  <c r="J105" i="13" s="1"/>
  <c r="K89" i="13"/>
  <c r="K105" i="13" s="1"/>
  <c r="E89" i="13"/>
  <c r="E64" i="13"/>
  <c r="G63" i="13"/>
  <c r="H63" i="13"/>
  <c r="I63" i="13"/>
  <c r="J63" i="13"/>
  <c r="K63" i="13"/>
  <c r="E63" i="13"/>
  <c r="G62" i="13"/>
  <c r="H62" i="13"/>
  <c r="I62" i="13"/>
  <c r="J62" i="13"/>
  <c r="K62" i="13"/>
  <c r="E62" i="13"/>
  <c r="G178" i="13" l="1"/>
  <c r="I89" i="13"/>
  <c r="I105" i="13" s="1"/>
  <c r="H89" i="13"/>
  <c r="H105" i="13" s="1"/>
  <c r="G185" i="13"/>
  <c r="G89" i="13" l="1"/>
  <c r="G105" i="13" s="1"/>
  <c r="G177" i="13"/>
  <c r="H177" i="13"/>
  <c r="H178" i="13" l="1"/>
  <c r="I177" i="13"/>
  <c r="J177" i="13"/>
  <c r="K177" i="13"/>
  <c r="G120" i="13" l="1"/>
  <c r="H120" i="13"/>
  <c r="I120" i="13"/>
  <c r="I136" i="13" s="1"/>
  <c r="J120" i="13"/>
  <c r="J136" i="13" s="1"/>
  <c r="K120" i="13"/>
  <c r="G110" i="13"/>
  <c r="H110" i="13"/>
  <c r="I110" i="13"/>
  <c r="J110" i="13"/>
  <c r="K110" i="13"/>
  <c r="F110" i="13"/>
  <c r="G109" i="13"/>
  <c r="H109" i="13"/>
  <c r="I109" i="13"/>
  <c r="J109" i="13"/>
  <c r="K109" i="13"/>
  <c r="G108" i="13"/>
  <c r="H108" i="13"/>
  <c r="J108" i="13"/>
  <c r="K108" i="13"/>
  <c r="F113" i="13"/>
  <c r="F109" i="13" s="1"/>
  <c r="F112" i="13"/>
  <c r="F108" i="13" s="1"/>
  <c r="K111" i="13"/>
  <c r="J111" i="13"/>
  <c r="I111" i="13"/>
  <c r="H111" i="13"/>
  <c r="G111" i="13"/>
  <c r="E111" i="13"/>
  <c r="H136" i="13" l="1"/>
  <c r="K136" i="13"/>
  <c r="G136" i="13"/>
  <c r="F111" i="13"/>
  <c r="F137" i="13"/>
  <c r="G137" i="13"/>
  <c r="H137" i="13"/>
  <c r="I137" i="13"/>
  <c r="J137" i="13"/>
  <c r="K137" i="13"/>
  <c r="E110" i="13"/>
  <c r="E138" i="13" s="1"/>
  <c r="E109" i="13"/>
  <c r="E137" i="13" s="1"/>
  <c r="E108" i="13"/>
  <c r="J107" i="13"/>
  <c r="E88" i="13"/>
  <c r="E104" i="13" s="1"/>
  <c r="E87" i="13"/>
  <c r="E103" i="13" s="1"/>
  <c r="E98" i="13"/>
  <c r="E94" i="13"/>
  <c r="E90" i="13"/>
  <c r="I107" i="13"/>
  <c r="E107" i="13" l="1"/>
  <c r="K107" i="13"/>
  <c r="G107" i="13"/>
  <c r="H107" i="13"/>
  <c r="E86" i="13"/>
  <c r="F107" i="13"/>
  <c r="G69" i="13"/>
  <c r="H69" i="13"/>
  <c r="I69" i="13"/>
  <c r="J69" i="13"/>
  <c r="K69" i="13"/>
  <c r="F99" i="13" l="1"/>
  <c r="F100" i="13"/>
  <c r="F101" i="13"/>
  <c r="F179" i="13"/>
  <c r="F180" i="13"/>
  <c r="F181" i="13"/>
  <c r="F185" i="13"/>
  <c r="F198" i="13"/>
  <c r="F45" i="13"/>
  <c r="F46" i="13"/>
  <c r="F47" i="13"/>
  <c r="F43" i="13" s="1"/>
  <c r="F59" i="13" s="1"/>
  <c r="F79" i="13"/>
  <c r="F78" i="13"/>
  <c r="F70" i="13"/>
  <c r="F71" i="13"/>
  <c r="F72" i="13"/>
  <c r="F64" i="13" s="1"/>
  <c r="F93" i="13"/>
  <c r="G87" i="13"/>
  <c r="G103" i="13" s="1"/>
  <c r="H87" i="13"/>
  <c r="H103" i="13" s="1"/>
  <c r="I87" i="13"/>
  <c r="I103" i="13" s="1"/>
  <c r="J87" i="13"/>
  <c r="J103" i="13" s="1"/>
  <c r="K87" i="13"/>
  <c r="K103" i="13" s="1"/>
  <c r="G88" i="13"/>
  <c r="G104" i="13" s="1"/>
  <c r="H88" i="13"/>
  <c r="H104" i="13" s="1"/>
  <c r="I88" i="13"/>
  <c r="I104" i="13" s="1"/>
  <c r="J88" i="13"/>
  <c r="J104" i="13" s="1"/>
  <c r="K88" i="13"/>
  <c r="K104" i="13" s="1"/>
  <c r="G98" i="13"/>
  <c r="F96" i="13"/>
  <c r="F95" i="13"/>
  <c r="K94" i="13"/>
  <c r="J94" i="13"/>
  <c r="I94" i="13"/>
  <c r="G94" i="13"/>
  <c r="F92" i="13"/>
  <c r="F91" i="13"/>
  <c r="K90" i="13"/>
  <c r="J90" i="13"/>
  <c r="I90" i="13"/>
  <c r="H90" i="13"/>
  <c r="G90" i="13"/>
  <c r="K16" i="22"/>
  <c r="K15" i="22"/>
  <c r="J12" i="22"/>
  <c r="I12" i="22"/>
  <c r="H12" i="22"/>
  <c r="G12" i="22"/>
  <c r="F12" i="22"/>
  <c r="F89" i="13" l="1"/>
  <c r="F105" i="13" s="1"/>
  <c r="F69" i="13"/>
  <c r="F87" i="13"/>
  <c r="F103" i="13" s="1"/>
  <c r="F94" i="13"/>
  <c r="F88" i="13"/>
  <c r="F104" i="13" s="1"/>
  <c r="K12" i="22"/>
  <c r="I102" i="13"/>
  <c r="F90" i="13"/>
  <c r="J102" i="13"/>
  <c r="G102" i="13"/>
  <c r="K102" i="13"/>
  <c r="F98" i="13"/>
  <c r="I86" i="13"/>
  <c r="J86" i="13"/>
  <c r="G86" i="13"/>
  <c r="K86" i="13"/>
  <c r="F102" i="13" l="1"/>
  <c r="F33" i="13"/>
  <c r="F34" i="13"/>
  <c r="F32" i="13"/>
  <c r="F26" i="13" l="1"/>
  <c r="G26" i="13"/>
  <c r="H26" i="13"/>
  <c r="I26" i="13"/>
  <c r="J26" i="13"/>
  <c r="K26" i="13"/>
  <c r="E26" i="13"/>
  <c r="G25" i="13"/>
  <c r="H25" i="13"/>
  <c r="I25" i="13"/>
  <c r="J25" i="13"/>
  <c r="K25" i="13"/>
  <c r="E25" i="13"/>
  <c r="G24" i="13"/>
  <c r="H24" i="13"/>
  <c r="I24" i="13"/>
  <c r="J24" i="13"/>
  <c r="K24" i="13"/>
  <c r="E24" i="13"/>
  <c r="G194" i="13" l="1"/>
  <c r="G206" i="13" s="1"/>
  <c r="G203" i="13" s="1"/>
  <c r="H194" i="13"/>
  <c r="H206" i="13" s="1"/>
  <c r="H203" i="13" s="1"/>
  <c r="I194" i="13"/>
  <c r="I206" i="13" s="1"/>
  <c r="I203" i="13" s="1"/>
  <c r="J194" i="13"/>
  <c r="J206" i="13" s="1"/>
  <c r="J203" i="13" s="1"/>
  <c r="K194" i="13"/>
  <c r="K206" i="13" s="1"/>
  <c r="K203" i="13" s="1"/>
  <c r="G193" i="13"/>
  <c r="G205" i="13" s="1"/>
  <c r="H193" i="13"/>
  <c r="H205" i="13" s="1"/>
  <c r="I193" i="13"/>
  <c r="I205" i="13" s="1"/>
  <c r="J193" i="13"/>
  <c r="J205" i="13" s="1"/>
  <c r="K193" i="13"/>
  <c r="K205" i="13" s="1"/>
  <c r="G192" i="13"/>
  <c r="G204" i="13" s="1"/>
  <c r="H192" i="13"/>
  <c r="H204" i="13" s="1"/>
  <c r="I192" i="13"/>
  <c r="I204" i="13" s="1"/>
  <c r="J192" i="13"/>
  <c r="J204" i="13" s="1"/>
  <c r="K192" i="13"/>
  <c r="K204" i="13" s="1"/>
  <c r="E192" i="13"/>
  <c r="E204" i="13" s="1"/>
  <c r="F197" i="13"/>
  <c r="F196" i="13"/>
  <c r="F192" i="13" s="1"/>
  <c r="F204" i="13" s="1"/>
  <c r="K195" i="13"/>
  <c r="J195" i="13"/>
  <c r="I195" i="13"/>
  <c r="H195" i="13"/>
  <c r="G195" i="13"/>
  <c r="F177" i="13"/>
  <c r="G189" i="13"/>
  <c r="H189" i="13"/>
  <c r="I189" i="13"/>
  <c r="J189" i="13"/>
  <c r="K189" i="13"/>
  <c r="E177" i="13"/>
  <c r="E189" i="13" s="1"/>
  <c r="G176" i="13"/>
  <c r="G188" i="13" s="1"/>
  <c r="H176" i="13"/>
  <c r="H188" i="13" s="1"/>
  <c r="I176" i="13"/>
  <c r="I188" i="13" s="1"/>
  <c r="J176" i="13"/>
  <c r="J188" i="13" s="1"/>
  <c r="K176" i="13"/>
  <c r="K188" i="13" s="1"/>
  <c r="E176" i="13"/>
  <c r="E188" i="13" s="1"/>
  <c r="G175" i="13"/>
  <c r="H175" i="13"/>
  <c r="I175" i="13"/>
  <c r="J175" i="13"/>
  <c r="K175" i="13"/>
  <c r="E175" i="13"/>
  <c r="E187" i="13" s="1"/>
  <c r="F184" i="13"/>
  <c r="F183" i="13"/>
  <c r="F175" i="13" s="1"/>
  <c r="G182" i="13"/>
  <c r="E182" i="13"/>
  <c r="K178" i="13"/>
  <c r="J178" i="13"/>
  <c r="I178" i="13"/>
  <c r="K187" i="13" l="1"/>
  <c r="K174" i="13"/>
  <c r="G187" i="13"/>
  <c r="G174" i="13"/>
  <c r="H187" i="13"/>
  <c r="H186" i="13" s="1"/>
  <c r="H174" i="13"/>
  <c r="I187" i="13"/>
  <c r="I174" i="13"/>
  <c r="J187" i="13"/>
  <c r="J174" i="13"/>
  <c r="F182" i="13"/>
  <c r="F189" i="13"/>
  <c r="F206" i="13"/>
  <c r="F203" i="13" s="1"/>
  <c r="F176" i="13"/>
  <c r="F188" i="13" s="1"/>
  <c r="F195" i="13"/>
  <c r="F178" i="13"/>
  <c r="F187" i="13"/>
  <c r="F159" i="13"/>
  <c r="F155" i="13" s="1"/>
  <c r="F160" i="13"/>
  <c r="F156" i="13" s="1"/>
  <c r="G164" i="13"/>
  <c r="H164" i="13"/>
  <c r="I164" i="13"/>
  <c r="J164" i="13"/>
  <c r="K164" i="13"/>
  <c r="E164" i="13"/>
  <c r="F163" i="13"/>
  <c r="G163" i="13"/>
  <c r="H163" i="13"/>
  <c r="I163" i="13"/>
  <c r="J163" i="13"/>
  <c r="K163" i="13"/>
  <c r="E163" i="13"/>
  <c r="E156" i="13"/>
  <c r="G155" i="13"/>
  <c r="H155" i="13"/>
  <c r="I155" i="13"/>
  <c r="J155" i="13"/>
  <c r="K155" i="13"/>
  <c r="E155" i="13"/>
  <c r="E122" i="13" s="1"/>
  <c r="G154" i="13"/>
  <c r="G121" i="13" s="1"/>
  <c r="H154" i="13"/>
  <c r="H121" i="13" s="1"/>
  <c r="I154" i="13"/>
  <c r="I121" i="13" s="1"/>
  <c r="J154" i="13"/>
  <c r="K154" i="13"/>
  <c r="K121" i="13" s="1"/>
  <c r="E154" i="13"/>
  <c r="E121" i="13" s="1"/>
  <c r="F158" i="13"/>
  <c r="K157" i="13"/>
  <c r="J157" i="13"/>
  <c r="I157" i="13"/>
  <c r="H157" i="13"/>
  <c r="G157" i="13"/>
  <c r="E157" i="13"/>
  <c r="F186" i="13" l="1"/>
  <c r="J121" i="13"/>
  <c r="F174" i="13"/>
  <c r="I171" i="13"/>
  <c r="E171" i="13"/>
  <c r="H171" i="13"/>
  <c r="G172" i="13"/>
  <c r="J171" i="13"/>
  <c r="K171" i="13"/>
  <c r="G171" i="13"/>
  <c r="H172" i="13"/>
  <c r="I172" i="13"/>
  <c r="E172" i="13"/>
  <c r="K172" i="13"/>
  <c r="J172" i="13"/>
  <c r="F171" i="13"/>
  <c r="F157" i="13"/>
  <c r="F154" i="13"/>
  <c r="F121" i="13" l="1"/>
  <c r="F132" i="13"/>
  <c r="K131" i="13"/>
  <c r="J131" i="13"/>
  <c r="I131" i="13"/>
  <c r="H131" i="13"/>
  <c r="G131" i="13"/>
  <c r="E131" i="13"/>
  <c r="F129" i="13"/>
  <c r="F128" i="13"/>
  <c r="K127" i="13"/>
  <c r="J127" i="13"/>
  <c r="I127" i="13"/>
  <c r="H127" i="13"/>
  <c r="G127" i="13"/>
  <c r="E127" i="13"/>
  <c r="F125" i="13"/>
  <c r="F124" i="13"/>
  <c r="K123" i="13"/>
  <c r="J123" i="13"/>
  <c r="I123" i="13"/>
  <c r="H123" i="13"/>
  <c r="E123" i="13"/>
  <c r="G84" i="13"/>
  <c r="H84" i="13"/>
  <c r="I84" i="13"/>
  <c r="J84" i="13"/>
  <c r="K84" i="13"/>
  <c r="E84" i="13"/>
  <c r="E83" i="13"/>
  <c r="G82" i="13"/>
  <c r="H82" i="13"/>
  <c r="I82" i="13"/>
  <c r="J82" i="13"/>
  <c r="K82" i="13"/>
  <c r="E82" i="13"/>
  <c r="K77" i="13"/>
  <c r="J77" i="13"/>
  <c r="I77" i="13"/>
  <c r="G77" i="13"/>
  <c r="E77" i="13"/>
  <c r="F75" i="13"/>
  <c r="F74" i="13"/>
  <c r="K73" i="13"/>
  <c r="J73" i="13"/>
  <c r="I73" i="13"/>
  <c r="H73" i="13"/>
  <c r="G73" i="13"/>
  <c r="E73" i="13"/>
  <c r="E69" i="13"/>
  <c r="F67" i="13"/>
  <c r="F66" i="13"/>
  <c r="K65" i="13"/>
  <c r="J65" i="13"/>
  <c r="I65" i="13"/>
  <c r="H65" i="13"/>
  <c r="G65" i="13"/>
  <c r="E65" i="13"/>
  <c r="G43" i="13"/>
  <c r="G59" i="13" s="1"/>
  <c r="H43" i="13"/>
  <c r="H59" i="13" s="1"/>
  <c r="I43" i="13"/>
  <c r="I59" i="13" s="1"/>
  <c r="J43" i="13"/>
  <c r="J59" i="13" s="1"/>
  <c r="K43" i="13"/>
  <c r="K59" i="13" s="1"/>
  <c r="G42" i="13"/>
  <c r="G58" i="13" s="1"/>
  <c r="H42" i="13"/>
  <c r="H58" i="13" s="1"/>
  <c r="I42" i="13"/>
  <c r="I58" i="13" s="1"/>
  <c r="J42" i="13"/>
  <c r="J58" i="13" s="1"/>
  <c r="K42" i="13"/>
  <c r="K58" i="13" s="1"/>
  <c r="G41" i="13"/>
  <c r="G57" i="13" s="1"/>
  <c r="H41" i="13"/>
  <c r="H57" i="13" s="1"/>
  <c r="I41" i="13"/>
  <c r="I57" i="13" s="1"/>
  <c r="J41" i="13"/>
  <c r="J57" i="13" s="1"/>
  <c r="K41" i="13"/>
  <c r="K57" i="13" s="1"/>
  <c r="E43" i="13"/>
  <c r="E59" i="13" s="1"/>
  <c r="E42" i="13"/>
  <c r="E58" i="13" s="1"/>
  <c r="E41" i="13"/>
  <c r="E57" i="13" s="1"/>
  <c r="F54" i="13"/>
  <c r="F53" i="13"/>
  <c r="K52" i="13"/>
  <c r="J52" i="13"/>
  <c r="I52" i="13"/>
  <c r="H52" i="13"/>
  <c r="G52" i="13"/>
  <c r="E52" i="13"/>
  <c r="K44" i="13"/>
  <c r="J44" i="13"/>
  <c r="I44" i="13"/>
  <c r="H44" i="13"/>
  <c r="G44" i="13"/>
  <c r="E44" i="13"/>
  <c r="F50" i="13"/>
  <c r="F49" i="13"/>
  <c r="K48" i="13"/>
  <c r="J48" i="13"/>
  <c r="I48" i="13"/>
  <c r="H48" i="13"/>
  <c r="G48" i="13"/>
  <c r="E48" i="13"/>
  <c r="F14" i="13"/>
  <c r="G14" i="13"/>
  <c r="H14" i="13"/>
  <c r="I14" i="13"/>
  <c r="J14" i="13"/>
  <c r="K14" i="13"/>
  <c r="E14" i="13"/>
  <c r="G13" i="13"/>
  <c r="H13" i="13"/>
  <c r="I13" i="13"/>
  <c r="J13" i="13"/>
  <c r="K13" i="13"/>
  <c r="E13" i="13"/>
  <c r="G12" i="13"/>
  <c r="H12" i="13"/>
  <c r="I12" i="13"/>
  <c r="J12" i="13"/>
  <c r="K12" i="13"/>
  <c r="E12" i="13"/>
  <c r="F21" i="13"/>
  <c r="F20" i="13"/>
  <c r="K19" i="13"/>
  <c r="J19" i="13"/>
  <c r="I19" i="13"/>
  <c r="H19" i="13"/>
  <c r="G19" i="13"/>
  <c r="E19" i="13"/>
  <c r="F17" i="13"/>
  <c r="F13" i="13" s="1"/>
  <c r="F16" i="13"/>
  <c r="F12" i="13" s="1"/>
  <c r="K15" i="13"/>
  <c r="J15" i="13"/>
  <c r="I15" i="13"/>
  <c r="H15" i="13"/>
  <c r="G15" i="13"/>
  <c r="E15" i="13"/>
  <c r="K31" i="13"/>
  <c r="J31" i="13"/>
  <c r="I31" i="13"/>
  <c r="H31" i="13"/>
  <c r="G31" i="13"/>
  <c r="E31" i="13"/>
  <c r="F29" i="13"/>
  <c r="F25" i="13" s="1"/>
  <c r="F28" i="13"/>
  <c r="F24" i="13" s="1"/>
  <c r="I27" i="13"/>
  <c r="H27" i="13"/>
  <c r="G27" i="13"/>
  <c r="E27" i="13"/>
  <c r="F120" i="13" l="1"/>
  <c r="F136" i="13" s="1"/>
  <c r="F73" i="13"/>
  <c r="F63" i="13"/>
  <c r="F62" i="13"/>
  <c r="H83" i="13"/>
  <c r="H61" i="13"/>
  <c r="K83" i="13"/>
  <c r="K61" i="13"/>
  <c r="G83" i="13"/>
  <c r="G61" i="13"/>
  <c r="J83" i="13"/>
  <c r="J61" i="13"/>
  <c r="I83" i="13"/>
  <c r="I61" i="13"/>
  <c r="F31" i="13"/>
  <c r="F82" i="13"/>
  <c r="F84" i="13"/>
  <c r="F65" i="13"/>
  <c r="H56" i="13"/>
  <c r="J37" i="13"/>
  <c r="J209" i="13" s="1"/>
  <c r="E38" i="13"/>
  <c r="H38" i="13"/>
  <c r="F41" i="13"/>
  <c r="F57" i="13" s="1"/>
  <c r="F123" i="13"/>
  <c r="F127" i="13"/>
  <c r="F131" i="13"/>
  <c r="I37" i="13"/>
  <c r="K38" i="13"/>
  <c r="G38" i="13"/>
  <c r="F42" i="13"/>
  <c r="F58" i="13" s="1"/>
  <c r="K37" i="13"/>
  <c r="K209" i="13" s="1"/>
  <c r="G37" i="13"/>
  <c r="I38" i="13"/>
  <c r="J36" i="13"/>
  <c r="E37" i="13"/>
  <c r="H37" i="13"/>
  <c r="H209" i="13" s="1"/>
  <c r="J38" i="13"/>
  <c r="F38" i="13"/>
  <c r="F48" i="13"/>
  <c r="F44" i="13"/>
  <c r="F77" i="13"/>
  <c r="F36" i="13"/>
  <c r="I36" i="13"/>
  <c r="E36" i="13"/>
  <c r="H36" i="13"/>
  <c r="K36" i="13"/>
  <c r="G36" i="13"/>
  <c r="F37" i="13"/>
  <c r="F52" i="13"/>
  <c r="F15" i="13"/>
  <c r="F19" i="13"/>
  <c r="H23" i="13"/>
  <c r="K23" i="13"/>
  <c r="J27" i="13"/>
  <c r="K27" i="13"/>
  <c r="E23" i="13"/>
  <c r="I23" i="13"/>
  <c r="J23" i="13"/>
  <c r="G23" i="13"/>
  <c r="G209" i="13" l="1"/>
  <c r="I209" i="13"/>
  <c r="F81" i="13"/>
  <c r="F83" i="13"/>
  <c r="G56" i="13"/>
  <c r="K56" i="13"/>
  <c r="E56" i="13"/>
  <c r="I56" i="13"/>
  <c r="J56" i="13"/>
  <c r="F23" i="13"/>
  <c r="F27" i="13"/>
  <c r="F56" i="13" l="1"/>
  <c r="I12" i="2"/>
  <c r="F164" i="13" l="1"/>
  <c r="F172" i="13" s="1"/>
  <c r="K165" i="13"/>
  <c r="K162" i="13" s="1"/>
  <c r="J165" i="13"/>
  <c r="J162" i="13" s="1"/>
  <c r="I165" i="13"/>
  <c r="I162" i="13" s="1"/>
  <c r="H165" i="13"/>
  <c r="H162" i="13" s="1"/>
  <c r="G165" i="13"/>
  <c r="G162" i="13" s="1"/>
  <c r="E165" i="13"/>
  <c r="E162" i="13" s="1"/>
  <c r="I170" i="13" l="1"/>
  <c r="I208" i="13" s="1"/>
  <c r="I161" i="13"/>
  <c r="H170" i="13"/>
  <c r="H208" i="13" s="1"/>
  <c r="H161" i="13"/>
  <c r="E170" i="13"/>
  <c r="E161" i="13"/>
  <c r="J161" i="13"/>
  <c r="J170" i="13"/>
  <c r="J208" i="13" s="1"/>
  <c r="G170" i="13"/>
  <c r="G208" i="13" s="1"/>
  <c r="G161" i="13"/>
  <c r="K170" i="13"/>
  <c r="K208" i="13" s="1"/>
  <c r="K161" i="13"/>
  <c r="I153" i="13"/>
  <c r="E153" i="13"/>
  <c r="F165" i="13"/>
  <c r="F162" i="13" s="1"/>
  <c r="F170" i="13" s="1"/>
  <c r="F161" i="13" l="1"/>
  <c r="F169" i="13"/>
  <c r="F208" i="13"/>
  <c r="H153" i="13"/>
  <c r="K153" i="13"/>
  <c r="J153" i="13"/>
  <c r="K14" i="7" l="1"/>
  <c r="F12" i="8" l="1"/>
  <c r="G153" i="13" l="1"/>
  <c r="F12" i="7" l="1"/>
  <c r="G12" i="7"/>
  <c r="H12" i="7"/>
  <c r="I12" i="7"/>
  <c r="J12" i="7"/>
  <c r="K15" i="7"/>
  <c r="K16" i="7"/>
  <c r="K12" i="7" l="1"/>
  <c r="E169" i="13" l="1"/>
  <c r="I169" i="13"/>
  <c r="J169" i="13"/>
  <c r="K169" i="13"/>
  <c r="H169" i="13"/>
  <c r="F153" i="13" l="1"/>
  <c r="G169" i="13"/>
  <c r="F202" i="13" l="1"/>
  <c r="F194" i="13" s="1"/>
  <c r="E202" i="13"/>
  <c r="E194" i="13" s="1"/>
  <c r="E206" i="13" s="1"/>
  <c r="F201" i="13"/>
  <c r="F193" i="13" s="1"/>
  <c r="F205" i="13" s="1"/>
  <c r="F209" i="13" s="1"/>
  <c r="E201" i="13"/>
  <c r="E193" i="13" s="1"/>
  <c r="E205" i="13" s="1"/>
  <c r="E209" i="13" s="1"/>
  <c r="K199" i="13"/>
  <c r="J199" i="13"/>
  <c r="I199" i="13"/>
  <c r="H199" i="13"/>
  <c r="G199" i="13"/>
  <c r="K191" i="13" l="1"/>
  <c r="E199" i="13"/>
  <c r="J191" i="13"/>
  <c r="H191" i="13"/>
  <c r="I191" i="13"/>
  <c r="F199" i="13"/>
  <c r="G191" i="13"/>
  <c r="F191" i="13" l="1"/>
  <c r="C40" i="10" l="1"/>
  <c r="D40" i="10"/>
  <c r="F40" i="10"/>
  <c r="G40" i="10"/>
  <c r="B40" i="10" l="1"/>
  <c r="E40" i="13" l="1"/>
  <c r="K15" i="21"/>
  <c r="K16" i="21"/>
  <c r="K14" i="21"/>
  <c r="K12" i="21" l="1"/>
  <c r="J12" i="21"/>
  <c r="I12" i="21"/>
  <c r="H12" i="21"/>
  <c r="G12" i="21"/>
  <c r="F12" i="21"/>
  <c r="K15" i="8" l="1"/>
  <c r="K16" i="8"/>
  <c r="K14" i="8"/>
  <c r="K15" i="19"/>
  <c r="K16" i="19"/>
  <c r="K14" i="19"/>
  <c r="K15" i="4"/>
  <c r="K16" i="4"/>
  <c r="K15" i="2"/>
  <c r="K16" i="2"/>
  <c r="F12" i="2"/>
  <c r="K14" i="3"/>
  <c r="K15" i="3"/>
  <c r="K16" i="3"/>
  <c r="G12" i="3"/>
  <c r="H12" i="3"/>
  <c r="I12" i="3"/>
  <c r="J12" i="3"/>
  <c r="F12" i="3"/>
  <c r="K12" i="3" l="1"/>
  <c r="J186" i="13" l="1"/>
  <c r="K186" i="13" l="1"/>
  <c r="I186" i="13"/>
  <c r="G186" i="13" l="1"/>
  <c r="E81" i="13" l="1"/>
  <c r="E105" i="13" s="1"/>
  <c r="I11" i="13"/>
  <c r="I35" i="13"/>
  <c r="E102" i="13" l="1"/>
  <c r="F61" i="13"/>
  <c r="H40" i="13"/>
  <c r="G40" i="13"/>
  <c r="J40" i="13"/>
  <c r="I40" i="13"/>
  <c r="K40" i="13"/>
  <c r="F40" i="13"/>
  <c r="G12" i="19" l="1"/>
  <c r="H12" i="19"/>
  <c r="I12" i="19"/>
  <c r="J12" i="19"/>
  <c r="K12" i="19"/>
  <c r="F12" i="19"/>
  <c r="G12" i="2" l="1"/>
  <c r="K12" i="8" l="1"/>
  <c r="J11" i="13" l="1"/>
  <c r="J35" i="13"/>
  <c r="G11" i="13"/>
  <c r="G35" i="13"/>
  <c r="K11" i="13"/>
  <c r="K35" i="13"/>
  <c r="H11" i="13"/>
  <c r="H35" i="13"/>
  <c r="F11" i="13" l="1"/>
  <c r="F35" i="13"/>
  <c r="E11" i="13"/>
  <c r="E35" i="13" l="1"/>
  <c r="G12" i="8" l="1"/>
  <c r="H12" i="8"/>
  <c r="I12" i="8"/>
  <c r="J12" i="8"/>
  <c r="J12" i="4"/>
  <c r="I12" i="4"/>
  <c r="H12" i="4"/>
  <c r="G12" i="4"/>
  <c r="F12" i="4"/>
  <c r="J12" i="2"/>
  <c r="H12" i="2"/>
  <c r="K12" i="2" l="1"/>
  <c r="K12" i="4"/>
  <c r="E61" i="13" l="1"/>
  <c r="H81" i="13" l="1"/>
  <c r="H86" i="13" l="1"/>
  <c r="H102" i="13"/>
  <c r="J81" i="13"/>
  <c r="I81" i="13"/>
  <c r="G81" i="13"/>
  <c r="K81" i="13"/>
  <c r="F86" i="13" l="1"/>
  <c r="E174" i="13"/>
  <c r="E178" i="13"/>
  <c r="E186" i="13" l="1"/>
  <c r="E195" i="13"/>
  <c r="E203" i="13" l="1"/>
  <c r="E191" i="13"/>
  <c r="E136" i="13" l="1"/>
  <c r="E119" i="13"/>
  <c r="E135" i="13" l="1"/>
  <c r="E208" i="13"/>
  <c r="E151" i="13"/>
  <c r="E207" i="13"/>
  <c r="G119" i="13"/>
  <c r="G138" i="13"/>
  <c r="E148" i="13" l="1"/>
  <c r="E210" i="13"/>
  <c r="G210" i="13"/>
  <c r="G207" i="13" s="1"/>
  <c r="G135" i="13"/>
  <c r="J119" i="13"/>
  <c r="J138" i="13"/>
  <c r="J135" i="13" l="1"/>
  <c r="J210" i="13"/>
  <c r="J207" i="13"/>
  <c r="H119" i="13"/>
  <c r="H138" i="13"/>
  <c r="I119" i="13"/>
  <c r="I135" i="13"/>
  <c r="I138" i="13"/>
  <c r="I210" i="13" s="1"/>
  <c r="H135" i="13" l="1"/>
  <c r="H210" i="13"/>
  <c r="H207" i="13" s="1"/>
  <c r="I207" i="13"/>
  <c r="K119" i="13"/>
  <c r="K138" i="13"/>
  <c r="F122" i="13"/>
  <c r="F119" i="13" s="1"/>
  <c r="F138" i="13"/>
  <c r="F135" i="13" l="1"/>
  <c r="F210" i="13"/>
  <c r="F207" i="13" s="1"/>
  <c r="K135" i="13"/>
  <c r="K210" i="13"/>
  <c r="K207" i="13" s="1"/>
  <c r="F211" i="13" l="1"/>
</calcChain>
</file>

<file path=xl/sharedStrings.xml><?xml version="1.0" encoding="utf-8"?>
<sst xmlns="http://schemas.openxmlformats.org/spreadsheetml/2006/main" count="1069" uniqueCount="351">
  <si>
    <t>Единица измерения</t>
  </si>
  <si>
    <t>Приложение № 2</t>
  </si>
  <si>
    <t xml:space="preserve">Муниципальный заказчик подпрограммы       </t>
  </si>
  <si>
    <t xml:space="preserve">Расходы (тыс. рублей)                                   </t>
  </si>
  <si>
    <t>Итого</t>
  </si>
  <si>
    <t xml:space="preserve">Всего:        </t>
  </si>
  <si>
    <t xml:space="preserve">в том числе:  </t>
  </si>
  <si>
    <t>Средства бюджета Московской области</t>
  </si>
  <si>
    <t xml:space="preserve">Главный распорядитель бюджетных средств     </t>
  </si>
  <si>
    <t>Источник финансирования</t>
  </si>
  <si>
    <t>Источники  финансирования    подпрограммы по  годам реализации и  главным распорядителям   бюджетных средств, в том числе по годам:</t>
  </si>
  <si>
    <t>Приложение № 3</t>
  </si>
  <si>
    <t>Приложение № 4</t>
  </si>
  <si>
    <t>Приложение № 5</t>
  </si>
  <si>
    <t>Приложение № 6</t>
  </si>
  <si>
    <t>Приложение № 7</t>
  </si>
  <si>
    <t>Приложение № 8</t>
  </si>
  <si>
    <t>«Обеспечивающая подпрограмма»</t>
  </si>
  <si>
    <t>Приложение № 9</t>
  </si>
  <si>
    <t xml:space="preserve">  </t>
  </si>
  <si>
    <t>Координатор муниципальной программы</t>
  </si>
  <si>
    <t>Цель муниципальной программы</t>
  </si>
  <si>
    <t>Перечень подпрограмм</t>
  </si>
  <si>
    <t>Расходы (тыс. рублей)</t>
  </si>
  <si>
    <t>Всего</t>
  </si>
  <si>
    <t>Приложение № 10</t>
  </si>
  <si>
    <t xml:space="preserve">Итого         </t>
  </si>
  <si>
    <t xml:space="preserve">Средства Федерального бюджета </t>
  </si>
  <si>
    <t>Итого по подпрограмме:</t>
  </si>
  <si>
    <t>Итого:</t>
  </si>
  <si>
    <t xml:space="preserve"> Итого по подпрограмме:</t>
  </si>
  <si>
    <t xml:space="preserve">Источники     
финансирования
</t>
  </si>
  <si>
    <t xml:space="preserve">Всего 
(тыс. 
руб.) 
</t>
  </si>
  <si>
    <t xml:space="preserve">Ответственный
за выполнение
мероприятия  
программы (подпрограммы) 
</t>
  </si>
  <si>
    <t xml:space="preserve">Результаты  
выполнения  
мероприятий  программы
(подпрограммы)
</t>
  </si>
  <si>
    <t xml:space="preserve">N  П/П </t>
  </si>
  <si>
    <t>1.6</t>
  </si>
  <si>
    <t>1.2</t>
  </si>
  <si>
    <t>2.1</t>
  </si>
  <si>
    <t>2.2</t>
  </si>
  <si>
    <t>1.1</t>
  </si>
  <si>
    <t>МЕТОДИКА РАСЧЕТА ЗНАЧЕНИЙ ПОКАЗАТЕЛЕЙ</t>
  </si>
  <si>
    <t xml:space="preserve"> п/п</t>
  </si>
  <si>
    <t>2021 год</t>
  </si>
  <si>
    <t>2022 год</t>
  </si>
  <si>
    <t xml:space="preserve">Единица   измерения     </t>
  </si>
  <si>
    <t>Базовое значение показателя (на начало реализации подпрограммы)</t>
  </si>
  <si>
    <t>Планируемое значение показателя по годам реализации</t>
  </si>
  <si>
    <t>процент</t>
  </si>
  <si>
    <t>Средства бюджета Рузского городского округа</t>
  </si>
  <si>
    <t>Средства бюджета  Московской области</t>
  </si>
  <si>
    <t xml:space="preserve">Сроки       
исполнения 
мероприятия
</t>
  </si>
  <si>
    <t>Объем финансирования по годам ( тыс. руб.)</t>
  </si>
  <si>
    <t>1.3</t>
  </si>
  <si>
    <t>1.5</t>
  </si>
  <si>
    <t>Всего, в том числе по годам:</t>
  </si>
  <si>
    <t>ВСЕГО ПО ПРОГРАММЕ:</t>
  </si>
  <si>
    <t>ПЛАНИРУЕМЫЕ РЕЗУЛЬТАТЫ РЕАЛИЗАЦИИ МУНИЦИПАЛЬНОЙ ПРОГРАММЫ РУЗСКОГО ГОРОДСКОГО ОКРУГА</t>
  </si>
  <si>
    <t>ПЕРЕЧЕНЬ МЕРОПРИЯТИЙ МУНИЦИПАЛЬНОЙ ПРОГРАММЫ РУЗСКОГО ГОРОДСКОГО ОКРУГА</t>
  </si>
  <si>
    <t>МУНИЦИПАЛЬНАЯ ПРОГРАММА РУЗСКОГО ГОРОДСКОГО ОКРУГА</t>
  </si>
  <si>
    <t>№ п/п</t>
  </si>
  <si>
    <t>Планируемые результаты реализации муниципальной программы</t>
  </si>
  <si>
    <t>Тип показателя</t>
  </si>
  <si>
    <t>Номер основного мероприятия в перечне мероприятий программы (подпрограммы)</t>
  </si>
  <si>
    <t>Источники  финансирования    подпрограммы по  годам реализации и  главным распорядителям бюджетных средств, в том числе по годам:</t>
  </si>
  <si>
    <t xml:space="preserve">Мероприятия 
программы
(подпрограммы)
</t>
  </si>
  <si>
    <t xml:space="preserve">Объем          
финансирования 
мероприятия в году, предшествующему году начала реализации программы
(тыс. руб.)*
</t>
  </si>
  <si>
    <t>Отраслевой показатель</t>
  </si>
  <si>
    <t>Культура</t>
  </si>
  <si>
    <t>Обращение Губернатора Московской области</t>
  </si>
  <si>
    <t>УТВЕРЖДЕНА</t>
  </si>
  <si>
    <t>Рузского городского округа</t>
  </si>
  <si>
    <t>От ___________ № _______</t>
  </si>
  <si>
    <t>Форма федерального статистического наблюдения № 8-НК «Сведения о деятельности музея», утвержденная приказом Федеральной службы государственной статистики от 26.09.2018 № 584 «Об утверждении статистического инструментария для организации Министерством культуры Российской Федерации федерального статистического наблюдения за деятельностью музеев»</t>
  </si>
  <si>
    <t>Форма федерального статистического наблюдения № 6-НК «Сведения об общедоступной (публичной) библиотеке»</t>
  </si>
  <si>
    <t>Приложение № 1</t>
  </si>
  <si>
    <t>тыс. человек</t>
  </si>
  <si>
    <t>Средства бюджета Рузсого городского округа</t>
  </si>
  <si>
    <t>2023 год</t>
  </si>
  <si>
    <t>2024 год</t>
  </si>
  <si>
    <t>Муниципальный заказчик  программы</t>
  </si>
  <si>
    <t>Источники финансирования муниципальной программы, в том числе по годам:</t>
  </si>
  <si>
    <t>Средства федерального бюджета</t>
  </si>
  <si>
    <t>Подпрограмма 9 «Развитие парков культуры и отдыха»</t>
  </si>
  <si>
    <t>«Развитие парков культуры и отдыха»</t>
  </si>
  <si>
    <t>ПАСПОРТ ПОДПРОГРАММЫ 1</t>
  </si>
  <si>
    <t>ПАСПОРТ ПОДПРОГРАММЫ 2</t>
  </si>
  <si>
    <t>ПАСПОРТ ПОДПРОГРАММЫ 3</t>
  </si>
  <si>
    <t>ПАСПОРТ ПОДПРОГРАММЫ 5</t>
  </si>
  <si>
    <t>ПАСПОРТ ПОДПРОГРАММЫ 7</t>
  </si>
  <si>
    <t>ПАСПОРТ ПОДПРОГРАММЫ 8</t>
  </si>
  <si>
    <t>ПАСПОРТ ПОДПРОГРАММЫ 9</t>
  </si>
  <si>
    <t>Отраслевой показатель (показатель госпрограммы</t>
  </si>
  <si>
    <t>единица</t>
  </si>
  <si>
    <t>человек</t>
  </si>
  <si>
    <t>Указ Президента Российской Федерации</t>
  </si>
  <si>
    <t xml:space="preserve"> к муниципальной программе </t>
  </si>
  <si>
    <t xml:space="preserve"> к муниципальной программе</t>
  </si>
  <si>
    <t>Наименование показателя</t>
  </si>
  <si>
    <t>Методика расчета показателя</t>
  </si>
  <si>
    <t>Источники данных</t>
  </si>
  <si>
    <t>Период предоставления отчетности</t>
  </si>
  <si>
    <t>Годовая</t>
  </si>
  <si>
    <t>Подпрограмма 1 «Сохранение, использование, популяризация и государственная охрана объектов культурного наследия (памятников истории и культуры) народов Российской Федерации »</t>
  </si>
  <si>
    <t>У% = Ко / Кп  х 100%,
где:
У% - количество посещений по отношению к 2017 году;
Ко – количество посещений в отчетном году, тыс. чел.;
Кп -  количество посещений в 2017 году, тыс. чел.</t>
  </si>
  <si>
    <t>МФ% = Мфо/Мфп х 100% где:
МФ% - количество переведенных в электронный вид музейных фондов по отношению к 2018 году;
Мфо – количество  переведенных в электронный вид музейных фондов в отчетном году;
Мфп - количество переведенных в электронный вид музейных фондов в 2018 году</t>
  </si>
  <si>
    <t>План-график регистрации предметов в Государственном каталоге Музейного фонда Российской Федерации (от 26.06.2017 № 179-01.1-39-ВА)</t>
  </si>
  <si>
    <t>Число посетителей библиотек</t>
  </si>
  <si>
    <t>количество библиотек, внедривших стандарты деятельности библиотеки нового формата</t>
  </si>
  <si>
    <t>Распоряжение Министерства культуры Российской Федерации от 19.04.2019 № Р-655</t>
  </si>
  <si>
    <t>Годовой</t>
  </si>
  <si>
    <t>Управление Культуры Администрации Рузского городского округа Московской области</t>
  </si>
  <si>
    <t>УК Администрации РГО МО</t>
  </si>
  <si>
    <t>2020-2024г</t>
  </si>
  <si>
    <t>Подпрограмма 1 «Сохранение, использование, популяризация и государственная охрана объектов культурного наследия (памятников истории и культуры) народов Российской Федерации»</t>
  </si>
  <si>
    <t xml:space="preserve"> к муниципальной программе  </t>
  </si>
  <si>
    <t>ДН=(Н/Кб)х100
Дн– доля ОКН на которые установлены информационные надписи от общего числа объектов в собственности ОМСУ
Кб – базовый кооф. -количество ОКН в собственности муниципального образования
Н --количество ОКН в собственности муниципального образования на которые установлены информационные надписи</t>
  </si>
  <si>
    <t>Определяется ОМСУ</t>
  </si>
  <si>
    <t>Д=( Кр/Кобщ/)х100
Д – доля ОКН по которым проведены работы по сохранению от общего числа объектов в собственности ОМСУ, нуждающихся в работах по сохранению
Кр – -количество ОКН в собственности муниципального образования по которым проведены работы 
Кобщ --количество ОКН в собственности муниципального образования нуждающихся в работах по сохранению</t>
  </si>
  <si>
    <t>Кб+n
Кб – базовый кооф – количество проектной документации, разработанной в рамках муниципальной программы
n - количество проектной документации разработанных в рамках муниципальной программы в текущем году</t>
  </si>
  <si>
    <r>
      <rPr>
        <b/>
        <sz val="10"/>
        <color theme="1"/>
        <rFont val="Times New Roman"/>
        <family val="1"/>
        <charset val="204"/>
      </rPr>
      <t>Мероприятие 1.3</t>
    </r>
    <r>
      <rPr>
        <sz val="10"/>
        <color theme="1"/>
        <rFont val="Times New Roman"/>
        <family val="1"/>
        <charset val="204"/>
      </rPr>
      <t xml:space="preserve">                         Проведение капитального ремонта, технического переоснащения и благоустройства территорий музеев, галерей</t>
    </r>
  </si>
  <si>
    <r>
      <rPr>
        <b/>
        <sz val="10"/>
        <color theme="1"/>
        <rFont val="Times New Roman"/>
        <family val="1"/>
        <charset val="204"/>
      </rPr>
      <t xml:space="preserve">Мероприятие 1.2                              </t>
    </r>
    <r>
      <rPr>
        <sz val="10"/>
        <color theme="1"/>
        <rFont val="Times New Roman"/>
        <family val="1"/>
        <charset val="204"/>
      </rPr>
      <t>Укрепление материально-технической базы и проведение текущего ремонта учреждений музеев, галерей</t>
    </r>
  </si>
  <si>
    <r>
      <rPr>
        <b/>
        <sz val="10"/>
        <color theme="1"/>
        <rFont val="Times New Roman"/>
        <family val="1"/>
        <charset val="204"/>
      </rPr>
      <t xml:space="preserve">Мероприятие 1.1                               </t>
    </r>
    <r>
      <rPr>
        <sz val="10"/>
        <color theme="1"/>
        <rFont val="Times New Roman"/>
        <family val="1"/>
        <charset val="204"/>
      </rPr>
      <t>Расходы на обеспечение деятельности (оказание услуг) муниципальных учреждений – музеи, галереи</t>
    </r>
  </si>
  <si>
    <r>
      <rPr>
        <b/>
        <i/>
        <sz val="10"/>
        <color theme="1"/>
        <rFont val="Times New Roman"/>
        <family val="1"/>
        <charset val="204"/>
      </rPr>
      <t>Основное мероприятие 1</t>
    </r>
    <r>
      <rPr>
        <i/>
        <sz val="10"/>
        <color theme="1"/>
        <rFont val="Times New Roman"/>
        <family val="1"/>
        <charset val="204"/>
      </rPr>
      <t xml:space="preserve">
Хранение, комплектование, учет и использование архивных документов в муниципальных архивах</t>
    </r>
  </si>
  <si>
    <t>МКУ "Архив" РГО МО</t>
  </si>
  <si>
    <r>
      <rPr>
        <b/>
        <i/>
        <sz val="10"/>
        <color theme="1"/>
        <rFont val="Times New Roman"/>
        <family val="1"/>
        <charset val="204"/>
      </rPr>
      <t xml:space="preserve">Основное мероприятие 2.
</t>
    </r>
    <r>
      <rPr>
        <i/>
        <sz val="10"/>
        <color theme="1"/>
        <rFont val="Times New Roman"/>
        <family val="1"/>
        <charset val="204"/>
      </rPr>
      <t>Временное хранение, комплектование, учет и использование архивных документов, относящихся к собственности Московской области и временно хранящихся в муниципальных архивах</t>
    </r>
  </si>
  <si>
    <r>
      <rPr>
        <b/>
        <sz val="10"/>
        <color theme="1"/>
        <rFont val="Times New Roman"/>
        <family val="1"/>
        <charset val="204"/>
      </rPr>
      <t xml:space="preserve">Мероприятие 1.5 </t>
    </r>
    <r>
      <rPr>
        <sz val="10"/>
        <color theme="1"/>
        <rFont val="Times New Roman"/>
        <family val="1"/>
        <charset val="204"/>
      </rPr>
      <t xml:space="preserve">                                Расходы на обеспечение деятельности (оказание услуг) муниципальных архивов</t>
    </r>
  </si>
  <si>
    <r>
      <rPr>
        <b/>
        <sz val="10"/>
        <color theme="1"/>
        <rFont val="Times New Roman"/>
        <family val="1"/>
        <charset val="204"/>
      </rPr>
      <t>Мероприятие 2.1</t>
    </r>
    <r>
      <rPr>
        <sz val="10"/>
        <color theme="1"/>
        <rFont val="Times New Roman"/>
        <family val="1"/>
        <charset val="204"/>
      </rPr>
      <t xml:space="preserve">
Осуществление переданных полномочий по временному хранению, комплектованию, учету и использованию архивных документов, относящихся к собственности Московской области и временно хранящихся в муниципальных архивах</t>
    </r>
  </si>
  <si>
    <t xml:space="preserve"> Все поступившие в МКУ "Архив" РГО МО запросы исполнены в нормативные сроки.  Обеспечение своевременного приема документов постоянного хранения в МКУ "Архив" РГО МО от источников комплектования, а также документов по личному составу ликвидированных организаций, удержание доли документов архива, находящихся в нормативных условиях на уровне 100%; улучшение информирования граждан и организаций о составе и содержании архивных фондов МКУ "Архив" РГО МО и других архивных документов, в том числе посредством обеспечения доступа к электронным ресурсам архива; повышение качества предоставления муниципальных услуг в сфере архивного дела. Расширение взаимодействия МКУ "Архив" РГО МО с многофункциональными центрами предоставления государственных и муниципальных услуг в части предоставления услуги в сфере архивного дела "Выдача архивных справок, архивных выписок, архивных копий и информационных писем по вопросам, затрагивающим права и законные интересы заявителя" в электронном виде. Расширение практики предоставления пользователям доступа к электронным образам описей дел и документов посредством информационно-телекоммуникационной сети Интернет.  </t>
  </si>
  <si>
    <t>Хранение и учет архивных документов, входящих в состав Архивного фонда Московской области, документов по личному составу и временного хранения организаций, не имеющих правопреемника, действовавших на территории Московской области в условиях, обеспечивающих их постоянное (вечное) и долговременное хранение; сведения об архивных фондах полностью внесены в общеотраслевую базу «Архивный фонд»; создан фонд пользования в электронном виде на описи архивных дел, все архивные документы в 100%  объеме включены в электронные описи. В МКУ "Архив" РГО МО будет принято 100 %  документов, подлежащих приему в сроки реализации Программы. Выполнение мероприятий позволит обеспечить соблюдение нормативных условий хранения архивных документов, систематическое пополнение муниципального архива документами Архивного фонда Московской области, оказание информационных услуг на основе архивных документов, обеспечение доступа в очной и удаленной форме к архивным документам и справочно-поисковым средствам к ним. В ходе выполнения мероприятий будет обеспечена сохранность документов Архивного фонда Московской области и других архивных документов, повысится доступность архивных документовдля всех категорий и групп населения, в том числе в форме удаленного использования копий архивных документов и справочно-поисковых средств к ним.</t>
  </si>
  <si>
    <t>Ану = Vдну/ Vаф х 100%,
где:
Ану - доля архивных документов, хранящихся в муниципальном архиве в нормативных условиях, обеспечивающих их постоянное (вечное) и долговременное хранение, в общем количестве документов в муниципальном архиве;
Vдну - количество архивных документов, хранящихся в муниципальном архиве в нормативных условиях, обеспечивающих их постоянное (вечное) и долговременное хранение;
Vаф - количество архивных документов, находящихся на хранении в муниципальном архиве</t>
  </si>
  <si>
    <t>Паспорт муниципального архива Московской области по состоянию на 1 января года, следующего за отчетным периодом по форме, утвержденной Регламентом государственного учета документов Архивного фонда Российской Федерации (утвержден приказом Государственной архивной службы России  от 11.03.1997 № 11 «Об утверждении Регламента государственного учета документов Архивного фонда Российской Федерации»)</t>
  </si>
  <si>
    <t xml:space="preserve">А = Аа /Аоб х 100%, 
где:
А - доля архивных фондов муниципального архива, внесенных в общеотраслевую базу данных «Архивный фонд», в общем количестве архивных фондов муниципального архива;
Аа – количество архивных фондов, внесенных в общеотраслевую базу данных «Архивный фонд»;
Аоб – общее количество архивных фондов муниципального архива </t>
  </si>
  <si>
    <t>Статистическая форма № 1 «Показатели основных направлений и результатов деятельности государственных/муниципальных архивов», утвержденная приказом Росархива от 12.10.2006 № 59 «Об утверждении и введении в действие статистической формы планово-отчетной документации архивных учреждений  «Показатели основных направлений и результатов деятельности на/за 20__ год»; приложение № 8 к информационному письму Главного архивного управления Московской области от 27.09.2018 № 29Исх-1222/29-02 о планировании работы муниципальных архивов Московской области на 2019 год и их отчетности за 2018 год</t>
  </si>
  <si>
    <t>Квартальная, полугодовая</t>
  </si>
  <si>
    <t>Дэц = Дпэц / До х 100%, 
где:
Дэц - доля архивных документов, переведенных в электронно-цифровую форму, от общего объема архивных документов, находящихся на хранении в муниципальном архиве муниципального образования;
Дпэц – общее количество документов, переведенных в электронно-цифровую форму;
Доб – общее количество архивных документов, находящихся на хранении в муниципальном архиве муниципального образования</t>
  </si>
  <si>
    <t>Отчет муниципального архива о выполнении основных направлений развития архивного дела в Московской области на очередной год; приложение № 9 к информационному письму Главного архивного управления Московской области от 27.09.2018 № 29Исх-1222/29-02 о планировании работы муниципальных архивов Московской области на 2019 год и их отчетности за 2018 год</t>
  </si>
  <si>
    <t xml:space="preserve"> 1. </t>
  </si>
  <si>
    <r>
      <rPr>
        <b/>
        <i/>
        <sz val="10"/>
        <color rgb="FF000000"/>
        <rFont val="Times New Roman"/>
        <family val="1"/>
        <charset val="204"/>
      </rPr>
      <t>Основное мероприятие 1.</t>
    </r>
    <r>
      <rPr>
        <i/>
        <sz val="10"/>
        <color rgb="FF000000"/>
        <rFont val="Times New Roman"/>
        <family val="1"/>
        <charset val="204"/>
      </rPr>
      <t xml:space="preserve">
Создание условий для реализации полномочий органов местного самоуправления</t>
    </r>
  </si>
  <si>
    <r>
      <rPr>
        <b/>
        <sz val="10"/>
        <color theme="1"/>
        <rFont val="Times New Roman"/>
        <family val="1"/>
        <charset val="204"/>
      </rPr>
      <t xml:space="preserve">Мероприятие 1.1    </t>
    </r>
    <r>
      <rPr>
        <sz val="10"/>
        <color theme="1"/>
        <rFont val="Times New Roman"/>
        <family val="1"/>
        <charset val="204"/>
      </rPr>
      <t xml:space="preserve">                   Обеспечение деятельности муниципальных органов - учреждения в сфере культуры</t>
    </r>
  </si>
  <si>
    <r>
      <rPr>
        <b/>
        <sz val="10"/>
        <color theme="1"/>
        <rFont val="Times New Roman"/>
        <family val="1"/>
        <charset val="204"/>
      </rPr>
      <t xml:space="preserve">Мероприятие 1.2   </t>
    </r>
    <r>
      <rPr>
        <sz val="10"/>
        <color theme="1"/>
        <rFont val="Times New Roman"/>
        <family val="1"/>
        <charset val="204"/>
      </rPr>
      <t xml:space="preserve">                      Мероприятия в сфере культуры</t>
    </r>
  </si>
  <si>
    <t xml:space="preserve"> Подпрограмма 9 «Развитие парков культуры и отдыха»</t>
  </si>
  <si>
    <r>
      <rPr>
        <b/>
        <i/>
        <sz val="10"/>
        <color theme="1"/>
        <rFont val="Times New Roman"/>
        <family val="1"/>
        <charset val="204"/>
      </rPr>
      <t>Основное мероприятие 1.</t>
    </r>
    <r>
      <rPr>
        <i/>
        <sz val="10"/>
        <color theme="1"/>
        <rFont val="Times New Roman"/>
        <family val="1"/>
        <charset val="204"/>
      </rPr>
      <t xml:space="preserve">
Соответствие нормативу обеспеченности парками культуры и отдыха»</t>
    </r>
  </si>
  <si>
    <r>
      <rPr>
        <b/>
        <sz val="10"/>
        <color theme="1"/>
        <rFont val="Times New Roman"/>
        <family val="1"/>
        <charset val="204"/>
      </rPr>
      <t xml:space="preserve">Мероприятие 1.2   </t>
    </r>
    <r>
      <rPr>
        <sz val="10"/>
        <color theme="1"/>
        <rFont val="Times New Roman"/>
        <family val="1"/>
        <charset val="204"/>
      </rPr>
      <t xml:space="preserve">                          Создание условий для массового отдыха жителей городского округа</t>
    </r>
  </si>
  <si>
    <t>Квартальная</t>
  </si>
  <si>
    <t>Форма федерального статистического наблюдения № 11-НК «Сведения о работе парка культуры и отдыха (городского сада)», утвержденная приказом Росстата от 30.12.2015 №671 «Об утверждении статистического инструментария для организации Минкультуры России Федерального статистического наблюдения за деятельностью учреждений культуры»;
Журналы учета работы парков, ежемесячный оперативный отчет</t>
  </si>
  <si>
    <t>Подпрограмма 8 «Обеспечивающая подпрограмма»</t>
  </si>
  <si>
    <t>Повышение качества жизни населения Рузского округа путем развития услуг в сфере культуры и архивного дела</t>
  </si>
  <si>
    <t>Постановлением Администрации</t>
  </si>
  <si>
    <r>
      <t>Заместитель Главы Администрации</t>
    </r>
    <r>
      <rPr>
        <sz val="14"/>
        <color rgb="FFFF0000"/>
        <rFont val="Times New Roman"/>
        <family val="1"/>
        <charset val="204"/>
      </rPr>
      <t xml:space="preserve"> </t>
    </r>
    <r>
      <rPr>
        <sz val="14"/>
        <color rgb="FF000000"/>
        <rFont val="Times New Roman"/>
        <family val="1"/>
        <charset val="204"/>
      </rPr>
      <t>Рузского городского округа Пеняев Ю.А.</t>
    </r>
  </si>
  <si>
    <t xml:space="preserve">2022 год </t>
  </si>
  <si>
    <t>ПАСПОРТ ПОДПРОГРАММЫ 4</t>
  </si>
  <si>
    <t>Приложение № 11</t>
  </si>
  <si>
    <t>4.1</t>
  </si>
  <si>
    <t>Количество посетителей парка в отчетном году, тыс. человек</t>
  </si>
  <si>
    <t>единиц</t>
  </si>
  <si>
    <t>Администрация Рузского городского округа Московской области</t>
  </si>
  <si>
    <t>8.1</t>
  </si>
  <si>
    <t>9.1</t>
  </si>
  <si>
    <t>7.1</t>
  </si>
  <si>
    <t>7.2</t>
  </si>
  <si>
    <t>7.3</t>
  </si>
  <si>
    <t>3.1</t>
  </si>
  <si>
    <t>3.2</t>
  </si>
  <si>
    <t>3.3</t>
  </si>
  <si>
    <t>5.2</t>
  </si>
  <si>
    <t>5.5</t>
  </si>
  <si>
    <t>5.6</t>
  </si>
  <si>
    <t>ДЗ % = З фак/Зпл х 100, %
Где:
ДЗ -  Доля фактического количества проведенных  Комитетом по культуре процедур закупок в общем количестве запланированных процедур закупок;
Зфак- количество фактически проведенных процедур закупок;
Зпл – количество запланированных процедур закупок.</t>
  </si>
  <si>
    <t>Внутренный отчет учреждения</t>
  </si>
  <si>
    <t xml:space="preserve">Основное мероприятие 2. Сохранение (реставрация, ремонт, консервация), использование и популяризация объектов культурного наследия находящихся в собственности муниципального образования </t>
  </si>
  <si>
    <t>Основное мероприятие 1.  
Государственная охрана объектов культурного наследия (местного муниципального значения)</t>
  </si>
  <si>
    <t>Основное мероприятие 1 Обеспечение выполнения функций муниципальных музеев</t>
  </si>
  <si>
    <t>Основное мероприятие 1
Организация библиотечного обслуживания населения муниципальными библиотеками Московской области</t>
  </si>
  <si>
    <t>Основное мероприятие 4 Обеспечение функций культурно-досуговых учреждений</t>
  </si>
  <si>
    <t>Основное мероприятие 4 Обеспечение функций культурно-досуговых учреждений                                                      Основное мероприятие 1 Обеспечение выполнения функций муниципальных музеев                                                              Основное мероприятие 1
Организация библиотечного обслуживания населения муниципальными библиотеками Московской области</t>
  </si>
  <si>
    <t>Основное мероприятие 1 Проведение капитального ремонта, технического переоснащения и благоустройство территорий муниципальных учреждений культуры"</t>
  </si>
  <si>
    <t>Основное мероприятие 1.
Создание условий для реализации полномочий органов местного самоуправления</t>
  </si>
  <si>
    <t>Основное мероприятие 1.
Соответствие нормативу обеспеченности парками культуры и отдыха»</t>
  </si>
  <si>
    <t>Основное мероприятие 4 Обеспечение функций культурно-досуговых учреждений                                                      Основное мероприятие 1 Обеспечение выполнения функций муниципальных музеев                                                              Основное мероприятие 1
Организация библиотечного обслуживания населения муниципальными библиотеками Московской области                              Основное мероприятие 1.
Соответствие нормативу обеспеченности парками культуры и отдыха»</t>
  </si>
  <si>
    <r>
      <rPr>
        <b/>
        <i/>
        <sz val="10"/>
        <color theme="1"/>
        <rFont val="Times New Roman"/>
        <family val="1"/>
        <charset val="204"/>
      </rPr>
      <t>Основное мероприятие А1</t>
    </r>
    <r>
      <rPr>
        <i/>
        <sz val="10"/>
        <color theme="1"/>
        <rFont val="Times New Roman"/>
        <family val="1"/>
        <charset val="204"/>
      </rPr>
      <t xml:space="preserve"> Федеральный проект "Культурная среда"</t>
    </r>
  </si>
  <si>
    <t xml:space="preserve">Подпрограмма 1 «Сохранение, использование, популяризация и государственная охрана объектов культурного наследия (памятников истории и культуры) народов Российской Федерации»
</t>
  </si>
  <si>
    <r>
      <rPr>
        <b/>
        <sz val="10"/>
        <color theme="1"/>
        <rFont val="Times New Roman"/>
        <family val="1"/>
        <charset val="204"/>
      </rPr>
      <t xml:space="preserve">Мероприятие 5.1               </t>
    </r>
    <r>
      <rPr>
        <sz val="10"/>
        <color theme="1"/>
        <rFont val="Times New Roman"/>
        <family val="1"/>
        <charset val="204"/>
      </rPr>
      <t xml:space="preserve">          
Расходы на обеспечение деятельности (оказание услуг) муниципальных учреждений - культурно-досуговые учреждения</t>
    </r>
  </si>
  <si>
    <r>
      <rPr>
        <b/>
        <sz val="10"/>
        <color theme="1"/>
        <rFont val="Times New Roman"/>
        <family val="1"/>
        <charset val="204"/>
      </rPr>
      <t xml:space="preserve">Мероприятие 5.2 
</t>
    </r>
    <r>
      <rPr>
        <sz val="10"/>
        <color theme="1"/>
        <rFont val="Times New Roman"/>
        <family val="1"/>
        <charset val="204"/>
      </rPr>
      <t>Укрепление материально-технической базы и проведение текущего ремонта культурно-досуговых учреждений</t>
    </r>
  </si>
  <si>
    <r>
      <rPr>
        <b/>
        <sz val="10"/>
        <color theme="1"/>
        <rFont val="Times New Roman"/>
        <family val="1"/>
        <charset val="204"/>
      </rPr>
      <t xml:space="preserve">Мероприятие 5.3
</t>
    </r>
    <r>
      <rPr>
        <sz val="10"/>
        <color theme="1"/>
        <rFont val="Times New Roman"/>
        <family val="1"/>
        <charset val="204"/>
      </rPr>
      <t>Мероприятия в сфере культуры</t>
    </r>
  </si>
  <si>
    <r>
      <rPr>
        <b/>
        <sz val="10"/>
        <color theme="1"/>
        <rFont val="Times New Roman"/>
        <family val="1"/>
        <charset val="204"/>
      </rPr>
      <t xml:space="preserve">Мероприятие 1.1   </t>
    </r>
    <r>
      <rPr>
        <sz val="10"/>
        <color theme="1"/>
        <rFont val="Times New Roman"/>
        <family val="1"/>
        <charset val="204"/>
      </rPr>
      <t xml:space="preserve">                                  Расходы на обеспечение деятельности (оказание услуг) муниципальных учреждений - парка культуры и отдыха</t>
    </r>
  </si>
  <si>
    <t>Администрация Рузского городского округа  (Управление культуры)</t>
  </si>
  <si>
    <t>Администрация Рузского городского округа (Управление культуры, МКУ "Архив" РГО МО)</t>
  </si>
  <si>
    <t xml:space="preserve">«Культура» </t>
  </si>
  <si>
    <t xml:space="preserve">Рузского городского округа «Культура» </t>
  </si>
  <si>
    <t>ПАСПОРТ МУНИЦИПАЛЬНОЙ ПРОГРАММЫ РУЗСКОГО ГОРОДСКОГО ОКРУГА</t>
  </si>
  <si>
    <t>Администрация Рузского городского округа  (Управление культуры )</t>
  </si>
  <si>
    <t>Администрация Рузского городского округа (МКУ "Архив" РГО МО)</t>
  </si>
  <si>
    <t xml:space="preserve">  «Сохранение, использование, популяризация и государственная охрана объектов культурного наследия (памятников истории и культуры) народов Российской Федерации»</t>
  </si>
  <si>
    <t>А1</t>
  </si>
  <si>
    <t>ПРОЕКТ</t>
  </si>
  <si>
    <r>
      <rPr>
        <b/>
        <sz val="10"/>
        <color theme="1"/>
        <rFont val="Times New Roman"/>
        <family val="1"/>
        <charset val="204"/>
      </rPr>
      <t xml:space="preserve">Мероприятие 2.1
</t>
    </r>
    <r>
      <rPr>
        <sz val="10"/>
        <color theme="1"/>
        <rFont val="Times New Roman"/>
        <family val="1"/>
        <charset val="204"/>
      </rPr>
      <t xml:space="preserve">Разработка проектной документации по сохранению объектов культурного наследия находящихся в собственности муниципальных образований 
</t>
    </r>
  </si>
  <si>
    <r>
      <rPr>
        <b/>
        <sz val="10"/>
        <color theme="1"/>
        <rFont val="Times New Roman"/>
        <family val="1"/>
        <charset val="204"/>
      </rPr>
      <t xml:space="preserve">Мероприятие 2.2
</t>
    </r>
    <r>
      <rPr>
        <sz val="10"/>
        <color theme="1"/>
        <rFont val="Times New Roman"/>
        <family val="1"/>
        <charset val="204"/>
      </rPr>
      <t>Мероприятия по сохранению объектов культурного наследия, находящихся в собственности муниципальных образований  Московской области</t>
    </r>
  </si>
  <si>
    <r>
      <rPr>
        <b/>
        <i/>
        <sz val="10"/>
        <color rgb="FF000000"/>
        <rFont val="Times New Roman"/>
        <family val="1"/>
        <charset val="204"/>
      </rPr>
      <t>Основное мероприятие 1</t>
    </r>
    <r>
      <rPr>
        <i/>
        <sz val="10"/>
        <color rgb="FF000000"/>
        <rFont val="Times New Roman"/>
        <family val="1"/>
        <charset val="204"/>
      </rPr>
      <t xml:space="preserve">
Организация библиотечного обслуживания населения муниципальными библиотеками Московской области</t>
    </r>
  </si>
  <si>
    <r>
      <t xml:space="preserve"> </t>
    </r>
    <r>
      <rPr>
        <b/>
        <i/>
        <sz val="10"/>
        <color theme="1"/>
        <rFont val="Times New Roman"/>
        <family val="1"/>
        <charset val="204"/>
      </rPr>
      <t>Основное мероприятие 1</t>
    </r>
    <r>
      <rPr>
        <i/>
        <sz val="10"/>
        <color theme="1"/>
        <rFont val="Times New Roman"/>
        <family val="1"/>
        <charset val="204"/>
      </rPr>
      <t xml:space="preserve"> Обеспечение выполнения функций муниципальных музеев</t>
    </r>
  </si>
  <si>
    <r>
      <rPr>
        <b/>
        <i/>
        <sz val="10"/>
        <color theme="1"/>
        <rFont val="Times New Roman"/>
        <family val="1"/>
        <charset val="204"/>
      </rPr>
      <t>Основное мероприятие 2</t>
    </r>
    <r>
      <rPr>
        <i/>
        <sz val="10"/>
        <color theme="1"/>
        <rFont val="Times New Roman"/>
        <family val="1"/>
        <charset val="204"/>
      </rPr>
      <t xml:space="preserve"> Сохранение, использование и популяризация объектов культурного наследия, находящихся в собственности муниципального образования </t>
    </r>
  </si>
  <si>
    <r>
      <rPr>
        <b/>
        <i/>
        <sz val="10"/>
        <color theme="1"/>
        <rFont val="Times New Roman"/>
        <family val="1"/>
        <charset val="204"/>
      </rPr>
      <t xml:space="preserve">Основное мероприятие 1  
</t>
    </r>
    <r>
      <rPr>
        <i/>
        <sz val="10"/>
        <color theme="1"/>
        <rFont val="Times New Roman"/>
        <family val="1"/>
        <charset val="204"/>
      </rPr>
      <t>Государственная охрана объектов культурного наследия (местного муниципального значения)</t>
    </r>
  </si>
  <si>
    <r>
      <rPr>
        <b/>
        <i/>
        <sz val="10"/>
        <color rgb="FF000000"/>
        <rFont val="Times New Roman"/>
        <family val="1"/>
        <charset val="204"/>
      </rPr>
      <t xml:space="preserve">Основное мероприятие 5 </t>
    </r>
    <r>
      <rPr>
        <i/>
        <sz val="10"/>
        <color rgb="FF000000"/>
        <rFont val="Times New Roman"/>
        <family val="1"/>
        <charset val="204"/>
      </rPr>
      <t>Обеспечение функций культурно-досуговых учреждений</t>
    </r>
  </si>
  <si>
    <t xml:space="preserve">Всего:         </t>
  </si>
  <si>
    <t>в том числе:</t>
  </si>
  <si>
    <t>«КУЛЬТУРА»</t>
  </si>
  <si>
    <t xml:space="preserve">«КУЛЬТУРА" </t>
  </si>
  <si>
    <t xml:space="preserve">ЭФФЕКТИВНОСТИ РЕАЛИЗАЦИИ МУНИЦИПАЛЬНОЙ ПРОГРАММЫ РУЗСКОГО ГОРОДСКОГО ОКРУГА «КУЛЬТУРА» </t>
  </si>
  <si>
    <t xml:space="preserve"> «КУЛЬТУРА»</t>
  </si>
  <si>
    <t xml:space="preserve">1. Характеристика ситуации и основных проблем сферы культуры Рузского городского округа
I. На сегодняшний день на территории Рузского городского округа расположено 10 усадебных комплексов, из них 4 – федерального значения, 4 - регионального, 2 –выявленных.
Два объекта: усадьба «Покровское - Шереметьево» и усадьба «Волынщино» находятся в хорошем состоянии, используются как  объекты учреждений здравоохранения. 
Из оставшихся  8 усадебных комплексов: 1 объект находится в частной собственности (усадьба «Аннино»), 1 объект - в собственности Российской Федерации (усадьба Богородское), 5 - в собственности Московской области (усадьба Никольское- Гагарино, усадьба Поречье, усадьба Любвино, усадьба Васильевское и усадьба Бороденки), 1 объект- дом - музей В.А. Гиляровского, который  в 2002 г сгорел. Принимая во внимание важность разрушенного объекта, было принято решение о его полном восстановлении. В 2019 году оформлен и поставлен на кадастровый учёт земельный участок, а в 2020 году планируется провести проектно-сметные работы. 
Все 8 усадеб являются проблемными объектами, так как  большинство усадебных построек находятся в разрушенном состоянии или вообще не сохранились. 
Так, в усадьбах Васильевское, Богородское  и Поречье сохранились и функционируют только отреставрированные церкви, принадлежащие местной религиозной организации. В   с. Васильевское и Богородское имеются остатки кирпичных усадебных построек и  оград. 
В усадьбах Любвино и Аннино сохранились Главные дома, но не используются и находятся в неудовлетворительном состоянии: разрушаются снаружи, внутри поражены плесенью и грибком. В усадьбе Любвино до 2012 года располагалась  ГОУ «Санаторно- лесная школа №5», принадлежащая Департаменту имущества г. Москвы. Усадьба Аннино не используется с 2010 года, ранее в ней была база отдыха ОАО «Российская самолетостроительная корпорация «МИГ», которая является собственником объекта. Работает отреставрированная церковь.  
В усадьбе Никольское - Гагарино отреставрирована церковь, усадебные постройки частично сохранились и используются в хозяйственных нуждах. Главный дом и два флигеля отапливаются, внутренние помещения поддерживаются в годном для эксплуатации состоянии, хотя снаружи требуется полный капитальный ремонт или реставрация. Здесь расположена ГБУЗ Московской области «Психиатрическая больница №4», на правах постоянного бессрочного пользования. Той же больнице принадлежит объект «хозяйственный комплекс Бороденки, где сохранился дом управляющего и хозяйственные постройки, используемые в хозяйственных нуждах больницы. Расположенный неподалеку клуб для рабочих  почти полностью разрушен, остались обломки кирпичных стен здания. 
Одной из важнейших задач муниципальной программы Рузского городского округа «Культура»  (далее – Программа) является организация мероприятий по инвентаризации объектов культурного наследия на территории округа.
II. В Рузском городском округе функционировало  два  муниципальных музея. Решением Правительства Московской области,  в 2019 году Военно-исторический музей «Музей Зои Космодемьянской» передан в ведение  музейно-выставочного комплекса Московской области «Новый Иерусалим», став его филиалом.  
В настоящее время музей Рузского округа включен в туристические маршруты региональных туристических фирм и традиционно принимают участие в региональных и общероссийских туристических выставках. 
Уровень и качество предоставляемых услуг не всегда в полной мере соответствуют потребностям жителей в информационном обеспечении. Спрос на музейные услуги определяется рядом показателей, в числе которых информационная доступность, современность и техническая оснащенность музейных экспозиций, сменяемость выставок, наличие инфраструктуры для приема посетителей, наличие помещений и специального оборудования для организации массовых мероприятий. 
Увеличение спектра услуг, предоставляемых музеями невозможно без принятия комплексных мер, направленных на улучшение материально-технической базы, обновление экспозиций и принятие мер по сохранению музейных предметов. 
В музеях Рузского городского округа фондовые помещения не соответствуют нормативным требованиям по сохранности предметов Музейного фонда. Отсутствие специально оборудованных помещений фондохранилищ. 
Поэтому актуальным становится приобретение специализированного фондового оборудования для фондохранилищ, что в будущем снизит затраты на реставрацию предметов Музейного фонда.  
Современный посетитель требует новых экспозиционных решений с применением современного информационного и технологического оборудования (аудио-, видео-, мультимедиа), поэтому выделение средств на создание экспозиций является необходимым условием для сохранения привлекательности окружных музеев.
Недостаточное оснащение современным информационным и технологическим оборудованием: компьютерами, аудио-, видео-, мультимедиа оборудованием не позволяет в настоящее время внедрять современные информационные методы представления музейных предметов в виртуальном пространстве, обеспечивать предоставление электронных услуг в сети Интернет, развивать технологии безбумажного документооборота и прочее. 
III. Основной объем библиотечно-информационных услуг населению Рузского округа оказывают общедоступные библиотеки. Сеть библиотек Рузского городского округа в 2018 году, в результате реорганизации, преобразована в Централизованную библиотечную систему, в которую вошли 26 структурных подразделений бывших сельских и городских поселений. Процесс возращения функционирования библиотек на принципах централизации даёт возможность оптимизировать (улучшить, усовершенствовать) их деятельность, а значит повысить качество информационного и библиотечного обслуживания. Особенно актуально это в небольших городах, поскольку  общедоступная библиотека, практически, является единственным учреждением, предоставляющим бесплатно информационные,  просветительские, культурно-досуговые услуги населению. 
Библиотечно-информационное обслуживание населения Рузского округа определяется, в первую очередь, двумя факторами: это новые поступления в библиотеку и информационная доступность.
В целях повышения качества жизни жителей Рузского городского округа, путем предоставления им возможности саморазвития через книгу и чтение, регулярные занятия творчеством по свободно выбранному ими направлению, воспитание подрастающего поколения в духе культурных традиций, создание условий для развития творческих способностей и социализации современной молодежи, самореализации и духовного обогащения творчески активной части населения, а также для создания благоприятных условий для устойчиво развития библиотек РГО, разработана Дорожная карта.
Проблема комплектования библиотечных фондов стоит особенно остро. Международные стандарты ИФЛА/ЮНЕСКО и российские социальные нормативы в библиотечном деле для обеспечения качественного библиотечно-информационного обслуживания населения рекомендуют объем новых ежегодных поступлений в библиотечные фонды на уровне 250 экземпляров на 1000 жителей.  Слабое ежегодное обновление фондов, отсутствие в сельских библиотеках  мультимедийной продукции приводит к ситуации, когда библиотечный фонд состоит из морально и физически устаревшей литературы, что не способствует полноценному удовлетворению образовательных и культурных запросов пользователей библиотек. 
Низкое в материально-техническом отношении состояние общедоступных библиотек по помещениям, оборудованию, мебели, уровню информатизации библиотечно-информационных процессов не соответствует современным требованиям к публичным библиотекам как к информационно-библиотечным центрам городских и сельских поселений.
Компьютерное оборудование муниципальных библиотек Рузского округа  частично состоит из устаревшей и изношенной техники,  нет лицензионных программ. На сегодняшний день существует проблема потребности государственных библиотек в лицензионных общесистемных программных продуктах. По согласованию с Министерством культуры Московской области, лицензионная система ИРБИС-64, введена только в Рузской центральной библиотеке,  там же ведется  сводный электронный каталог всех библиотек РГО, а также внедрен электронный читательский  билет. 
Для обслуживания инвалидов и других маломобильных категорий населения,  здания и помещения библиотек системы ЦБС практически все оснащены системами охраны и пожарной безопасности. В 26 библиотеках имеется кнопка вызова помощника и  индукционная система для слабослышащих. Где позволяет  техническая возможность, везде установлены пандусы с перилами. 
Большинство  муниципальных библиотек требуют капитального ремонта и модернизации.
Имеющиеся проблемы не позволяет библиотекам в полной мере выполнять их социальную функцию общедоступных центров культуры, информации, эстетического и нравственного развития жителей, воспитания детей и молодежи, что и подтверждается отрицательной динамикой таких показателей как количество зарегистрированных читателей и количество посещений общедоступных библиотек. Поэтому задачи по созданию современного, технологичного информационного пространства, формированию эффективной культурно-образовательной, просветительской среды развития населения Рузского округа, и в первую очередь детей и молодежи, стоят со всей очевидностью.
IV. В Рузском городском округе с целью оптимизации бюджета и удобства управления в 2018 году была сформирована «Централизованная клубная система». Она включает в себя 25 культурно-досуговых учреждений, в которых по факту на октябрь 2019 года числятся 180 клубных формирований и любительских объединений, которые посещает 2373 участника. 
На данный момент в сфере развития культуры в Рузском городском округе проблемы, можно разделить на несколько секторов: 
1. Физический износ, либо перегруженность зданий, в которых располагаются КДУ.
2. Материально-техническая база.
3. Квалификация сотрудников.
4. Оснащенность коллективов необходимым оборудованием (реквизит, костюмы, музыкальные инструменты).
      1. Так, в составе 25 КДУ, входящих в состав МБУК РГО МО «ЦКС», имеются 2 здания, признанных аварийными(Сытьково, Никольское), в результате чего КДУ в данных населенных пунктах временно размещаются в зданиях и помещениях, не предусмотренных для работы. 
 Также, СК Пореченский вынужден располагаться в арендуемом здании, приспособленном под нужды КДУ, вызвано это тем, что клуб в д.Поречье сгорел достаточно давно, после чего, остов здания и земля под ним была продана в частную собственность и вернуть ее в муниципальную собственность для возведения нового здания не представляется возможным. 
 Помимо этого, СК Воскресенский, не имеет минимальных норм санитарно-гигиенического содержания (в здании отсутствует водопровод, канализация, туалетные комнаты, туалет расположен на прилегающей территории и не соответствует требованиям федеральной программы «Доступная среда»), расположен достаточно удаленно от самого населенного пункта, причем жителям (в том числе и детям) необходимо регулярно пересекать проезжую часть для посещения КДУ, что создает опасность ввиду отсутствия пешеходного перехода и световой индикации в зоне пересечения проезжей части. 
</t>
  </si>
  <si>
    <t xml:space="preserve">Еще одно здание, расположенное в д.Новогорбово требует капитального ремонта, однако, содержание там полноценного здания является экономически нерентабельным, поскольку большая часть жителей данного населенного пункта не проживает в нем на регулярной основе, а постоянно проживающее население составляет не более 50 человек.
 Похожая проблема наблюдается и в СК Старониколавеский, который посещают исключительно жители расположенного рядом поселка Кожино, где, при большей численности населения,  отсутствует КДУ. Было бы логичнее и экономически целесообразнее перенести вышеуказанный КДУ в данный населенный пункт.
 В то же время, из-за перенаполненности «Центра культуры и искусств» города Руза, где при общей площади здания 1119,5 кв.м. Насчитывается 18 клубных формирований и любительских объединений, в которых занимаются 418 человек, причем, это количество регулярно увеличивается. Данный факт свидетельствует о большой востребованности учреждения культуры у местного населения и для удобства посещения учреждения и дальнейшего развития КДУ необходимо строительство нового здания Клуба с большей площадью и увеличенным зрительным залом. 
 Наличие данных проблем негативно сказывается на качестве, количестве проводимых мероприятий, на количестве посетителей, клубных формирований и участников клубных формирований. 
 При этом силами МБУК РГО МО «ЦКС» проводятся работы по текущему и капитальному ремонту подведомственных учреждений. В частности, в 2019 году был произведен капитальный ремонт основных помещений в 2 КДУ, а также текущий ремонт помещений еще в 7 КДУ
           2. Работы по модернизации Материально технической базы проводятся путем перераспределения имеющегося оборудования между подведомственными КДУ, сопровождаясь приобретением (в рамках выделенных бюджетных ассигнований с привлечением внебюджетных источников) нового дорогостоящего оборудования. Однако, для повышения качества оказываемых услуг, в том числе и на платной основе, необходим системный подход к увеличению ассигнований на приобретение и обновление существующего оборудования.
           3. Исторически сложившаяся практика в отсутствии строгих требований, предъявляемых к сотрудникам сферы культуры в вопросах профильного образования (подобная практика сложилась еще в 1990-х годах и выправляться начала лишь в последнее время) привела к тому, что КДУ оказались в сложной ситуации. Сотрудники, имея многолетний стаж работы в отрасли и сформировавшиеся клубные формирования, которые пользуются спросом со стороны местного населения, не имеют профильного образования, дающего право работать в сфере культуры в принципе. 
 В 2019 году между МБУК РГО МО «Централизованная клубная система» и ГАПОУ МО «МГКИ» было подписано соглашение, согласно которому 9 сотрудников МБУК РГО МО «ЦКС» с ноября 2019 года будут зачислены в заочную группу по специальности «Менеджер социо-культурной деятельности». При этом, если в 2019-2020 учебном году обучение оплачивает работодатель, то на последующие года обучения, сотрудники учреждения могут рассчитывать на компенсацию дополнительных издержек, связанных с изменением стоимости обучения, со стороны местного отделения профсоюза работников культуры.
</t>
  </si>
  <si>
    <t xml:space="preserve">          4. Ввиду того, что бюджет Рузского городского округа является дефицитным, в проекте бюджета на 2019 и на 2020 г.г. Не предусмотрены бюджетные ассигнования на приобретение новых костюмов, изготовление реквизита, закупку необходимых музыкальных инструментов, оборудования для кружков технического творчества. При этом, в 2019 году 3 коллектива смогли получить новые комплекты костюмов, привлекая денежные средства из внебюджетных фондов (обращение к депутатам Московской областной думы, спонсорам) и из фонда доходов от предпринимательской и иной приносящей доход деятельности, который пополняется в МБУК РГО МО «ЦКС» за счет платной деятельности и выездных коммерческих мероприятий. Для увеличения роста качества готового продукта, выдаваемого творческими коллективами Рузского городского округа, необходимо систематическое выделение бюджетных ассигнований на развитие коллективов. 
V. Архивный фонд Московской области – исторически сложившаяся и постоянно пополняющаяся совокупность архивных документов, отражающих материальную и духовную жизнь общества, имеющих историческое, научное, социальное, экономическое, политическое и культурное значение, являющихся неотъемлемой частью историко-культурного наследия Московской области и составной частью Архивного фонда Российской Федерации, относящихся к информационным ресурсам Московской области и подлежащих постоянному хранению. 
По состоянию на 01.01.2019 года объем Архивного фонда Московской области и других архивных документов, находящихся на хранении в Рузском муниципальном архиве,  насчитывал 453 фондов, 61186 ед.хр., из них 1511 ед.хр. отнесены к федеральной собственности, 42297 ед.хр. – к собственности Московской области, 17378 ед.хр. – к муниципальной собственности. 
В среднем ежегодно на хранение в муниципальный архив принимается порядка (около/более) 700 ед.хр.В список организаций – источников комплектования Рузского муниципального архива включено 28 организаций. 
Модернизация инфраструктуры архивной отрасли обеспечила позитивные результаты по обеспечению нормативных условий хранения архивных документов. 
Доля архивных документов, хранящихся в муниципальном архиве в нормативных условиях, обеспечивающих их постоянное (вечное) и долговременное хранение, в общем количестве документов в муниципальном архиве, достигла уровня 100 процентов за счет выделения дополнительных помещений под архивохранилища в 2019г. 
Муниципальный архив расположен на первом и втором этажах здания Администрации Рузского городского округа - на 1 этаже находятся 3 архивохранилища и 1 рабочий кабинет, и одно помещение для акклиматизации документов, на 2 этаже находятся 2 архивохранилища, 2 рабочих кабинета для сотрудников и читальный зал. Архивохранилища оборудованы современными системами безопасности, стационарными и передвижными стеллажами (750,5 п.м.), высокопроизводительным сканирующим оборудованием.
В автоматизированную систему государственного учета документов Архивного фонда Российской Федерации введено 100 процентов описаний документов на уровне фонда, активно проводится работа по внесению описаний на уровне дела. 
Рузский муниципальный архив проводит работу по созданию электронного фонда пользования наиболее востребованных архивных фондов. По состоянию на 01.01.2019 года создан электронный фонд пользования на 2341 ед.хр., что составляет 4 процента от общего объема архивных документов, находящихся на хранении в муниципальном архиве. 
Сохраняется тенденция ежегодно роста числа пользователей архивной информацией. В среднем ежегодно муниципальным архивом исполняется порядка 5000 социально-правовых и тематических запросов граждан и юридических лиц. 
</t>
  </si>
  <si>
    <t xml:space="preserve">В целях повышения доступности государственных и муниципальных услуг в сфере архивного дела с 2018 года была обеспечена возможность подачи документов через Портал государственных и муниципальных услуг Московской области. Муниципальная услуга «Выдача архивных справок, архивных копий, архивных выписок и информационных писем» входит в топ-50 и относится к массовым услугам. О востребованности данной услуги у жителей Подмосковья говорит отнесение ее на Портале государственных и муниципальных услуг Московской области к категории «Популярные» и рейтинг 4,67 из 5 возможных баллов. 
Организована работа читального зала архива. Ежегодно проводится около 200 информационных мероприятий, в том числе 5 выставок, 1 день открытых дверей, 19 экскурсий и др. 
В тоже время необходимы значительные средства на поддержание инфраструктуры помещений, занимаемых муниципальным архивом. В связи с истечением гарантийного срока пользования огнетушителями необходимо приобрести новые огнетушители в количестве 12 шт. Необходимо установить в новых архивохранилищах мобильные и стационарные стеллажи.Закупить усиленные специальные стремянки, защитные шторы, пылесос, мебель для рабочего кабинета. 
В условиях информатизации общества, совершенствования функциональных требований к системам электронного документооборота необходимо проведение мероприятий, направленных на оборудование архивов современными системами хранения электронных документов.
VI. На территории Рузского городского округа на базе парка культуры и отдыха «Городок» создана дирекция парков, в которую вошёл участок за речкой, на против парка «Городок», а также усадьба в Тучково, сейчас разрабатывается концепция и готовиться проектно-сметная документация.
Работы по благоустройству выделенных территорий начнутся уже в 2020 году, предполагается, что жителям замечательного Рузского округа придутся по вкусу новые парковые зоны, ведь проект будет сочетать в себе последние достижения в области благоустройства, спорта, активного отдыха и развлечений.
На данный момент, для посещения открыт парк Городок, каждую субботу и воскресенье тут проводятся всевозможные мероприятия, мастер-классы, детская анимация, лекции, спортивные игры, дискотеки. Парк динамично развивается и движется к стандарту парков культуры и отдыха согласно рейтингу 50. 
Парк культуры и отдыха «Городок», который является археологическим памятником XVI века федерального значения. Площадь 6,3 га. Благодаря укрепленному Городку, в 1618 году Руза смогла устоять во время осады польского королевича Владислава. В 1905 году в юго-западной части городка над обрывом к реке на средства комитета трезвости было построено уникальное здание городской библиотеки - читальни. Вдоль валов были проложены дорожки и посажены деревья, В 1906 году при библиотеке возник музей местного края. В 1911 году при библиотеке - музее впервые в Московской губернии был создан "Музей быта" со специально построенной "местной этнографической избой" и предметами уходящего крестьянского быта. В Великую Отечественную войну ( 1941-1942 гг.) фашисты при отступлении из города Рузы безжалостно сожгли все, что было на территории городища. Краеведческий Музей на древнем городке был восстановлен в 1970-х г по рисункам здания библиотеки братьев Елагиных.Уникальность парка состоит в том, что он является ботаническим садом. Здесь произрастают более 70 видов деревьев и 40 видов кустарника, среди которых встречаются редкие для этих мест. Со старого городища открывается вид на церковь Покрова Божьей Матери, храм Димитрия Солунского, Воскресенский собор. Сейчас парк культуры и отдыха «Городок» является любимым местом отдыха жителей города и детей. В парке проводят праздничные мероприятия и концерты. Красивые деревянные постройки парка могут быть интересны детям не только чтобы поиграть в них, но и для изучения древних сооружений из дерева. В парке «Городок» летом 2012 года появилась аллея семьи, которую открыли в День семьи, любви и верности, празднуемый в честь святых Петра и Февронии Муромских. 
Инфраструктура парка: дорожно-тропиночная сеть, освещение,малые архитектурные формы, детская площадка, зона тихого отдыха, тревожная кнопка для вызова полиции, вековые зеленые насаждения по всей территории парка;аллеи асфальтированные – 3, оснащены урнами, лавочками и стилизованными фонарными столбами (36 фонарей), деревянные строения: 4 беседки, смотровая башня, 2 смотровые площадки по южному склону, открытая танцплощадка, имеющая декоративное плиточное покрытие, декоративные деревянные ворота с элементами частокола, справа от ворот вниз уходит деревянная лестница с перилами, аттракционы (надувной батут, паровозик, тренажеры).
 Перечень услуг, оказываемых на территории парка: организация проведения досуга; организация и проведение культурно-спортивных мероприятий, соревнований, показательных выступлений, праздников и др. мероприятий, оказание платных услуг.
</t>
  </si>
  <si>
    <t xml:space="preserve">2. Прогноз развития сферы культуры
Инерционный прогноз развития сферы культуры
При отсутствии поддержки в сфере культуры образуется тенденция снижения качества и количества оказываемых услуг, снизится уровень удовлетворенности населения услугами культуры. Продолжится ухудшение состояния материально-технической базы учреждений культуры.
Снизится конкурентоспособность учреждений в сфере культуры ввиду отсутствия обновления репертуара и уменьшения количества гастролей, поддержки фольклорных, самодеятельных коллективов, мастеров декоративно-прикладного искусства, молодых исполнителей и молодых талантливых авторов, победителей и лауреатов различных конкурсов коллективов учреждений культуры, уменьшения количества гастролей и выставок, что приведет к низкому уровню исполнительного мастерства коллективов, ансамблей, по-прежнему значительной останется доля музейных предметов, требующих реставрации, в связи с отсутствием фондового и реставрационного оборудования. 
Отсутствие системы морального и материального стимулирования и благоприятных условий труда для работников в сфере культуры  создаст отток специалистов из отрасли культуры в другие отрасли, это приведет к нехватке специалистов и как следствие уменьшению предметных направлений и количеству занятых детей и молодежи в учреждениях в сфере культуры.
Прогноз развития сферы культуры с учетом реализации Программы
Реализация Программы к 2024 году позволит оптимизировать и модернизировать сеть муниципальных учреждений культуры, создать условия, обеспечивающие равный и свободный доступ населения ко всему спектру культурных благ, внедрить современные информационные и творческие технологии в культурную деятельность, создать систему широкой информированности населения о культурной жизни области и установить устойчивую обратную связь.
Это приведет к созданию единого культурного и информационного пространства области; повышению многообразия и богатства творческих процессов в пространстве культуры области; сохранению и популяризации культурно-исторического наследия; модернизации культурного обслуживания жителей села при сохранении историко-культурной среды территорий – мест формирования традиционной культуры.
В результате повысится доступность культурных услуг для всех категорий и групп населения, в том числе путем внедрения дистанционных культурных услуг.
Одним из важнейших результатов реализации Программы должно стать доведение размера средней заработной платы работников учреждений культуры до уровня средней заработной платы в Московской области.
.
3. Цели и задачи Программы
Цель Программы - повышение качества жизни населения Рузского городского округа путем развития услуг в сфере культуры.
Задачи Программы:
 - сохранение, использование, популяризация и охрана объектов  культурно-исторического наследия Рузского городского округа;
- развитие музейного дела и народных художественных промыслов;
- развитие библиотечного дела;
- укрепление материально-технической базы муниципальных учреждений культуры Рузского городского округа;
- развитие архивного дела- обеспечение сохранности, комплектования, учет и использование документов Архивного фонда Московской области и других архивных документов в соответствии с потребностями и нуждами современного информационного общества и цифровой экономики;
- создание условий для реализации полномочий органов местного самоуправления.
</t>
  </si>
  <si>
    <t xml:space="preserve">4. Оценка результатов реализации Программы
Система  целевых показателей эффективности реализации Программы приведена в приложении №1 к Программе.
Состав показателей эффективности реализации Программы увязан с основными мероприятиями и позволяет оценить ожидаемые результаты и эффективность ее реализации на период до 2024 года.
5. Перечень и краткое описание подпрограмм
Подпрограмма 1 «Сохранение, использование, популяризация и государственная охрана объектов культурного наследия (памятников истории и культуры) народов Российской Федерации».
- Формирование единого реестра объектов культурного наследия, находящихся на территории Рузского городского округа.
Подпрограмма 2 «Развитие музейного дела и народных художественных промыслов».
- Обеспечение выполнения функций муниципальных музеев.
- Расходы на обеспечение деятельности (оказание услуг) муниципальных учреждений – музеи.
- Укрепление материально-технической базы и проведение текущего ремонта учреждений музеев.
- Проведение капитального ремонта, технического переоснащения и благоустройства территорий музеев, галерей.
Подпрограмма 3 «Развитие библиотечного дела»
-Организация библиотечного обслуживания населения муниципальными библиотеками Московской области.
- Расходы на обеспечение деятельности (оказание услуг) муниципальных учреждений – библиотеки.
- Проведение капитального ремонта, технического переоснащения и благоустройства территорий библиотек.
-Укрепление материально-технической базы и проведение текущего ремонта библиотек.
- Комплектование книжных фондов библиотек
Подпрограмма 5 «Укрепление материально-технической базы государственных и муниципальных учреждений культуры Московской области».
- Комплектование книжных фондов библиотек.
- Проведение капитального ремонта, технического переоснащения и благоустройство территорий объектов культуры, находящихся в собственности муниципальных образований.
- Расходы на обеспечение деятельности (оказание услуг) муниципальных учреждений - культурно-досуговые учреждения.
- Укрепление материально-технической базы и проведение текущего ремонта культурно-досуговых учреждений.
- Проведение капитального ремонта, технического переоснащения и благоустройства территорий культурно-досуговых учреждений.
- Приобретение оборудования для технического оснащения зданий культурно-досуговых учреждений, ранее построенных (реконструированных), капитально отремонтированных или находящихся в стадии строительства на этапе завершения отделочных работ за счет средств бюджета Московской области.
- Приобретение специализированного автотранспорта (автоклубов) для муниципальных учреждений культуры.
- Модернизация муниципальных библиотек путем проведения капитального ремонта и технического переоснащения современным непроизводственным оборудованием.
Подпрограмма 7 «Развитие архивного дела»
-Расходы на обеспечение деятельности (оказание услуг) муниципальных архивов.
- Осуществление переданных полномочий по временному хранению, комплектованию, учету и использованию архивных документов, относящихся к собственности Московской области и временно хранящихся в муниципальных архивах.
Подпрограмма направлена направлена на: обеспечение хранения, комплектования, учета и использования архивных документов, относящихся к муниципальной собственности, хранение, комплектование, учет и использование архивных документов, относящихся к собственности Московской области и временно хранящихся в муниципальных архивах. 
Подпрограмма 8 «Обеспечивающая подпрограмма»
- Финансовое обеспечение деятельности Управления культуры Администрации Рузского городского округа.
-Обеспечение деятельности муниципальных органов - учреждения в сфере культуры.
- Мероприятия в сфере культуры.
Подпрограмма 9 «Развитие парков культуры и отдыха».
- Расходы на обеспечение деятельности (оказание услуг) муниципальных учреждений - парк культуры и отдыха.
- Создание условий для массового отдыха жителей городского округа.
</t>
  </si>
  <si>
    <t xml:space="preserve">6. Характеристика основных мероприятий Программы
Характеристика основных мероприятий Программы приведена в перечнях мероприятий подпрограмм в приложении №10 к Программе. Мероприятия сгруппированы в соответствии с задачами Программы по отраслям деятельности в сфере культуры.
Основными мероприятиями подпрограммы 7 «Развитие архивного дела» являются: 
- хранение, комплектование, учет и использование архивных документов в муниципальных архивах; 
- временное хранение, комплектование, учет и использование архивных документов, относящихся к собственности Московской области и временно хранящихся в муниципальных архивах. 
Реализация данных мероприятий направлена на организацию хранения, комплектования, учета и использования документов Архивного фонда Московской области и других архивных документов, относящихся к государственной и муниципальной формам собственности. 
Выполнение мероприятий позволит обеспечить соблюдение нормативных условий хранения архивных документов, систематическое пополнение муниципального архива документами Архивного фонда Московской области, оказание информационных услуг на основе архивных документов, обеспечение доступа в очной и удаленной форме к архивным документам и справочно-поисковым средствам к ним. 
В ходе выполнения мероприятий будет обеспечена сохранность документов Архивного фонда Московской области и других архивных документов, повысится доступность архивных документовдля всех категорий и групп населения, в том числе в форме удаленного использования копий архивных документов и справочно-поисковых средств к ним.
7. Финансовое обеспечение Программы
Финансирование Программы будет осуществляться из бюджета Рузского городского округа, бюджета Московской области.
</t>
  </si>
  <si>
    <t xml:space="preserve">8. Порядок взаимодействия исполнителей мероприятий Программы, ответственных за выполнение мероприятий Программы и Муниципального заказчика Программы, механизм реализации Программы
Координатор Программы –Первый заместитель  Главы администрации Рузского городского округа Ю.А. Пеняев.
Заказчик Программы (подпрограммы) – Администрация Рузского городского (Управление культуры Администрации Рузского городского округа)  (далее –Управление культуры).
Ответственный за выполнение мероприятий муниципальной программы (подпрограммы) – Управление культуры.
Ответственный за выполнение мероприятий подпрограммы Подпрограммы7 «Развитие архивного дела»  -МКУ «Архив» РГО МО.
Проект муниципальной программы согласовывается с Отделом правового обеспечения, Финансовым Управлением, Управлением экономического развития и АПК,Контрольно-счетной палатой Рузского городского округа. Сформированный проект утверждается Постановлением Главы Рузского городского округа.
Координатор муниципальной программы организовывает работу, направленную на:
1) координацию деятельности заказчика программы и заказчиков подпрограмм в процессе разработки муниципальной программы, обеспечивает согласование проекта постановления Главы Рузского городского округа об утверждении муниципальной программы и вносит его в установленном порядке на рассмотрение Главе Рузского городского округа;
2) организацию управления муниципальной программой;
3) создание при необходимости комиссии (штаба, рабочей группы) по управлению муниципальной программой;
4) реализацию муниципальной программы;
5) достижение целей, задач и конечных результатов муниципальной программы.
Заказчик муниципальной программы:
- разрабатывает муниципальную программу;
- формирует прогноз расходов на реализацию мероприятий муниципальной программы (подпрограммы);
- определяет ответственных за выполнение мероприятий муниципальной программы;
- обеспечивает взаимодействие между ответственными за выполнение отдельных мероприятий муниципальной программы и координацию их действий по реализации муниципальной программы (подпрограммы);
- участвует в обсуждении вопросов, связанных с реализацией и финансированием муниципальной программы;
- готовит и представляет координатору муниципальной программы, а также  вотдел экономического анализа, развития предпринимательства и потребительского рынка;
- на основании заключения об оценке эффективности реализации муниципальной программы представляет в установленном порядке координатору муниципальной программы предложения о перераспределении финансовых ресурсов между программными мероприятиями, изменении сроков выполнения мероприятий и корректировке их перечня;
- размещает на официальном сайте Рузского городского округа в сети Интернет утвержденную муниципальную программу;
- обеспечивает эффективность и результативность реализации муниципальной программы.
Заказчик муниципальной программы несет ответственность за подготовку и реализацию муниципальной программы, а также обеспечение достижения количественных и/или качественных показателей эффективности реализации муниципальной программы в целом.
Ответственный за выполнение мероприятия муниципальной программы (подпрограммы):
- формирует прогноз расходов на реализацию мероприятия муниципальной программы (подпрограммы) и направляет его заказчику муниципальной программы (подпрограммы);
- участвует в обсуждении вопросов, связанных с реализацией и финансированием муниципальной программы (подпрограммы) в части соответствующего мероприятия;
- готовит и представляет заказчику муниципальной программы (подпрограммы) отчет о реализации мероприятия.
9. Методика расчета значений показателей эффективности реализации Программы
Методика расчета значений показателей эффективности реализации Программы указана в  приложение №2  к муниципальной Программе Рузского городского округа «Культура».
</t>
  </si>
  <si>
    <t xml:space="preserve">10. Состав, форма и сроки представления отчетности о ходе реализации мероприятий Программы (подпрограммы)
Контроль за реализацией Программы осуществляется координатором муниципальной программы.
С целью контроля за реализацией муниципальной программы Управление культуры ежеквартально до 15 числа месяца, следующего за отчетным кварталом, направляет в отдел экономического анализа, развития предпринимательства и потребительского рынка оперативный отчет, который содержит:
- перечень выполненных мероприятий муниципальной программы с указанием объемов и источников финансирования и результатов выполнения мероприятий;
- анализ причин несвоевременного выполнения программных мероприятий.
Оперативный отчет о реализации мероприятий муниципальной программы с целью контроля за реализацией муниципальной программы Управление культуры ежеквартально до 15 числа месяца, следующего за отчётным кварталом, формирует в подсистеме ГАСУ:
1) оперативный отчет о реализации мероприятий муниципальной программы .
2) оперативный (годовой) отчет о выполнении муниципальной программы по объектам строительства, реконструкции и капитального ремонта по форме согласно приложения.
Управление культуры ежегодно готовит годовой отчет о реализации муниципальной программы и до 1 марта года, следующего за отчетным, представляет его в Управление экономического развития и АПК для оценки эффективности реализации муниципальной программы.
После окончания срока реализации муниципальной программы заказчик представляет в отдел экономического анализа, развития предпринимательства и потребительского рынка на утверждение не позднее 1 июня года, следующего за последним годом реализации муниципальной программы, итоговый отчет о ее реализации.
 Оперативный, годовой и итоговый отчеты о реализации муниципальной программы должны содержать:
1) аналитическую записку, в которой указываются:
- степень достижения запланированных результатов и намеченных целей муниципальной программы и подпрограмм;
- общий объем фактически произведенных расходов, всего и в том числе по источникам финансирования;
2) таблицу, в которой указываются:
- данные об использовании средств бюджета Рузского городского округа и средств иных привлекаемых для реализации муниципальной программы источников по каждому программному мероприятию и в целом по муниципальной программе;
-по мероприятиям, не завершенным в утвержденные сроки, - причины их невыполнения и предложения по дальнейшей реализации.
По показателям, не достигшим запланированного уровня, приводятся причины невыполнения и предложения по их дальнейшему достижению.
Итоговый отчет о реализации муниципальной программы подлежит опубликованию в СМИ и размещению на официальном сайте Рузского городского округа.
Отчетность в Министерство Культуры Московской области предоставляется Управлением культуры ежеквартально, не позднее 20 числа месяца, следующего за отчетным (отчет за 1 квартал, 1 полугодие, 9 месяцев, год).
</t>
  </si>
  <si>
    <t>Подпрограмма 6 «Развитие образования в сфере культуры Московской области»</t>
  </si>
  <si>
    <t>ПАСПОРТ ПОДПРОГРАММЫ 6</t>
  </si>
  <si>
    <t xml:space="preserve"> «Развитие образования в сфере культуры Московской области»</t>
  </si>
  <si>
    <t>Приложение № 12</t>
  </si>
  <si>
    <t>Региональный проект «Культурная среда Подмосковья»</t>
  </si>
  <si>
    <t>Доля детей, привлекаемых к участию в творческих мероприятиях сферы культуры</t>
  </si>
  <si>
    <t>Мероприятия 1.5 Мероприятия сферы культуры</t>
  </si>
  <si>
    <t>Тысяча посещений</t>
  </si>
  <si>
    <t>5.4</t>
  </si>
  <si>
    <t>Показатель 3
2020 Количество организаций культуры, получивших современное оборудование (приоритетный на 2021 год)</t>
  </si>
  <si>
    <t>Количество переоснащенных муниципальных библиотек по модельному стандарту</t>
  </si>
  <si>
    <t>Количество организаций культуры, получивших современное оборудование (детские школы исскуств по видам искусств) (приобретение музыкальных инструментов)</t>
  </si>
  <si>
    <t>6.1</t>
  </si>
  <si>
    <t>6.2</t>
  </si>
  <si>
    <t>2020 год</t>
  </si>
  <si>
    <t xml:space="preserve">2021 год </t>
  </si>
  <si>
    <t>2023год</t>
  </si>
  <si>
    <t>7.4</t>
  </si>
  <si>
    <t>7.5</t>
  </si>
  <si>
    <t xml:space="preserve">Основное мероприятие 2.
Временное хранение, комплектование, учет и использование архивных документов, относящихся к собственности Московской области и временно хранящихся в муниципальных архивах
</t>
  </si>
  <si>
    <t>Количество посещений библиотек ( на 1 жителя в год) (комплектование книжных фондов муниципальных общедоступных библиотек)</t>
  </si>
  <si>
    <t xml:space="preserve">ПБ = П/Н, где
П – количество посещений;
Н – численность населения Московской области
</t>
  </si>
  <si>
    <t>посещений</t>
  </si>
  <si>
    <t>Форма федерального статистического наблюдения № 6-НК «Сведения об общедоступной (публичной) библиотеке», утвержденная приказом Росстата от 07.08.2019 № 438 "Об утверждении форм федерального статистического наблюдения с указаниями по их заполнению для организации Министерством культуры Российской Федерации федерального статистического наблюдения за деятельностью общедоступных (публичных) библиотек и театров"</t>
  </si>
  <si>
    <t>мероприятий</t>
  </si>
  <si>
    <t>Отчеты о проведенных мероприятиях</t>
  </si>
  <si>
    <t>Количество проведенных праздничных и культурно-массовых мероприятий в текущем году</t>
  </si>
  <si>
    <t xml:space="preserve">                              Ii =∑t Ati / ∑t At2018 * 100 (%) , где
Ii- число посещений организаций культуры в i-м году по отношению к базовому (2018) году, %;
Ati – число посещений организаций культуры t-вида в i-м году, тыс. посещений;
At2018 - число посещений организаций культуры t-вида в 2018 (базовом) году, тыс. посещений;
i-годы реализации национального проекта «Культура», i=2019,2020,2021,2022,2023,2024;
базовым периодом оценки целевого показателя является 2018 год;
t- вид организации культуры 
                                                                                                                                                                         </t>
  </si>
  <si>
    <t>Распоряжение Министерства культуры Российской Федерации от 22.07.2020 № Р-944</t>
  </si>
  <si>
    <t xml:space="preserve">Δ М+ Δ КДУ   + Δ ЦКР + ΔДШИ
  = расчет показателя за отчетный год
Где:
 Δ М - количество объектов музейного типа отремонтированных в отчетном году;
Δ КДУ 
 - количество объектов культурно досуговых учреждений отремонтированных в отчетном году;
Δ ЦКР
 - количество центров культурного развития отремонтированных в отчетном году
ΔДШИ
- количество детских школ искусств отремонтированных в текущем году
</t>
  </si>
  <si>
    <t xml:space="preserve">Δ КЗ + Δ АК + Δ Бм + Δ ДШИ оснащенные муз инстр + Δ ДШИ федеральный проект = расчет показателя за отчетный год
Δ КЗ - количество кинозалов, получивших оборудование в текущем году;
 Δ АК- количество организаций культуры, получивших специализированный автотранспорт в текущем году;
 Δ Бм - количество муниципальных библиотек переоснащенных по модельному стандарту
Δ ДШИ оснащенные музыкальными  инструментами
-детские школы искусств оснащенные музыкальными инструментами
Δ ДШИ федеральный проект
-музыкальные инструменты, оборудование и учебные материалы
</t>
  </si>
  <si>
    <t>Количество переоснащенных библиотек по модельному стандарту</t>
  </si>
  <si>
    <t>Количество переоснащенных библиотек</t>
  </si>
  <si>
    <t>Количество организаций доп. образования получивших современное оборудование (приобретение музыкальных инструментов)</t>
  </si>
  <si>
    <t xml:space="preserve">П = Ч(тм) / ЧД х 100, где:
П – планируемый показатель;
Ч(тм) – численность участников творческих мероприятий сферы культуры;
ЧД – общая численность детей
</t>
  </si>
  <si>
    <t xml:space="preserve">Мониторинг результатов конкурсных мероприятий. 
Данные государственной статистики
</t>
  </si>
  <si>
    <t>Доля детей в возрасте от 5 до 18 лет, охваченных дополнительным образованием сферы культуры</t>
  </si>
  <si>
    <t>квартальная</t>
  </si>
  <si>
    <t>Доля детей в возрасте от 7 до 15 лет, обучающихся по предпрофессиональным программам в области искусств</t>
  </si>
  <si>
    <t xml:space="preserve">С = Спмо / Соб х 100, 
где:
С – доля субвенции бюджету муниципального образования Московской области на обеспечение переданных государственных полномочий по временному хранению, комплектованию, учету и использованию архивных документов, относящихся к собственности Московской области и временно хранящихся в муниципальном архиве, освоенная бюджетом муниципального образования Московской области в общей сумме указанной субвенции;
Спмо – сумма субвенции бюджету муниципального образования Московской области на обеспечение переданных государственных полномочий по временному хранению, комплектованию, учету и использованию архивных документов, относящихся к собственности Московской области и временно хранящихся в муниципальном архиве, освоенная бюджетом муниципального образования Московской области за отчетный период;
Соб – общая сумма субвенции бюджету муниципального образования Московской области на обеспечение переданных государственных полномочий по временному хранению, комплектованию, учету и использованию архивных документов, относящихся к собственности Московской области и временно хранящихся в муниципальном архиве, перечисленная бюджету муниципального образования в отчетный период
</t>
  </si>
  <si>
    <t>Отчет об использовании субвенций бюджетам городских округов Московской области на обеспечение переданных государственных полномочий Московской области по временному хранению, комплектованию, учету и использованию архивных документов, относящихся к собственности Московской области и временно хранящихся в муниципальных архивах Московской области, по форме, утвержденной постановлением Правительства Московской области от 13.12.2019  № 959/43 (в ред. постановления Правительства Московской области от 20.08.2020 № 528/26)</t>
  </si>
  <si>
    <t>Ежеквартально</t>
  </si>
  <si>
    <t xml:space="preserve">К=Кф/Кп,
где:
К - количество помещений, выделенных для хранения архивных документов, относящихся к собственности Московской области, на которых проведены работы по капитальному (текущему) ремонту и техническому переоснащению;
Кф – количество помещений, выделенных для хранения архивных документов, относящихся к собственности Московской области, на которых проведены работы по капитальному (текущему) ремонту и техническому переоснащению в текущем году;
Кп - количество помещений, выделенных для хранения архивных документов, относящихся к собственности Московской области, на которых предусмотрено проведение работ по капитальному (текущему) ремонту и техническому переоснащению
</t>
  </si>
  <si>
    <t>Акт выполненных работ</t>
  </si>
  <si>
    <t>1 раз в год</t>
  </si>
  <si>
    <r>
      <rPr>
        <b/>
        <sz val="10"/>
        <color theme="1"/>
        <rFont val="Times New Roman"/>
        <family val="1"/>
        <charset val="204"/>
      </rPr>
      <t xml:space="preserve">Мероприятие 1.2                        </t>
    </r>
    <r>
      <rPr>
        <sz val="10"/>
        <color theme="1"/>
        <rFont val="Times New Roman"/>
        <family val="1"/>
        <charset val="204"/>
      </rPr>
      <t>Расходы на обеспечение деятельности (оказание услуг) муниципальных учреждений - библиотеки</t>
    </r>
  </si>
  <si>
    <t>5.1</t>
  </si>
  <si>
    <t>2</t>
  </si>
  <si>
    <t>2.3</t>
  </si>
  <si>
    <r>
      <rPr>
        <b/>
        <sz val="10"/>
        <color theme="1"/>
        <rFont val="Times New Roman"/>
        <family val="1"/>
        <charset val="204"/>
      </rPr>
      <t>Мероприятие 2.2</t>
    </r>
    <r>
      <rPr>
        <sz val="10"/>
        <color theme="1"/>
        <rFont val="Times New Roman"/>
        <family val="1"/>
        <charset val="204"/>
      </rPr>
      <t xml:space="preserve">                      Проведение капитального ремонта, технического переоснащения и благоустройства территорий культурно-досуговых учреждений культуры</t>
    </r>
  </si>
  <si>
    <r>
      <rPr>
        <b/>
        <sz val="10"/>
        <color theme="1"/>
        <rFont val="Times New Roman"/>
        <family val="1"/>
        <charset val="204"/>
      </rPr>
      <t>Мероприятие 2.3</t>
    </r>
    <r>
      <rPr>
        <sz val="10"/>
        <color theme="1"/>
        <rFont val="Times New Roman"/>
        <family val="1"/>
        <charset val="204"/>
      </rPr>
      <t xml:space="preserve">                        Проведение капитального ремонта, технического переоснащения и благоустройства территорий муниципальных организаций дополнительного образования сферы культуры</t>
    </r>
  </si>
  <si>
    <r>
      <t xml:space="preserve">Основное мероприятие 1 </t>
    </r>
    <r>
      <rPr>
        <i/>
        <sz val="10"/>
        <color rgb="FF000000"/>
        <rFont val="Times New Roman"/>
        <family val="1"/>
        <charset val="204"/>
      </rPr>
      <t xml:space="preserve">Обеспечение функций муниципальных учреждений дополнительного образования сферы культуры </t>
    </r>
  </si>
  <si>
    <r>
      <rPr>
        <b/>
        <sz val="10"/>
        <color theme="1"/>
        <rFont val="Times New Roman"/>
        <family val="1"/>
        <charset val="204"/>
      </rPr>
      <t xml:space="preserve">Мероприятие 1.1 
</t>
    </r>
    <r>
      <rPr>
        <sz val="10"/>
        <color theme="1"/>
        <rFont val="Times New Roman"/>
        <family val="1"/>
        <charset val="204"/>
      </rPr>
      <t xml:space="preserve">Расходы на обеспечение деятельности (оказание услуг) муниципальных учреждений  дополнительного образования сферы культуры </t>
    </r>
    <r>
      <rPr>
        <b/>
        <sz val="10"/>
        <color theme="1"/>
        <rFont val="Times New Roman"/>
        <family val="1"/>
        <charset val="204"/>
      </rPr>
      <t xml:space="preserve">
            </t>
    </r>
    <r>
      <rPr>
        <sz val="10"/>
        <color theme="1"/>
        <rFont val="Times New Roman"/>
        <family val="1"/>
        <charset val="204"/>
      </rPr>
      <t xml:space="preserve">          
</t>
    </r>
  </si>
  <si>
    <t>Форма федерального статистического наблюдения   № 1-ДШИ «Сведения о детской музыкальной, художественной, хореографической школе и школе искусств»</t>
  </si>
  <si>
    <t xml:space="preserve">Форма федерального статистического наблюдения  № 1-ДШИ «Сведения о детской музыкальной, художественной, хореографической школе и школе искусств»  </t>
  </si>
  <si>
    <t>Целевой показатель 4   Количество помещений, выделенных для хранения архивных документов, относящихся к собственности Московской области, на которых проведены работы по капитальному (текущему) ремонту и техническому переоснащению</t>
  </si>
  <si>
    <t>Целевой показатель 5                   Доля субвенции бюджету муниципального образования Московской области на обеспечение переданных государственных полномочий по временному хранению, комплектованию, учету и использованию архивных документов, относящихся к собственности Московской области и временно хранящихся в муниципальном архиве, освоенная бюджетом муниципального образования Московской области в общей сумме указанной субвенции</t>
  </si>
  <si>
    <t>Целевой показатель 3                                            Доля архивных документов, переведенных в электронно-цифровую форму, от общего количества документов, находящихся на хранении в муниципальном архиве муниципального образования</t>
  </si>
  <si>
    <t xml:space="preserve">Основное мероприятие 1 Обеспечение функций муниципальных учреждений дополнительного образования сферы культуры </t>
  </si>
  <si>
    <r>
      <t xml:space="preserve">Мероприятие 1.2
</t>
    </r>
    <r>
      <rPr>
        <sz val="10"/>
        <color theme="1"/>
        <rFont val="Times New Roman"/>
        <family val="1"/>
        <charset val="204"/>
      </rPr>
      <t>Разработка проектов границ территорий и зон охраны объектов культурного наследия местного (муниципального) значения</t>
    </r>
  </si>
  <si>
    <r>
      <t xml:space="preserve">Мероприятие 1.1                                           </t>
    </r>
    <r>
      <rPr>
        <sz val="10"/>
        <color theme="1"/>
        <rFont val="Times New Roman"/>
        <family val="1"/>
        <charset val="204"/>
      </rPr>
      <t>Установка на объектах культурного наследия, находящихся в собственности муниципального образования информационных надписей</t>
    </r>
  </si>
  <si>
    <r>
      <rPr>
        <b/>
        <i/>
        <sz val="10"/>
        <color theme="1"/>
        <rFont val="Times New Roman"/>
        <family val="1"/>
        <charset val="204"/>
      </rPr>
      <t>Основное мероприятие 02</t>
    </r>
    <r>
      <rPr>
        <i/>
        <sz val="10"/>
        <color theme="1"/>
        <rFont val="Times New Roman"/>
        <family val="1"/>
        <charset val="204"/>
      </rPr>
      <t xml:space="preserve"> Проведение капитального ремонта, технического переоснащения современным непроизводственным оборудованием и благоустройство территории  муниципальных учреждений культуры, муниципальных организаций дополнительного образования  сферы культуры </t>
    </r>
  </si>
  <si>
    <t>Подпрограмма 4 «Развитие профессионального искусства, гастрольно - концертной и культурно-досуговой деятельности, кинематографии в Московской области»</t>
  </si>
  <si>
    <t xml:space="preserve">Подпрограмма 5 «Укрепление материально-технической базы государственных и муниципальных учреждений культуры, образовательных организаций в сфере культуры Московской области»
</t>
  </si>
  <si>
    <t xml:space="preserve">Подпрограмма 7 «Развитие архивного дела в Московской области»
</t>
  </si>
  <si>
    <t xml:space="preserve">Подпрограмма 8 «Обеспечивающая подрограмма»
</t>
  </si>
  <si>
    <t xml:space="preserve">Подпрограмма 3 «Развитие библиотечного дела в Московской области»
</t>
  </si>
  <si>
    <t xml:space="preserve">Подпрограмма 2 «Развитие музейного дела в Московской области»
</t>
  </si>
  <si>
    <t>Подпрограмма 2 «Развитие музейного дела в Московской области»</t>
  </si>
  <si>
    <t>«Развитие музейного дела в Московской области»</t>
  </si>
  <si>
    <t>Подпрограмма 3 «Развитие библиотечного дела в Московской области»</t>
  </si>
  <si>
    <t>«Развитие библиотечного дела в Московской области»</t>
  </si>
  <si>
    <t>«Развитие профессионального искусства, гастрольно - концертной и культурно-досуговой деятельности, кинематографии в Московской области»</t>
  </si>
  <si>
    <t>Подпрограмма 7 «Развитие архивного дела в Московской области»</t>
  </si>
  <si>
    <t>«Развитие архивного дела Московской области»</t>
  </si>
  <si>
    <t>Подпрограмма 5 «Укрепление материально-технической базы государственных и муниципальных учреждений культуры, образовательных организаций в сфере культуры Московской области»</t>
  </si>
  <si>
    <t>Подпрограмма 5  «Укрепление материально-технической базы государственных и муниципальных учреждений культуры, образовательных организаций в сфере культуры Московской области»</t>
  </si>
  <si>
    <t xml:space="preserve"> «Укрепление материально-технической базы государственных и муниципальных учреждений культуры, образовательных организаций в сфере культуры Московской области»</t>
  </si>
  <si>
    <t>Увеличение доли объектов культурного наследия, находящихся на территории Московской области, по которым проведены работы по сохранению, в общем количестве объектов культурного наследия, находящихся в собственности муниципального образования, нуждающихся в указанных работах</t>
  </si>
  <si>
    <t xml:space="preserve">                                                                                                                       Количество объектов культурного наследия, находящихся в собственности муниципальных образований, по которым в текущем году разработана проектная документация</t>
  </si>
  <si>
    <t xml:space="preserve">                                                                                                                  Увеличение доли объектов культурного наследия, находящихся в собственности муниципального образования на которые установлены информационные надписи</t>
  </si>
  <si>
    <t xml:space="preserve">                                                                                                             Макропоказатель подпрограммы.
Увеличение общего количества посещений музеев</t>
  </si>
  <si>
    <t xml:space="preserve">                                                                                                                                    Перевод в электронный вид музейных фондов (нарастающим итогом)</t>
  </si>
  <si>
    <t xml:space="preserve">
Макропоказатель подпрограммы. Обеспечение роста числа пользователей муниципальных библиотек Московской области</t>
  </si>
  <si>
    <t xml:space="preserve">
Увеличение количества библиотек, внедривших стандарты деятельности библиотеки нового формата</t>
  </si>
  <si>
    <t xml:space="preserve">
Доля детей в возрасте от 5 до 18 лет, охваченных дополнительным образованием сферы культуры</t>
  </si>
  <si>
    <t xml:space="preserve">
Доля детей в возрасте от 7 до  15 лет, обучающихся по предпрофессиональным программам в области искусств </t>
  </si>
  <si>
    <t xml:space="preserve">
 Доля архивных документов, хранящихся в муниципальном архиве в нормативных условиях, обеспечивающих их постоянное (вечное) и долговременное хранение, в общем количестве документов в муниципальном архиве</t>
  </si>
  <si>
    <t xml:space="preserve">
Доля архивных фондов муниципального архива, внесенных в общеотраслевую базу данных «Архивный фонд», от общего количества архивных фондов, хранящихся в муниципальном архиве</t>
  </si>
  <si>
    <t xml:space="preserve">
Количество помещений, выделенных для хранения архивных документов, относящихся к собственности Московской области, на которых проведены работы по капитальному (текущему) ремонту и техническому переоснащению
</t>
  </si>
  <si>
    <t xml:space="preserve">
Доля архивных документов, переведенных в электронно-цифровую форму, от общего количества документов, находящихся на хранении в муниципальном архиве муниципального образования</t>
  </si>
  <si>
    <t>Доля субвенции бюджету муниципального образования Московской области на обеспечение переданных государственных полномочий по временному хранению, комплектованию, учету и использованию архивных документов, относящихся к собственности Московской области и временно хранящихся в муниципальном архиве, освоенная бюджетом муниципального образования Московской области, в общей сумме указанной субвенции</t>
  </si>
  <si>
    <t xml:space="preserve">Доля фактического количества проведенных Управлением культуры процедур закупок в общем количестве запланированных процедур закупок </t>
  </si>
  <si>
    <t>Число посетителей парков культуры и отдыха</t>
  </si>
  <si>
    <t xml:space="preserve"> Увеличение доли объектов культурного наследия, находящихся на территории Московской области, по которым проведены работы по сохранению, в общем количестве объектов культурного наследия, находящихся в собственности муниципального образования, нуждающихся в указанных работах</t>
  </si>
  <si>
    <t xml:space="preserve"> Количество объектов культурного наследия, находящихся в собственности муниципальных образований, по которым в текущем году разработана проектная документация</t>
  </si>
  <si>
    <t>Увеличение доли объектов культурного наследия, находящихся в собственности муниципального образования на которые установлены информационные надписи</t>
  </si>
  <si>
    <t xml:space="preserve"> Макропоказатель подпрограммы.
Увеличение общего количества посещений музеев</t>
  </si>
  <si>
    <t xml:space="preserve"> Перевод в электронный вид музейных фондов ( нарастающим итогом)</t>
  </si>
  <si>
    <t>Макропоказатель подпрограммы. Обеспечение роста числа пользователей муниципальных библиотек Московской области</t>
  </si>
  <si>
    <t>Увеличение количества библиотек, внедривших стандарты деятельности библиотеки нового формата</t>
  </si>
  <si>
    <t xml:space="preserve">Количество посещений библиотек (на 1 жителя в год) (комплектование книжных фондов муниципальных общедоступных библиотек) 
</t>
  </si>
  <si>
    <t xml:space="preserve">Количество праздничных и культурно-массовых мероприятий, в т. ч. творческих фестивалей
</t>
  </si>
  <si>
    <t>Соотношение средней заработной платы работников учреждений культуры к среднемесячной начисленной заработной плате наемных работников в организациях, у индивидуальных предпринимателей и физических лиц (среднемесячному доходу от трудовой деятельности) в Московской области *</t>
  </si>
  <si>
    <t xml:space="preserve">
Доля детей, привлекаемых к участию в творческих мероприятиях сферы культуры не приоритетный, но обязательный для включения в муниципальные программы ОМСУ)   
</t>
  </si>
  <si>
    <t>4.2</t>
  </si>
  <si>
    <t>4.3</t>
  </si>
  <si>
    <t xml:space="preserve">
Количество праздничных и культурно-массовых мероприятий, в т.ч. творческих фестивалей и конкурсов</t>
  </si>
  <si>
    <t xml:space="preserve">
Соотношение средней заработной платы работников учреждений культуры к среднемесячной начисленной заработной плате наемных работников в организациях, у индивидуальных предпринимателей и физических лиц (среднемесячному доходу от трудовой деятельности) в Московской области </t>
  </si>
  <si>
    <t>5.3</t>
  </si>
  <si>
    <t xml:space="preserve">Доля фактического количества проведенных  Управлением культуры процедур закупок в общем количестве запланированных процедур закупок </t>
  </si>
  <si>
    <t>Доля архивных документов, хранящихся в муниципальном архиве в нормативных условиях, обеспечивающих их постоянное (вечное) и долговременное хранение, в общем количестве документов в муниципальном архиве</t>
  </si>
  <si>
    <t>Доля архивных фондов муниципального архива, внесенных в общеотраслевую базу данных «Архивный фонд», от общего количества архивных фондов, хранящихся в муниципальном архиве</t>
  </si>
  <si>
    <t xml:space="preserve">
Доля детей в возрасте от 7 до 15 лет, обучающихся по предпрофессиональным программам в области искусств
</t>
  </si>
  <si>
    <t xml:space="preserve">
Доля детей в возрасте от 5 до 18 лет, охваченных дополнительным образованием сферы культуры 
</t>
  </si>
  <si>
    <t xml:space="preserve">
Количество созданных (реконструированных) и капитально отремонтированных объектов организаций культуры 
 (приоритетный на 2021 год)
</t>
  </si>
  <si>
    <t xml:space="preserve">
Количество организаций культуры, получивших современное оборудование  (приоритетный на 2021 год)
</t>
  </si>
  <si>
    <t xml:space="preserve">Основное мероприятие 1.
Хранение, комплектование, учет и использование архивных документов в муниципальных архивах.                                                                </t>
  </si>
  <si>
    <t xml:space="preserve">Основное мероприятие 1.
Хранение, комплектование, учет и использование архивных документов в муниципальных архивах.                              </t>
  </si>
  <si>
    <t>-</t>
  </si>
  <si>
    <t xml:space="preserve">
Увеличение на 15% числа посещений организаций культуры (приоритетный на 2021 год)</t>
  </si>
  <si>
    <t xml:space="preserve">
Количество созданных ( реконструированных) и капитально  отремонтированных объектов организаций культуры (приоритетный на 2021 год)</t>
  </si>
  <si>
    <t>Ск = Зк / Дмо x 100%,
где:
Ск – соотношение средней заработной платы работников муниципальных учреждений культуры Московской области к средней заработной плате в Московской области;
Зк – средняя заработная плата работников муниципальных учреждений культуры Московской области;
Дмо – среднемесячный доход от трудовой деятельности Московской области</t>
  </si>
  <si>
    <t xml:space="preserve">Форма федерального статистического наблюдения № ЗП-культура «Сведения о численности и оплате труда работников сферы культуры по категориям персонала», утвержденная приказом Росстата от 15.07.2019 № 404 «Об утверждении форм федерального статистического наблюдения для организации федерального статистического наблюдения за численностью, условиями и оплатой труда работников, потребностью организаций в работниках по профессиональным группам, составом кадров государственной гражданской и муниципальной службы».         </t>
  </si>
  <si>
    <r>
      <rPr>
        <b/>
        <sz val="10"/>
        <color theme="1"/>
        <rFont val="Times New Roman"/>
        <family val="1"/>
        <charset val="204"/>
      </rPr>
      <t xml:space="preserve">Мероприятие 1.4
</t>
    </r>
    <r>
      <rPr>
        <sz val="10"/>
        <color theme="1"/>
        <rFont val="Times New Roman"/>
        <family val="1"/>
        <charset val="204"/>
      </rPr>
      <t>Укрепление материально-технической базы и проведение текущего ремонта библиотек</t>
    </r>
  </si>
  <si>
    <r>
      <rPr>
        <b/>
        <sz val="10"/>
        <color theme="1"/>
        <rFont val="Times New Roman"/>
        <family val="1"/>
        <charset val="204"/>
      </rPr>
      <t xml:space="preserve">Мероприятие 1.3         </t>
    </r>
    <r>
      <rPr>
        <sz val="10"/>
        <color theme="1"/>
        <rFont val="Times New Roman"/>
        <family val="1"/>
        <charset val="204"/>
      </rPr>
      <t xml:space="preserve">               Проведение капитального ремонта, технического переоснащения и благоустройства территорий библиотек</t>
    </r>
  </si>
  <si>
    <r>
      <rPr>
        <b/>
        <sz val="10"/>
        <color theme="1"/>
        <rFont val="Times New Roman"/>
        <family val="1"/>
        <charset val="204"/>
      </rPr>
      <t>Мероприятие 1.6</t>
    </r>
    <r>
      <rPr>
        <sz val="10"/>
        <color theme="1"/>
        <rFont val="Times New Roman"/>
        <family val="1"/>
        <charset val="204"/>
      </rPr>
      <t xml:space="preserve">
Комплектование книжных фондов муниципальныхо общедостуных  библиотек за счет средств местного бюджета</t>
    </r>
  </si>
  <si>
    <r>
      <rPr>
        <b/>
        <sz val="10"/>
        <color theme="1"/>
        <rFont val="Times New Roman"/>
        <family val="1"/>
        <charset val="204"/>
      </rPr>
      <t xml:space="preserve">Мероприятие А1.1   </t>
    </r>
    <r>
      <rPr>
        <sz val="10"/>
        <color theme="1"/>
        <rFont val="Times New Roman"/>
        <family val="1"/>
        <charset val="204"/>
      </rPr>
      <t xml:space="preserve">                           Проведение капитального ремонта, технического переоснащения и благоустройство территорий объектов культуры, находящихся в собственности муниципальных образований Московской области</t>
    </r>
  </si>
  <si>
    <t>А1.1</t>
  </si>
  <si>
    <r>
      <rPr>
        <b/>
        <sz val="10"/>
        <color theme="1"/>
        <rFont val="Times New Roman"/>
        <family val="1"/>
        <charset val="204"/>
      </rPr>
      <t>Мероприятие А1.4</t>
    </r>
    <r>
      <rPr>
        <sz val="10"/>
        <color theme="1"/>
        <rFont val="Times New Roman"/>
        <family val="1"/>
        <charset val="204"/>
      </rPr>
      <t xml:space="preserve">                       Создание модельных муниципальных библиотек</t>
    </r>
  </si>
  <si>
    <t>А1.4</t>
  </si>
  <si>
    <r>
      <t xml:space="preserve">Мероприятие А1.7                       </t>
    </r>
    <r>
      <rPr>
        <sz val="10"/>
        <color theme="1"/>
        <rFont val="Times New Roman"/>
        <family val="1"/>
        <charset val="204"/>
      </rPr>
      <t xml:space="preserve">
Приобретение музыкальных инструментов для   муниципальных организаций дополнительного образования в сфере культуры Московской области 
</t>
    </r>
  </si>
  <si>
    <t>А1.7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</si>
</sst>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_р_."/>
  </numFmts>
  <fonts count="46"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2"/>
      <color theme="1"/>
      <name val="Times New Roman"/>
      <family val="1"/>
      <charset val="204"/>
    </font>
    <font>
      <sz val="10"/>
      <color theme="1"/>
      <name val="Times New Roman"/>
      <family val="1"/>
      <charset val="204"/>
    </font>
    <font>
      <b/>
      <sz val="12"/>
      <color theme="1"/>
      <name val="Times New Roman"/>
      <family val="1"/>
      <charset val="204"/>
    </font>
    <font>
      <b/>
      <sz val="10"/>
      <color theme="1"/>
      <name val="Times New Roman"/>
      <family val="1"/>
      <charset val="204"/>
    </font>
    <font>
      <sz val="10"/>
      <color rgb="FF000000"/>
      <name val="Times New Roman"/>
      <family val="1"/>
      <charset val="204"/>
    </font>
    <font>
      <sz val="10"/>
      <name val="Times New Roman"/>
      <family val="1"/>
      <charset val="204"/>
    </font>
    <font>
      <sz val="11"/>
      <color theme="1"/>
      <name val="Times New Roman"/>
      <family val="1"/>
      <charset val="204"/>
    </font>
    <font>
      <sz val="20"/>
      <color theme="1"/>
      <name val="Times New Roman"/>
      <family val="1"/>
      <charset val="204"/>
    </font>
    <font>
      <b/>
      <sz val="12"/>
      <color rgb="FF000000"/>
      <name val="Times New Roman"/>
      <family val="1"/>
      <charset val="204"/>
    </font>
    <font>
      <sz val="14"/>
      <color rgb="FF000000"/>
      <name val="Times New Roman"/>
      <family val="1"/>
      <charset val="204"/>
    </font>
    <font>
      <b/>
      <sz val="13"/>
      <color theme="1"/>
      <name val="Times New Roman"/>
      <family val="1"/>
      <charset val="204"/>
    </font>
    <font>
      <b/>
      <sz val="13"/>
      <color rgb="FF000000"/>
      <name val="Times New Roman"/>
      <family val="1"/>
      <charset val="204"/>
    </font>
    <font>
      <i/>
      <sz val="10"/>
      <color theme="1"/>
      <name val="Times New Roman"/>
      <family val="1"/>
      <charset val="204"/>
    </font>
    <font>
      <i/>
      <sz val="10"/>
      <color rgb="FF000000"/>
      <name val="Times New Roman"/>
      <family val="1"/>
      <charset val="204"/>
    </font>
    <font>
      <b/>
      <sz val="11"/>
      <color theme="1"/>
      <name val="Times New Roman"/>
      <family val="1"/>
      <charset val="204"/>
    </font>
    <font>
      <sz val="14"/>
      <color theme="1"/>
      <name val="Calibri"/>
      <family val="2"/>
      <scheme val="minor"/>
    </font>
    <font>
      <b/>
      <sz val="18"/>
      <color theme="1"/>
      <name val="Times New Roman"/>
      <family val="1"/>
      <charset val="204"/>
    </font>
    <font>
      <sz val="28"/>
      <color theme="1"/>
      <name val="Times New Roman"/>
      <family val="1"/>
      <charset val="204"/>
    </font>
    <font>
      <b/>
      <sz val="10"/>
      <name val="Times New Roman"/>
      <family val="1"/>
      <charset val="204"/>
    </font>
    <font>
      <sz val="10"/>
      <name val="Calibri"/>
      <family val="2"/>
      <charset val="204"/>
      <scheme val="minor"/>
    </font>
    <font>
      <sz val="10"/>
      <name val="Calibri"/>
      <family val="2"/>
      <charset val="204"/>
    </font>
    <font>
      <sz val="14"/>
      <color rgb="FFFF0000"/>
      <name val="Times New Roman"/>
      <family val="1"/>
      <charset val="204"/>
    </font>
    <font>
      <b/>
      <sz val="20"/>
      <name val="Times New Roman"/>
      <family val="1"/>
      <charset val="204"/>
    </font>
    <font>
      <sz val="11"/>
      <name val="Times New Roman"/>
      <family val="1"/>
      <charset val="204"/>
    </font>
    <font>
      <b/>
      <sz val="11"/>
      <name val="Times New Roman"/>
      <family val="1"/>
      <charset val="204"/>
    </font>
    <font>
      <sz val="11"/>
      <color theme="0"/>
      <name val="Calibri"/>
      <family val="2"/>
      <charset val="204"/>
      <scheme val="minor"/>
    </font>
    <font>
      <sz val="11"/>
      <name val="Calibri"/>
      <family val="2"/>
      <scheme val="minor"/>
    </font>
    <font>
      <sz val="11"/>
      <name val="Calibri"/>
      <family val="2"/>
      <charset val="204"/>
      <scheme val="minor"/>
    </font>
    <font>
      <sz val="11"/>
      <color indexed="8"/>
      <name val="Times New Roman"/>
      <family val="1"/>
      <charset val="204"/>
    </font>
    <font>
      <sz val="11"/>
      <color theme="1"/>
      <name val="Calibri"/>
      <family val="2"/>
      <scheme val="minor"/>
    </font>
    <font>
      <b/>
      <i/>
      <sz val="10"/>
      <color theme="1"/>
      <name val="Times New Roman"/>
      <family val="1"/>
      <charset val="204"/>
    </font>
    <font>
      <b/>
      <i/>
      <sz val="10"/>
      <color rgb="FF000000"/>
      <name val="Times New Roman"/>
      <family val="1"/>
      <charset val="204"/>
    </font>
    <font>
      <sz val="7"/>
      <color theme="1"/>
      <name val="Times New Roman"/>
      <family val="1"/>
      <charset val="204"/>
    </font>
    <font>
      <sz val="8"/>
      <name val="Times New Roman"/>
      <family val="1"/>
      <charset val="204"/>
    </font>
    <font>
      <b/>
      <sz val="14"/>
      <color theme="1"/>
      <name val="Times New Roman"/>
      <family val="1"/>
      <charset val="204"/>
    </font>
  </fonts>
  <fills count="7">
    <fill>
      <patternFill patternType="none"/>
    </fill>
    <fill>
      <patternFill patternType="gray125"/>
    </fill>
    <fill>
      <patternFill patternType="solid">
        <fgColor theme="4" tint="0.79998168889431442"/>
        <bgColor indexed="64"/>
      </patternFill>
    </fill>
    <fill>
      <patternFill patternType="solid">
        <fgColor theme="6" tint="0.79998168889431442"/>
        <bgColor indexed="64"/>
      </patternFill>
    </fill>
    <fill>
      <patternFill patternType="solid">
        <fgColor theme="0"/>
        <bgColor indexed="64"/>
      </patternFill>
    </fill>
    <fill>
      <patternFill patternType="solid">
        <fgColor theme="9" tint="0.79998168889431442"/>
        <bgColor indexed="64"/>
      </patternFill>
    </fill>
    <fill>
      <patternFill patternType="solid">
        <fgColor theme="0"/>
        <bgColor indexed="10"/>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8"/>
      </left>
      <right style="thin">
        <color indexed="8"/>
      </right>
      <top style="thin">
        <color indexed="8"/>
      </top>
      <bottom/>
      <diagonal/>
    </border>
  </borders>
  <cellStyleXfs count="14">
    <xf numFmtId="0" fontId="0" fillId="0" borderId="0"/>
    <xf numFmtId="0" fontId="8" fillId="0" borderId="0"/>
    <xf numFmtId="0" fontId="8" fillId="0" borderId="0"/>
    <xf numFmtId="0" fontId="6" fillId="0" borderId="0"/>
    <xf numFmtId="0" fontId="5" fillId="0" borderId="0"/>
    <xf numFmtId="0" fontId="5" fillId="0" borderId="0"/>
    <xf numFmtId="0" fontId="40"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cellStyleXfs>
  <cellXfs count="381">
    <xf numFmtId="0" fontId="0" fillId="0" borderId="0" xfId="0"/>
    <xf numFmtId="0" fontId="12" fillId="0" borderId="0" xfId="0" applyFont="1" applyAlignment="1">
      <alignment horizontal="right" vertical="center"/>
    </xf>
    <xf numFmtId="0" fontId="10" fillId="0" borderId="0" xfId="0" applyFont="1" applyAlignment="1">
      <alignment vertical="center" wrapText="1"/>
    </xf>
    <xf numFmtId="0" fontId="17" fillId="0" borderId="0" xfId="0" applyFont="1" applyAlignment="1">
      <alignment vertical="center"/>
    </xf>
    <xf numFmtId="0" fontId="12" fillId="0" borderId="0" xfId="0" applyFont="1" applyAlignment="1">
      <alignment horizontal="right" vertical="center"/>
    </xf>
    <xf numFmtId="0" fontId="0" fillId="0" borderId="0" xfId="0" applyBorder="1"/>
    <xf numFmtId="0" fontId="12" fillId="0" borderId="0" xfId="0" applyFont="1" applyBorder="1" applyAlignment="1">
      <alignment horizontal="justify" vertical="center" wrapText="1"/>
    </xf>
    <xf numFmtId="2" fontId="12" fillId="0" borderId="0" xfId="0" applyNumberFormat="1" applyFont="1" applyBorder="1" applyAlignment="1">
      <alignment horizontal="justify" vertical="center" wrapText="1"/>
    </xf>
    <xf numFmtId="0" fontId="12" fillId="0" borderId="0" xfId="0" applyFont="1" applyAlignment="1">
      <alignment horizontal="right" vertical="center"/>
    </xf>
    <xf numFmtId="0" fontId="11" fillId="0" borderId="0" xfId="0" applyFont="1" applyAlignment="1">
      <alignment horizontal="center" vertical="center"/>
    </xf>
    <xf numFmtId="0" fontId="11" fillId="0" borderId="0" xfId="0" applyFont="1" applyAlignment="1">
      <alignment vertical="center"/>
    </xf>
    <xf numFmtId="0" fontId="18" fillId="0" borderId="0" xfId="0" applyFont="1" applyAlignment="1">
      <alignment horizontal="center" vertical="center"/>
    </xf>
    <xf numFmtId="0" fontId="12" fillId="0" borderId="0" xfId="0" applyFont="1" applyAlignment="1">
      <alignment horizontal="left" vertical="center" indent="15"/>
    </xf>
    <xf numFmtId="0" fontId="11" fillId="0" borderId="0" xfId="0" applyFont="1" applyAlignment="1">
      <alignment horizontal="justify" vertical="center"/>
    </xf>
    <xf numFmtId="0" fontId="13" fillId="0" borderId="0" xfId="0" applyFont="1" applyAlignment="1">
      <alignment vertical="center"/>
    </xf>
    <xf numFmtId="0" fontId="9" fillId="0" borderId="0" xfId="0" applyFont="1" applyAlignment="1">
      <alignment vertical="center" wrapText="1"/>
    </xf>
    <xf numFmtId="0" fontId="9" fillId="0" borderId="0" xfId="0" applyFont="1" applyBorder="1" applyAlignment="1">
      <alignment vertical="center" wrapText="1"/>
    </xf>
    <xf numFmtId="164" fontId="0" fillId="0" borderId="0" xfId="0" applyNumberFormat="1"/>
    <xf numFmtId="0" fontId="12" fillId="0" borderId="0" xfId="0" applyFont="1" applyAlignment="1">
      <alignment horizontal="justify" vertical="center"/>
    </xf>
    <xf numFmtId="0" fontId="10" fillId="0" borderId="0" xfId="0" applyFont="1" applyBorder="1" applyAlignment="1">
      <alignment vertical="center" wrapText="1"/>
    </xf>
    <xf numFmtId="0" fontId="26" fillId="0" borderId="0" xfId="0" applyFont="1"/>
    <xf numFmtId="0" fontId="13" fillId="0" borderId="1" xfId="0" applyFont="1" applyBorder="1" applyAlignment="1">
      <alignment horizontal="justify" vertical="center" wrapText="1"/>
    </xf>
    <xf numFmtId="0" fontId="13" fillId="0" borderId="1" xfId="0" applyFont="1" applyBorder="1" applyAlignment="1">
      <alignment horizontal="center" vertical="center" wrapText="1"/>
    </xf>
    <xf numFmtId="0" fontId="12" fillId="0" borderId="1" xfId="0" applyFont="1" applyBorder="1" applyAlignment="1">
      <alignment vertical="center" wrapText="1"/>
    </xf>
    <xf numFmtId="0" fontId="14" fillId="0" borderId="1" xfId="0" applyFont="1" applyBorder="1" applyAlignment="1">
      <alignment horizontal="center" vertical="center" wrapText="1"/>
    </xf>
    <xf numFmtId="0" fontId="14" fillId="0" borderId="1" xfId="0" applyFont="1" applyBorder="1" applyAlignment="1">
      <alignment vertical="center" wrapText="1"/>
    </xf>
    <xf numFmtId="0" fontId="14" fillId="2" borderId="1" xfId="0" applyFont="1" applyFill="1" applyBorder="1" applyAlignment="1">
      <alignment vertical="center" wrapText="1"/>
    </xf>
    <xf numFmtId="0" fontId="14" fillId="2" borderId="1" xfId="0" applyFont="1" applyFill="1" applyBorder="1" applyAlignment="1">
      <alignment horizontal="center" vertical="center" wrapText="1"/>
    </xf>
    <xf numFmtId="0" fontId="12" fillId="2" borderId="1" xfId="0" applyFont="1" applyFill="1" applyBorder="1" applyAlignment="1">
      <alignment vertical="center" wrapText="1"/>
    </xf>
    <xf numFmtId="0" fontId="14" fillId="4" borderId="1" xfId="0" applyFont="1" applyFill="1" applyBorder="1" applyAlignment="1">
      <alignment horizontal="center" vertical="center" wrapText="1"/>
    </xf>
    <xf numFmtId="0" fontId="14" fillId="4" borderId="1" xfId="0" applyFont="1" applyFill="1" applyBorder="1" applyAlignment="1">
      <alignment vertical="center" wrapText="1"/>
    </xf>
    <xf numFmtId="0" fontId="12" fillId="3" borderId="1" xfId="0" applyFont="1" applyFill="1" applyBorder="1" applyAlignment="1">
      <alignment vertical="center" wrapText="1"/>
    </xf>
    <xf numFmtId="0" fontId="14" fillId="5" borderId="1" xfId="0" applyFont="1" applyFill="1" applyBorder="1" applyAlignment="1">
      <alignment vertical="center" wrapText="1"/>
    </xf>
    <xf numFmtId="0" fontId="12" fillId="5" borderId="1" xfId="0" applyFont="1" applyFill="1" applyBorder="1" applyAlignment="1">
      <alignment vertical="center" wrapText="1"/>
    </xf>
    <xf numFmtId="0" fontId="14" fillId="3" borderId="1" xfId="0" applyFont="1" applyFill="1" applyBorder="1" applyAlignment="1">
      <alignment vertical="center" wrapText="1"/>
    </xf>
    <xf numFmtId="0" fontId="12" fillId="0" borderId="0" xfId="0" applyFont="1" applyAlignment="1">
      <alignment horizontal="right" vertical="center"/>
    </xf>
    <xf numFmtId="0" fontId="30" fillId="0" borderId="0" xfId="1" applyFont="1" applyFill="1"/>
    <xf numFmtId="0" fontId="30" fillId="4" borderId="0" xfId="1" applyFont="1" applyFill="1"/>
    <xf numFmtId="0" fontId="16" fillId="0" borderId="0" xfId="1" applyFont="1" applyFill="1"/>
    <xf numFmtId="0" fontId="31" fillId="0" borderId="0" xfId="1" applyFont="1" applyFill="1" applyAlignment="1">
      <alignment horizontal="right"/>
    </xf>
    <xf numFmtId="164" fontId="13" fillId="2" borderId="1" xfId="0" applyNumberFormat="1" applyFont="1" applyFill="1" applyBorder="1" applyAlignment="1">
      <alignment vertical="center" wrapText="1"/>
    </xf>
    <xf numFmtId="164" fontId="13" fillId="5" borderId="1" xfId="0" applyNumberFormat="1" applyFont="1" applyFill="1" applyBorder="1" applyAlignment="1">
      <alignment vertical="center" wrapText="1"/>
    </xf>
    <xf numFmtId="0" fontId="12"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2" fillId="0" borderId="0" xfId="0" applyFont="1" applyAlignment="1">
      <alignment horizontal="right" vertical="center"/>
    </xf>
    <xf numFmtId="0" fontId="12" fillId="2" borderId="1" xfId="0" applyFont="1" applyFill="1" applyBorder="1" applyAlignment="1">
      <alignment vertical="center" wrapText="1"/>
    </xf>
    <xf numFmtId="0" fontId="23" fillId="2" borderId="1" xfId="0" applyFont="1" applyFill="1" applyBorder="1" applyAlignment="1">
      <alignment horizontal="center" vertical="center" wrapText="1"/>
    </xf>
    <xf numFmtId="0" fontId="12" fillId="5" borderId="1" xfId="0" applyFont="1" applyFill="1" applyBorder="1" applyAlignment="1">
      <alignment vertical="center" wrapText="1"/>
    </xf>
    <xf numFmtId="0" fontId="24" fillId="2" borderId="1" xfId="0" applyFont="1" applyFill="1" applyBorder="1" applyAlignment="1">
      <alignment horizontal="center" vertical="center" wrapText="1"/>
    </xf>
    <xf numFmtId="0" fontId="9" fillId="0" borderId="0" xfId="0" applyFont="1" applyBorder="1" applyAlignment="1">
      <alignment vertical="center" wrapText="1"/>
    </xf>
    <xf numFmtId="0" fontId="12" fillId="2" borderId="1" xfId="0" applyFont="1" applyFill="1" applyBorder="1" applyAlignment="1">
      <alignment horizontal="center" vertical="center" wrapText="1"/>
    </xf>
    <xf numFmtId="0" fontId="23" fillId="2" borderId="1" xfId="0" applyFont="1" applyFill="1" applyBorder="1" applyAlignment="1">
      <alignment horizontal="center" vertical="center" wrapText="1"/>
    </xf>
    <xf numFmtId="0" fontId="12" fillId="2" borderId="1" xfId="0" applyFont="1" applyFill="1" applyBorder="1" applyAlignment="1">
      <alignment vertical="center" wrapText="1"/>
    </xf>
    <xf numFmtId="0" fontId="12" fillId="2" borderId="1" xfId="0" applyFont="1" applyFill="1" applyBorder="1" applyAlignment="1">
      <alignment horizontal="left" vertical="center" wrapText="1"/>
    </xf>
    <xf numFmtId="0" fontId="12" fillId="4" borderId="1" xfId="0" applyFont="1" applyFill="1" applyBorder="1" applyAlignment="1">
      <alignment horizontal="left" vertical="center" wrapText="1"/>
    </xf>
    <xf numFmtId="0" fontId="14" fillId="0" borderId="1" xfId="0" applyFont="1" applyBorder="1" applyAlignment="1">
      <alignment horizontal="left" vertical="center" wrapText="1"/>
    </xf>
    <xf numFmtId="0" fontId="12" fillId="3" borderId="1" xfId="0" applyFont="1" applyFill="1" applyBorder="1" applyAlignment="1">
      <alignment horizontal="left" vertical="center" wrapText="1"/>
    </xf>
    <xf numFmtId="0" fontId="14" fillId="2" borderId="1" xfId="0" applyFont="1" applyFill="1" applyBorder="1" applyAlignment="1">
      <alignment horizontal="left" vertical="center" wrapText="1"/>
    </xf>
    <xf numFmtId="0" fontId="14" fillId="5" borderId="1" xfId="0" applyFont="1" applyFill="1" applyBorder="1" applyAlignment="1">
      <alignment horizontal="left" vertical="center" wrapText="1"/>
    </xf>
    <xf numFmtId="0" fontId="14" fillId="3" borderId="1" xfId="0" applyFont="1" applyFill="1" applyBorder="1" applyAlignment="1">
      <alignment horizontal="left" vertical="center" wrapText="1"/>
    </xf>
    <xf numFmtId="0" fontId="12" fillId="5" borderId="1" xfId="0" applyFont="1" applyFill="1" applyBorder="1" applyAlignment="1">
      <alignment horizontal="left" vertical="center" wrapText="1"/>
    </xf>
    <xf numFmtId="0" fontId="23" fillId="2" borderId="1" xfId="0" applyFont="1" applyFill="1" applyBorder="1" applyAlignment="1">
      <alignment vertical="center" wrapText="1"/>
    </xf>
    <xf numFmtId="164" fontId="12" fillId="5" borderId="1" xfId="0" applyNumberFormat="1" applyFont="1" applyFill="1" applyBorder="1" applyAlignment="1">
      <alignment horizontal="left" vertical="center" wrapText="1"/>
    </xf>
    <xf numFmtId="164" fontId="12" fillId="3" borderId="1" xfId="0" applyNumberFormat="1" applyFont="1" applyFill="1" applyBorder="1" applyAlignment="1">
      <alignment horizontal="left" vertical="center" wrapText="1"/>
    </xf>
    <xf numFmtId="0" fontId="13" fillId="2" borderId="1" xfId="0" applyFont="1" applyFill="1" applyBorder="1" applyAlignment="1">
      <alignment horizontal="center" vertical="center" wrapText="1"/>
    </xf>
    <xf numFmtId="0" fontId="13" fillId="4" borderId="7" xfId="0" applyFont="1" applyFill="1" applyBorder="1" applyAlignment="1">
      <alignment horizontal="center" vertical="center" wrapText="1"/>
    </xf>
    <xf numFmtId="0" fontId="14" fillId="0" borderId="1" xfId="0" applyFont="1" applyBorder="1" applyAlignment="1">
      <alignment horizontal="center" vertical="center" wrapText="1"/>
    </xf>
    <xf numFmtId="0" fontId="0" fillId="4" borderId="0" xfId="0" applyFill="1"/>
    <xf numFmtId="0" fontId="14" fillId="0" borderId="1" xfId="0" applyFont="1" applyBorder="1" applyAlignment="1">
      <alignment horizontal="center" vertical="center" wrapText="1"/>
    </xf>
    <xf numFmtId="0" fontId="12" fillId="0" borderId="1" xfId="0" applyFont="1" applyBorder="1" applyAlignment="1">
      <alignment horizontal="left" vertical="center" wrapText="1"/>
    </xf>
    <xf numFmtId="0" fontId="11" fillId="2" borderId="1" xfId="0" applyFont="1" applyFill="1" applyBorder="1" applyAlignment="1">
      <alignment vertical="center" wrapText="1"/>
    </xf>
    <xf numFmtId="0" fontId="11" fillId="3" borderId="1" xfId="0" applyFont="1" applyFill="1" applyBorder="1" applyAlignment="1">
      <alignment vertical="center" wrapText="1"/>
    </xf>
    <xf numFmtId="0" fontId="13" fillId="0" borderId="1" xfId="0" applyFont="1" applyBorder="1" applyAlignment="1">
      <alignment horizontal="left" vertical="center" wrapText="1"/>
    </xf>
    <xf numFmtId="0" fontId="13" fillId="4" borderId="1" xfId="0" applyFont="1" applyFill="1" applyBorder="1" applyAlignment="1">
      <alignment vertical="center" wrapText="1"/>
    </xf>
    <xf numFmtId="0" fontId="14" fillId="4" borderId="1" xfId="0" applyFont="1" applyFill="1" applyBorder="1" applyAlignment="1">
      <alignment horizontal="center" vertical="center" wrapText="1"/>
    </xf>
    <xf numFmtId="0" fontId="12" fillId="0" borderId="0" xfId="0" applyFont="1" applyAlignment="1">
      <alignment horizontal="right" vertical="center"/>
    </xf>
    <xf numFmtId="0" fontId="34" fillId="0" borderId="1" xfId="1" applyNumberFormat="1" applyFont="1" applyFill="1" applyBorder="1" applyAlignment="1">
      <alignment horizontal="center" vertical="top" wrapText="1"/>
    </xf>
    <xf numFmtId="0" fontId="34" fillId="0" borderId="1" xfId="2" applyFont="1" applyFill="1" applyBorder="1" applyAlignment="1">
      <alignment vertical="top" wrapText="1"/>
    </xf>
    <xf numFmtId="0" fontId="34" fillId="0" borderId="1" xfId="2" applyFont="1" applyFill="1" applyBorder="1" applyAlignment="1">
      <alignment horizontal="center" vertical="top" wrapText="1"/>
    </xf>
    <xf numFmtId="0" fontId="34" fillId="0" borderId="1" xfId="0" applyFont="1" applyFill="1" applyBorder="1" applyAlignment="1">
      <alignment horizontal="center" vertical="top" wrapText="1"/>
    </xf>
    <xf numFmtId="0" fontId="34" fillId="4" borderId="1" xfId="0" applyFont="1" applyFill="1" applyBorder="1" applyAlignment="1">
      <alignment vertical="top" wrapText="1"/>
    </xf>
    <xf numFmtId="0" fontId="34" fillId="4" borderId="1" xfId="1" applyFont="1" applyFill="1" applyBorder="1" applyAlignment="1">
      <alignment vertical="top" wrapText="1"/>
    </xf>
    <xf numFmtId="0" fontId="34" fillId="4" borderId="1" xfId="1" applyFont="1" applyFill="1" applyBorder="1" applyAlignment="1">
      <alignment horizontal="center" vertical="top" wrapText="1"/>
    </xf>
    <xf numFmtId="3" fontId="34" fillId="4" borderId="1" xfId="1" applyNumberFormat="1" applyFont="1" applyFill="1" applyBorder="1" applyAlignment="1">
      <alignment horizontal="center" vertical="top" wrapText="1"/>
    </xf>
    <xf numFmtId="0" fontId="34" fillId="4" borderId="1" xfId="0" applyFont="1" applyFill="1" applyBorder="1" applyAlignment="1">
      <alignment horizontal="left" vertical="center" wrapText="1"/>
    </xf>
    <xf numFmtId="165" fontId="34" fillId="4" borderId="1" xfId="0" applyNumberFormat="1" applyFont="1" applyFill="1" applyBorder="1" applyAlignment="1">
      <alignment horizontal="center" vertical="center" wrapText="1"/>
    </xf>
    <xf numFmtId="49" fontId="12" fillId="4" borderId="1" xfId="0" applyNumberFormat="1" applyFont="1" applyFill="1" applyBorder="1" applyAlignment="1">
      <alignment horizontal="center" vertical="center" wrapText="1"/>
    </xf>
    <xf numFmtId="0" fontId="36" fillId="0" borderId="0" xfId="0" applyFont="1" applyAlignment="1">
      <alignment vertical="center" wrapText="1"/>
    </xf>
    <xf numFmtId="0" fontId="12" fillId="4" borderId="1" xfId="0" applyFont="1" applyFill="1" applyBorder="1" applyAlignment="1">
      <alignment vertical="center" wrapText="1"/>
    </xf>
    <xf numFmtId="164" fontId="37" fillId="4" borderId="0" xfId="0" applyNumberFormat="1" applyFont="1" applyFill="1"/>
    <xf numFmtId="0" fontId="12" fillId="4" borderId="1" xfId="0" applyFont="1" applyFill="1" applyBorder="1" applyAlignment="1">
      <alignment vertical="center" wrapText="1"/>
    </xf>
    <xf numFmtId="0" fontId="12" fillId="0" borderId="1" xfId="0" applyFont="1" applyFill="1" applyBorder="1" applyAlignment="1">
      <alignment vertical="center" wrapText="1"/>
    </xf>
    <xf numFmtId="0" fontId="14" fillId="0" borderId="1" xfId="0" applyFont="1" applyFill="1" applyBorder="1" applyAlignment="1">
      <alignment horizontal="left" vertical="center" wrapText="1"/>
    </xf>
    <xf numFmtId="0" fontId="12" fillId="4" borderId="0" xfId="0" applyFont="1" applyFill="1" applyAlignment="1">
      <alignment horizontal="right" vertical="center"/>
    </xf>
    <xf numFmtId="0" fontId="17" fillId="4" borderId="0" xfId="0" applyFont="1" applyFill="1" applyAlignment="1">
      <alignment vertical="center"/>
    </xf>
    <xf numFmtId="0" fontId="12" fillId="0" borderId="0" xfId="0" applyFont="1" applyAlignment="1">
      <alignment horizontal="right" vertical="center"/>
    </xf>
    <xf numFmtId="0" fontId="11" fillId="0" borderId="0" xfId="0" applyFont="1" applyAlignment="1">
      <alignment horizontal="right" vertical="center"/>
    </xf>
    <xf numFmtId="0" fontId="7" fillId="0" borderId="0" xfId="0" applyFont="1" applyAlignment="1">
      <alignment vertical="center"/>
    </xf>
    <xf numFmtId="0" fontId="12" fillId="0" borderId="0" xfId="0" applyFont="1" applyAlignment="1">
      <alignment horizontal="right" vertical="center"/>
    </xf>
    <xf numFmtId="49" fontId="34" fillId="0" borderId="1" xfId="1" applyNumberFormat="1" applyFont="1" applyFill="1" applyBorder="1" applyAlignment="1">
      <alignment horizontal="center" vertical="top" wrapText="1"/>
    </xf>
    <xf numFmtId="0" fontId="16" fillId="4" borderId="1" xfId="0" applyFont="1" applyFill="1" applyBorder="1" applyAlignment="1">
      <alignment horizontal="left" vertical="top" wrapText="1"/>
    </xf>
    <xf numFmtId="0" fontId="34" fillId="4" borderId="1" xfId="0" applyFont="1" applyFill="1" applyBorder="1" applyAlignment="1">
      <alignment horizontal="left" vertical="top" wrapText="1"/>
    </xf>
    <xf numFmtId="49" fontId="38" fillId="4" borderId="1" xfId="1" applyNumberFormat="1" applyFont="1" applyFill="1" applyBorder="1" applyAlignment="1">
      <alignment horizontal="center" vertical="top"/>
    </xf>
    <xf numFmtId="49" fontId="34" fillId="4" borderId="1" xfId="1" applyNumberFormat="1" applyFont="1" applyFill="1" applyBorder="1" applyAlignment="1">
      <alignment horizontal="center" vertical="top" wrapText="1"/>
    </xf>
    <xf numFmtId="49" fontId="34" fillId="4" borderId="1" xfId="1" applyNumberFormat="1" applyFont="1" applyFill="1" applyBorder="1" applyAlignment="1">
      <alignment horizontal="center" vertical="top"/>
    </xf>
    <xf numFmtId="0" fontId="34" fillId="4" borderId="1" xfId="1" applyFont="1" applyFill="1" applyBorder="1" applyAlignment="1">
      <alignment horizontal="left" vertical="top" wrapText="1"/>
    </xf>
    <xf numFmtId="49" fontId="12" fillId="4" borderId="2" xfId="0" applyNumberFormat="1" applyFont="1" applyFill="1" applyBorder="1" applyAlignment="1">
      <alignment horizontal="center" vertical="center" wrapText="1"/>
    </xf>
    <xf numFmtId="0" fontId="0" fillId="0" borderId="0" xfId="0"/>
    <xf numFmtId="0" fontId="12" fillId="4" borderId="1" xfId="0" applyFont="1" applyFill="1" applyBorder="1" applyAlignment="1">
      <alignment horizontal="left" vertical="center" wrapText="1"/>
    </xf>
    <xf numFmtId="49" fontId="34" fillId="4" borderId="5" xfId="1" applyNumberFormat="1" applyFont="1" applyFill="1" applyBorder="1" applyAlignment="1">
      <alignment horizontal="center" vertical="top" wrapText="1"/>
    </xf>
    <xf numFmtId="0" fontId="39" fillId="6" borderId="16" xfId="0" applyFont="1" applyFill="1" applyBorder="1" applyAlignment="1" applyProtection="1">
      <alignment horizontal="left" vertical="top" wrapText="1"/>
    </xf>
    <xf numFmtId="0" fontId="39" fillId="6" borderId="1" xfId="0" applyFont="1" applyFill="1" applyBorder="1" applyAlignment="1" applyProtection="1">
      <alignment vertical="top" wrapText="1"/>
    </xf>
    <xf numFmtId="0" fontId="12" fillId="4" borderId="1" xfId="0" applyFont="1" applyFill="1" applyBorder="1" applyAlignment="1">
      <alignment horizontal="center" vertical="center" wrapText="1"/>
    </xf>
    <xf numFmtId="0" fontId="12" fillId="4" borderId="1" xfId="0" applyFont="1" applyFill="1" applyBorder="1" applyAlignment="1">
      <alignment vertical="center" wrapText="1"/>
    </xf>
    <xf numFmtId="0" fontId="12" fillId="4" borderId="1" xfId="0" applyFont="1" applyFill="1" applyBorder="1" applyAlignment="1">
      <alignment horizontal="left" vertical="top" wrapText="1"/>
    </xf>
    <xf numFmtId="0" fontId="14" fillId="0" borderId="1" xfId="0" applyFont="1" applyBorder="1" applyAlignment="1">
      <alignment horizontal="center" vertical="center" wrapText="1"/>
    </xf>
    <xf numFmtId="0" fontId="12" fillId="4" borderId="1" xfId="0" applyFont="1" applyFill="1" applyBorder="1" applyAlignment="1">
      <alignment horizontal="center" vertical="top" wrapText="1"/>
    </xf>
    <xf numFmtId="0" fontId="12" fillId="0" borderId="1" xfId="0" applyFont="1" applyBorder="1" applyAlignment="1">
      <alignment vertical="center" wrapText="1"/>
    </xf>
    <xf numFmtId="0" fontId="12" fillId="4" borderId="1" xfId="0" applyFont="1" applyFill="1" applyBorder="1" applyAlignment="1">
      <alignment vertical="center" wrapText="1"/>
    </xf>
    <xf numFmtId="0" fontId="9" fillId="0" borderId="0" xfId="0" applyFont="1" applyBorder="1" applyAlignment="1">
      <alignment vertical="center" wrapText="1"/>
    </xf>
    <xf numFmtId="0" fontId="12" fillId="4" borderId="1" xfId="0" applyFont="1" applyFill="1" applyBorder="1" applyAlignment="1">
      <alignment vertical="center" wrapText="1"/>
    </xf>
    <xf numFmtId="0" fontId="12" fillId="4" borderId="1" xfId="0" applyFont="1" applyFill="1" applyBorder="1" applyAlignment="1">
      <alignment horizontal="center" vertical="center" wrapText="1"/>
    </xf>
    <xf numFmtId="0" fontId="12" fillId="0" borderId="1" xfId="0" applyFont="1" applyBorder="1" applyAlignment="1">
      <alignment vertical="center" wrapText="1"/>
    </xf>
    <xf numFmtId="0" fontId="12" fillId="4" borderId="1" xfId="0" applyFont="1" applyFill="1" applyBorder="1" applyAlignment="1">
      <alignment vertical="center" wrapText="1"/>
    </xf>
    <xf numFmtId="49" fontId="12" fillId="4" borderId="1" xfId="0" applyNumberFormat="1" applyFont="1" applyFill="1" applyBorder="1" applyAlignment="1">
      <alignment horizontal="center" vertical="top" wrapText="1"/>
    </xf>
    <xf numFmtId="0" fontId="25" fillId="2" borderId="1" xfId="0" applyFont="1" applyFill="1" applyBorder="1" applyAlignment="1">
      <alignment vertical="center" wrapText="1"/>
    </xf>
    <xf numFmtId="0" fontId="25" fillId="2" borderId="1" xfId="0" applyFont="1" applyFill="1" applyBorder="1" applyAlignment="1">
      <alignment horizontal="left" vertical="center" wrapText="1"/>
    </xf>
    <xf numFmtId="0" fontId="25" fillId="5" borderId="1" xfId="0" applyFont="1" applyFill="1" applyBorder="1" applyAlignment="1">
      <alignment horizontal="left" vertical="center" wrapText="1"/>
    </xf>
    <xf numFmtId="0" fontId="25" fillId="3" borderId="1" xfId="0" applyFont="1" applyFill="1" applyBorder="1" applyAlignment="1">
      <alignment horizontal="left" vertical="center" wrapText="1"/>
    </xf>
    <xf numFmtId="0" fontId="4" fillId="0" borderId="1" xfId="8" applyBorder="1"/>
    <xf numFmtId="2" fontId="34" fillId="4" borderId="1" xfId="1" applyNumberFormat="1" applyFont="1" applyFill="1" applyBorder="1" applyAlignment="1">
      <alignment horizontal="center" vertical="top" wrapText="1"/>
    </xf>
    <xf numFmtId="2" fontId="13" fillId="2" borderId="1" xfId="0" applyNumberFormat="1" applyFont="1" applyFill="1" applyBorder="1" applyAlignment="1">
      <alignment horizontal="center" vertical="center" wrapText="1"/>
    </xf>
    <xf numFmtId="2" fontId="11" fillId="2" borderId="1" xfId="0" applyNumberFormat="1" applyFont="1" applyFill="1" applyBorder="1" applyAlignment="1">
      <alignment horizontal="center" vertical="center" wrapText="1"/>
    </xf>
    <xf numFmtId="2" fontId="11" fillId="5" borderId="1" xfId="0" applyNumberFormat="1" applyFont="1" applyFill="1" applyBorder="1" applyAlignment="1">
      <alignment horizontal="center" vertical="center" wrapText="1"/>
    </xf>
    <xf numFmtId="2" fontId="11" fillId="3" borderId="1" xfId="0" applyNumberFormat="1" applyFont="1" applyFill="1" applyBorder="1" applyAlignment="1">
      <alignment horizontal="center" vertical="center" wrapText="1"/>
    </xf>
    <xf numFmtId="2" fontId="13" fillId="0" borderId="1" xfId="0" applyNumberFormat="1" applyFont="1" applyBorder="1" applyAlignment="1">
      <alignment horizontal="center" vertical="center" wrapText="1"/>
    </xf>
    <xf numFmtId="2" fontId="11" fillId="0" borderId="1" xfId="0" applyNumberFormat="1" applyFont="1" applyBorder="1" applyAlignment="1">
      <alignment horizontal="center" vertical="center" wrapText="1"/>
    </xf>
    <xf numFmtId="2" fontId="11" fillId="4" borderId="1" xfId="0" applyNumberFormat="1" applyFont="1" applyFill="1" applyBorder="1" applyAlignment="1">
      <alignment horizontal="center" vertical="center" wrapText="1"/>
    </xf>
    <xf numFmtId="2" fontId="13" fillId="4" borderId="1" xfId="0" applyNumberFormat="1" applyFont="1" applyFill="1" applyBorder="1" applyAlignment="1">
      <alignment horizontal="center" vertical="center" wrapText="1"/>
    </xf>
    <xf numFmtId="2" fontId="13" fillId="5" borderId="1" xfId="0" applyNumberFormat="1" applyFont="1" applyFill="1" applyBorder="1" applyAlignment="1">
      <alignment horizontal="center" vertical="center" wrapText="1"/>
    </xf>
    <xf numFmtId="2" fontId="13" fillId="3" borderId="1" xfId="0" applyNumberFormat="1" applyFont="1" applyFill="1" applyBorder="1" applyAlignment="1">
      <alignment horizontal="center" vertical="center" wrapText="1"/>
    </xf>
    <xf numFmtId="2" fontId="13" fillId="0" borderId="1" xfId="0" applyNumberFormat="1" applyFont="1" applyFill="1" applyBorder="1" applyAlignment="1">
      <alignment horizontal="center" vertical="center" wrapText="1"/>
    </xf>
    <xf numFmtId="2" fontId="11" fillId="0" borderId="1" xfId="0" applyNumberFormat="1" applyFont="1" applyFill="1" applyBorder="1" applyAlignment="1">
      <alignment horizontal="center" vertical="center" wrapText="1"/>
    </xf>
    <xf numFmtId="2" fontId="19" fillId="2" borderId="1" xfId="0" applyNumberFormat="1" applyFont="1" applyFill="1" applyBorder="1" applyAlignment="1">
      <alignment horizontal="center" vertical="center" wrapText="1"/>
    </xf>
    <xf numFmtId="2" fontId="13" fillId="2" borderId="1" xfId="0" applyNumberFormat="1" applyFont="1" applyFill="1" applyBorder="1" applyAlignment="1">
      <alignment vertical="center" wrapText="1"/>
    </xf>
    <xf numFmtId="2" fontId="13" fillId="5" borderId="1" xfId="0" applyNumberFormat="1" applyFont="1" applyFill="1" applyBorder="1" applyAlignment="1">
      <alignment vertical="center" wrapText="1"/>
    </xf>
    <xf numFmtId="2" fontId="13" fillId="3" borderId="1" xfId="0" applyNumberFormat="1" applyFont="1" applyFill="1" applyBorder="1" applyAlignment="1">
      <alignment vertical="center" wrapText="1"/>
    </xf>
    <xf numFmtId="164" fontId="38" fillId="0" borderId="0" xfId="0" applyNumberFormat="1" applyFont="1"/>
    <xf numFmtId="0" fontId="38" fillId="0" borderId="0" xfId="0" applyFont="1"/>
    <xf numFmtId="4" fontId="12" fillId="4" borderId="1" xfId="0" applyNumberFormat="1" applyFont="1" applyFill="1" applyBorder="1" applyAlignment="1">
      <alignment horizontal="center" vertical="center" wrapText="1"/>
    </xf>
    <xf numFmtId="2" fontId="12" fillId="4" borderId="1" xfId="0" applyNumberFormat="1" applyFont="1" applyFill="1" applyBorder="1" applyAlignment="1">
      <alignment horizontal="center" vertical="center" wrapText="1"/>
    </xf>
    <xf numFmtId="2" fontId="12" fillId="0" borderId="1" xfId="0" applyNumberFormat="1" applyFont="1" applyBorder="1" applyAlignment="1">
      <alignment horizontal="center" vertical="center" wrapText="1"/>
    </xf>
    <xf numFmtId="0" fontId="12" fillId="0" borderId="0" xfId="0" applyFont="1" applyAlignment="1">
      <alignment horizontal="right" vertical="center"/>
    </xf>
    <xf numFmtId="0" fontId="12" fillId="0" borderId="1" xfId="0" applyFont="1" applyBorder="1" applyAlignment="1">
      <alignment vertical="center" wrapText="1"/>
    </xf>
    <xf numFmtId="0" fontId="12" fillId="4" borderId="1" xfId="0" applyFont="1" applyFill="1" applyBorder="1" applyAlignment="1">
      <alignment vertical="center" wrapText="1"/>
    </xf>
    <xf numFmtId="2" fontId="34" fillId="4" borderId="1" xfId="12" applyNumberFormat="1" applyFont="1" applyFill="1" applyBorder="1" applyAlignment="1">
      <alignment horizontal="center" vertical="top" wrapText="1"/>
    </xf>
    <xf numFmtId="0" fontId="34" fillId="4" borderId="1" xfId="12" applyFont="1" applyFill="1" applyBorder="1" applyAlignment="1">
      <alignment horizontal="center" vertical="top" wrapText="1"/>
    </xf>
    <xf numFmtId="49" fontId="34" fillId="4" borderId="3" xfId="1" applyNumberFormat="1" applyFont="1" applyFill="1" applyBorder="1" applyAlignment="1">
      <alignment horizontal="center" vertical="top" wrapText="1"/>
    </xf>
    <xf numFmtId="0" fontId="44" fillId="4" borderId="1" xfId="0" applyFont="1" applyFill="1" applyBorder="1" applyAlignment="1">
      <alignment horizontal="center" vertical="top" wrapText="1"/>
    </xf>
    <xf numFmtId="2" fontId="34" fillId="4" borderId="1" xfId="0" applyNumberFormat="1" applyFont="1" applyFill="1" applyBorder="1" applyAlignment="1">
      <alignment horizontal="center" vertical="top" wrapText="1"/>
    </xf>
    <xf numFmtId="0" fontId="44" fillId="4" borderId="1" xfId="1" applyFont="1" applyFill="1" applyBorder="1" applyAlignment="1">
      <alignment horizontal="center" vertical="top" wrapText="1"/>
    </xf>
    <xf numFmtId="0" fontId="44" fillId="0" borderId="1" xfId="0" applyFont="1" applyFill="1" applyBorder="1" applyAlignment="1">
      <alignment horizontal="center" vertical="top" wrapText="1"/>
    </xf>
    <xf numFmtId="2" fontId="44" fillId="4" borderId="1" xfId="1" applyNumberFormat="1" applyFont="1" applyFill="1" applyBorder="1" applyAlignment="1">
      <alignment horizontal="center" vertical="top" wrapText="1"/>
    </xf>
    <xf numFmtId="165" fontId="44" fillId="4" borderId="1" xfId="0" applyNumberFormat="1" applyFont="1" applyFill="1" applyBorder="1" applyAlignment="1">
      <alignment horizontal="center" vertical="center" wrapText="1"/>
    </xf>
    <xf numFmtId="3" fontId="44" fillId="4" borderId="1" xfId="1" applyNumberFormat="1" applyFont="1" applyFill="1" applyBorder="1" applyAlignment="1">
      <alignment horizontal="center" vertical="top" wrapText="1"/>
    </xf>
    <xf numFmtId="2" fontId="34" fillId="4" borderId="1" xfId="0" applyNumberFormat="1" applyFont="1" applyFill="1" applyBorder="1" applyAlignment="1">
      <alignment vertical="top" wrapText="1"/>
    </xf>
    <xf numFmtId="2" fontId="44" fillId="4" borderId="1" xfId="0" applyNumberFormat="1" applyFont="1" applyFill="1" applyBorder="1" applyAlignment="1">
      <alignment horizontal="center" vertical="top" wrapText="1"/>
    </xf>
    <xf numFmtId="2" fontId="34" fillId="0" borderId="1" xfId="1" applyNumberFormat="1" applyFont="1" applyFill="1" applyBorder="1" applyAlignment="1">
      <alignment horizontal="center" vertical="top" wrapText="1"/>
    </xf>
    <xf numFmtId="2" fontId="44" fillId="0" borderId="1" xfId="1" applyNumberFormat="1" applyFont="1" applyFill="1" applyBorder="1" applyAlignment="1">
      <alignment horizontal="center" vertical="top" wrapText="1"/>
    </xf>
    <xf numFmtId="0" fontId="12" fillId="0" borderId="1" xfId="0" applyFont="1" applyBorder="1" applyAlignment="1">
      <alignment vertical="center" wrapText="1"/>
    </xf>
    <xf numFmtId="0" fontId="12" fillId="4" borderId="1" xfId="0" applyFont="1" applyFill="1" applyBorder="1" applyAlignment="1">
      <alignment vertical="center" wrapText="1"/>
    </xf>
    <xf numFmtId="0" fontId="14" fillId="4" borderId="1" xfId="0" applyFont="1" applyFill="1" applyBorder="1" applyAlignment="1">
      <alignment horizontal="left" vertical="center" wrapText="1"/>
    </xf>
    <xf numFmtId="0" fontId="12" fillId="4" borderId="1" xfId="0" applyFont="1" applyFill="1" applyBorder="1" applyAlignment="1">
      <alignment vertical="center" wrapText="1"/>
    </xf>
    <xf numFmtId="2" fontId="36" fillId="0" borderId="0" xfId="0" applyNumberFormat="1" applyFont="1" applyAlignment="1">
      <alignment vertical="center" wrapText="1"/>
    </xf>
    <xf numFmtId="0" fontId="12" fillId="4" borderId="1" xfId="0" applyFont="1" applyFill="1" applyBorder="1" applyAlignment="1">
      <alignment horizontal="center" vertical="center" wrapText="1"/>
    </xf>
    <xf numFmtId="0" fontId="12" fillId="4" borderId="1" xfId="0" applyFont="1" applyFill="1" applyBorder="1" applyAlignment="1">
      <alignment vertical="center" wrapText="1"/>
    </xf>
    <xf numFmtId="0" fontId="12" fillId="4" borderId="1" xfId="0" applyFont="1" applyFill="1" applyBorder="1" applyAlignment="1">
      <alignment horizontal="left" vertical="top" wrapText="1"/>
    </xf>
    <xf numFmtId="0" fontId="10" fillId="4" borderId="0" xfId="0" applyFont="1" applyFill="1" applyAlignment="1">
      <alignment vertical="center" wrapText="1"/>
    </xf>
    <xf numFmtId="2" fontId="38" fillId="0" borderId="0" xfId="0" applyNumberFormat="1" applyFont="1" applyAlignment="1">
      <alignment vertical="center" wrapText="1"/>
    </xf>
    <xf numFmtId="2" fontId="0" fillId="0" borderId="0" xfId="0" applyNumberFormat="1"/>
    <xf numFmtId="0" fontId="0" fillId="0" borderId="0" xfId="0" applyAlignment="1">
      <alignment wrapText="1"/>
    </xf>
    <xf numFmtId="0" fontId="12" fillId="0" borderId="1" xfId="0" applyFont="1" applyBorder="1" applyAlignment="1">
      <alignment vertical="center" wrapText="1"/>
    </xf>
    <xf numFmtId="0" fontId="12" fillId="0" borderId="0" xfId="0" applyFont="1" applyAlignment="1">
      <alignment horizontal="right" vertical="center"/>
    </xf>
    <xf numFmtId="0" fontId="34" fillId="0" borderId="1" xfId="1" applyFont="1" applyFill="1" applyBorder="1" applyAlignment="1">
      <alignment horizontal="center" vertical="top" wrapText="1"/>
    </xf>
    <xf numFmtId="0" fontId="14" fillId="0" borderId="1" xfId="0" applyFont="1" applyBorder="1" applyAlignment="1">
      <alignment horizontal="center" vertical="center" wrapText="1"/>
    </xf>
    <xf numFmtId="16" fontId="34" fillId="4" borderId="1" xfId="0" applyNumberFormat="1" applyFont="1" applyFill="1" applyBorder="1" applyAlignment="1">
      <alignment vertical="top" wrapText="1"/>
    </xf>
    <xf numFmtId="0" fontId="12" fillId="4" borderId="1" xfId="0" applyFont="1" applyFill="1" applyBorder="1" applyAlignment="1">
      <alignment horizontal="center" vertical="center" wrapText="1"/>
    </xf>
    <xf numFmtId="0" fontId="12" fillId="0" borderId="1" xfId="0" applyFont="1" applyBorder="1" applyAlignment="1">
      <alignment vertical="center" wrapText="1"/>
    </xf>
    <xf numFmtId="0" fontId="12" fillId="4" borderId="1" xfId="0" applyFont="1" applyFill="1" applyBorder="1" applyAlignment="1">
      <alignment vertical="center" wrapText="1"/>
    </xf>
    <xf numFmtId="0" fontId="12" fillId="4" borderId="1" xfId="0" applyFont="1" applyFill="1" applyBorder="1" applyAlignment="1">
      <alignment horizontal="left" vertical="top" wrapText="1"/>
    </xf>
    <xf numFmtId="0" fontId="34" fillId="4" borderId="0" xfId="1" applyFont="1" applyFill="1" applyAlignment="1">
      <alignment horizontal="center" vertical="top"/>
    </xf>
    <xf numFmtId="2" fontId="34" fillId="4" borderId="0" xfId="1" applyNumberFormat="1" applyFont="1" applyFill="1" applyAlignment="1">
      <alignment horizontal="center" vertical="top"/>
    </xf>
    <xf numFmtId="0" fontId="12" fillId="0" borderId="1" xfId="0" applyFont="1" applyBorder="1" applyAlignment="1">
      <alignment vertical="center" wrapText="1"/>
    </xf>
    <xf numFmtId="0" fontId="12" fillId="4" borderId="1" xfId="0" applyFont="1" applyFill="1" applyBorder="1" applyAlignment="1">
      <alignment vertical="center" wrapText="1"/>
    </xf>
    <xf numFmtId="49" fontId="12" fillId="4" borderId="1" xfId="0" applyNumberFormat="1" applyFont="1" applyFill="1" applyBorder="1" applyAlignment="1">
      <alignment horizontal="left" vertical="center" wrapText="1"/>
    </xf>
    <xf numFmtId="49" fontId="12" fillId="4" borderId="2" xfId="0" applyNumberFormat="1" applyFont="1" applyFill="1" applyBorder="1" applyAlignment="1">
      <alignment horizontal="center" vertical="top" wrapText="1"/>
    </xf>
    <xf numFmtId="0" fontId="13" fillId="0" borderId="1" xfId="0" applyFont="1" applyBorder="1" applyAlignment="1">
      <alignment horizontal="center" vertical="center" wrapText="1"/>
    </xf>
    <xf numFmtId="0" fontId="12" fillId="4" borderId="1" xfId="0" applyFont="1" applyFill="1" applyBorder="1" applyAlignment="1">
      <alignment horizontal="left" vertical="top" wrapText="1"/>
    </xf>
    <xf numFmtId="0" fontId="2" fillId="0" borderId="0" xfId="0" applyFont="1" applyAlignment="1">
      <alignment vertical="center" wrapText="1"/>
    </xf>
    <xf numFmtId="4" fontId="34" fillId="4" borderId="1" xfId="0" applyNumberFormat="1" applyFont="1" applyFill="1" applyBorder="1" applyAlignment="1">
      <alignment horizontal="center" vertical="center" wrapText="1"/>
    </xf>
    <xf numFmtId="0" fontId="12" fillId="4" borderId="1" xfId="0" applyFont="1" applyFill="1" applyBorder="1" applyAlignment="1">
      <alignment vertical="top" wrapText="1"/>
    </xf>
    <xf numFmtId="0" fontId="1" fillId="0" borderId="0" xfId="0" applyFont="1" applyAlignment="1">
      <alignment vertical="center" wrapText="1"/>
    </xf>
    <xf numFmtId="0" fontId="12" fillId="4" borderId="1" xfId="0" applyFont="1" applyFill="1" applyBorder="1" applyAlignment="1">
      <alignment vertical="center" wrapText="1"/>
    </xf>
    <xf numFmtId="0" fontId="12" fillId="4" borderId="1" xfId="0" applyFont="1" applyFill="1" applyBorder="1" applyAlignment="1">
      <alignment horizontal="left" vertical="top" wrapText="1"/>
    </xf>
    <xf numFmtId="0" fontId="12" fillId="4" borderId="1" xfId="0" applyFont="1" applyFill="1" applyBorder="1" applyAlignment="1">
      <alignment horizontal="left" vertical="top" wrapText="1"/>
    </xf>
    <xf numFmtId="0" fontId="34" fillId="0" borderId="1" xfId="2" applyFont="1" applyFill="1" applyBorder="1" applyAlignment="1">
      <alignment wrapText="1"/>
    </xf>
    <xf numFmtId="0" fontId="34" fillId="0" borderId="1" xfId="2" applyFont="1" applyFill="1" applyBorder="1" applyAlignment="1">
      <alignment horizontal="left" wrapText="1"/>
    </xf>
    <xf numFmtId="0" fontId="12" fillId="4" borderId="1" xfId="0" applyFont="1" applyFill="1" applyBorder="1" applyAlignment="1">
      <alignment vertical="center" wrapText="1"/>
    </xf>
    <xf numFmtId="0" fontId="12" fillId="4" borderId="1" xfId="0" applyFont="1" applyFill="1" applyBorder="1" applyAlignment="1">
      <alignment horizontal="center" vertical="center" wrapText="1"/>
    </xf>
    <xf numFmtId="0" fontId="12" fillId="4" borderId="1" xfId="0" applyFont="1" applyFill="1" applyBorder="1" applyAlignment="1">
      <alignment vertical="center" wrapText="1"/>
    </xf>
    <xf numFmtId="0" fontId="12" fillId="4" borderId="1" xfId="0" applyFont="1" applyFill="1" applyBorder="1" applyAlignment="1">
      <alignment horizontal="left" vertical="top" wrapText="1"/>
    </xf>
    <xf numFmtId="0" fontId="20" fillId="0" borderId="2" xfId="0" applyFont="1" applyBorder="1" applyAlignment="1">
      <alignment horizontal="left" vertical="top" wrapText="1"/>
    </xf>
    <xf numFmtId="0" fontId="20" fillId="0" borderId="3" xfId="0" applyFont="1" applyBorder="1" applyAlignment="1">
      <alignment horizontal="left" vertical="top" wrapText="1"/>
    </xf>
    <xf numFmtId="0" fontId="20" fillId="0" borderId="4" xfId="0" applyFont="1" applyBorder="1" applyAlignment="1">
      <alignment horizontal="left" vertical="top" wrapText="1"/>
    </xf>
    <xf numFmtId="0" fontId="20" fillId="0" borderId="1" xfId="0" applyFont="1" applyBorder="1" applyAlignment="1">
      <alignment horizontal="justify" vertical="top" wrapText="1"/>
    </xf>
    <xf numFmtId="0" fontId="13" fillId="0" borderId="0" xfId="0" applyFont="1" applyAlignment="1">
      <alignment horizontal="center" vertical="center"/>
    </xf>
    <xf numFmtId="0" fontId="13" fillId="0" borderId="1" xfId="0" applyFont="1" applyBorder="1" applyAlignment="1">
      <alignment horizontal="center" vertical="center" wrapText="1"/>
    </xf>
    <xf numFmtId="0" fontId="28" fillId="0" borderId="0" xfId="0" applyFont="1" applyAlignment="1">
      <alignment horizontal="center" vertical="center"/>
    </xf>
    <xf numFmtId="0" fontId="33" fillId="4" borderId="0" xfId="0" applyFont="1" applyFill="1" applyAlignment="1">
      <alignment horizontal="center" vertical="center"/>
    </xf>
    <xf numFmtId="0" fontId="27" fillId="0" borderId="0" xfId="0" applyFont="1" applyAlignment="1">
      <alignment horizontal="center" vertical="center"/>
    </xf>
    <xf numFmtId="0" fontId="13" fillId="4" borderId="0" xfId="0" applyFont="1" applyFill="1" applyAlignment="1">
      <alignment horizontal="center" vertical="center"/>
    </xf>
    <xf numFmtId="0" fontId="20" fillId="4" borderId="1" xfId="0" applyFont="1" applyFill="1" applyBorder="1" applyAlignment="1">
      <alignment horizontal="justify" vertical="center" wrapText="1"/>
    </xf>
    <xf numFmtId="0" fontId="20" fillId="0" borderId="1" xfId="0" applyFont="1" applyBorder="1" applyAlignment="1">
      <alignment horizontal="justify" vertical="center" wrapText="1"/>
    </xf>
    <xf numFmtId="0" fontId="13" fillId="0" borderId="1" xfId="0" applyFont="1" applyBorder="1" applyAlignment="1">
      <alignment horizontal="justify" vertical="center" wrapText="1"/>
    </xf>
    <xf numFmtId="0" fontId="20" fillId="0" borderId="1" xfId="0" applyFont="1" applyBorder="1" applyAlignment="1">
      <alignment horizontal="left" vertical="top" wrapText="1"/>
    </xf>
    <xf numFmtId="0" fontId="34" fillId="0" borderId="2" xfId="1" applyFont="1" applyFill="1" applyBorder="1" applyAlignment="1">
      <alignment horizontal="center" vertical="top" wrapText="1"/>
    </xf>
    <xf numFmtId="0" fontId="34" fillId="0" borderId="3" xfId="1" applyFont="1" applyFill="1" applyBorder="1" applyAlignment="1">
      <alignment horizontal="center" vertical="top" wrapText="1"/>
    </xf>
    <xf numFmtId="0" fontId="34" fillId="0" borderId="4" xfId="1" applyFont="1" applyFill="1" applyBorder="1" applyAlignment="1">
      <alignment horizontal="center" vertical="top" wrapText="1"/>
    </xf>
    <xf numFmtId="0" fontId="34" fillId="0" borderId="10" xfId="1" applyFont="1" applyFill="1" applyBorder="1" applyAlignment="1">
      <alignment horizontal="center" vertical="top" wrapText="1"/>
    </xf>
    <xf numFmtId="0" fontId="34" fillId="0" borderId="12" xfId="1" applyFont="1" applyFill="1" applyBorder="1" applyAlignment="1">
      <alignment horizontal="center" vertical="top" wrapText="1"/>
    </xf>
    <xf numFmtId="0" fontId="35" fillId="0" borderId="1" xfId="1" applyFont="1" applyFill="1" applyBorder="1" applyAlignment="1">
      <alignment horizontal="center" vertical="top" wrapText="1"/>
    </xf>
    <xf numFmtId="0" fontId="35" fillId="0" borderId="3" xfId="1" applyFont="1" applyFill="1" applyBorder="1" applyAlignment="1">
      <alignment horizontal="center" vertical="top" wrapText="1"/>
    </xf>
    <xf numFmtId="0" fontId="35" fillId="0" borderId="4" xfId="1" applyFont="1" applyFill="1" applyBorder="1" applyAlignment="1">
      <alignment horizontal="center" vertical="top" wrapText="1"/>
    </xf>
    <xf numFmtId="0" fontId="34" fillId="0" borderId="1" xfId="1" applyFont="1" applyFill="1" applyBorder="1" applyAlignment="1">
      <alignment horizontal="center" vertical="top" wrapText="1"/>
    </xf>
    <xf numFmtId="0" fontId="16" fillId="0" borderId="0" xfId="1" applyFont="1" applyFill="1" applyAlignment="1">
      <alignment horizontal="right"/>
    </xf>
    <xf numFmtId="0" fontId="29" fillId="0" borderId="0" xfId="1" applyFont="1" applyFill="1" applyBorder="1" applyAlignment="1">
      <alignment horizontal="center" vertical="top" wrapText="1"/>
    </xf>
    <xf numFmtId="0" fontId="29" fillId="0" borderId="8" xfId="1" applyFont="1" applyFill="1" applyBorder="1" applyAlignment="1">
      <alignment horizontal="center" vertical="top" wrapText="1"/>
    </xf>
    <xf numFmtId="49" fontId="35" fillId="4" borderId="2" xfId="1" applyNumberFormat="1" applyFont="1" applyFill="1" applyBorder="1" applyAlignment="1">
      <alignment horizontal="center" vertical="top"/>
    </xf>
    <xf numFmtId="49" fontId="34" fillId="4" borderId="3" xfId="1" applyNumberFormat="1" applyFont="1" applyFill="1" applyBorder="1" applyAlignment="1">
      <alignment horizontal="center" vertical="top"/>
    </xf>
    <xf numFmtId="49" fontId="34" fillId="4" borderId="4" xfId="1" applyNumberFormat="1" applyFont="1" applyFill="1" applyBorder="1" applyAlignment="1">
      <alignment horizontal="center" vertical="top"/>
    </xf>
    <xf numFmtId="0" fontId="35" fillId="4" borderId="2" xfId="1" applyFont="1" applyFill="1" applyBorder="1" applyAlignment="1">
      <alignment horizontal="center" vertical="top" wrapText="1"/>
    </xf>
    <xf numFmtId="0" fontId="35" fillId="4" borderId="3" xfId="1" applyFont="1" applyFill="1" applyBorder="1" applyAlignment="1">
      <alignment horizontal="center" vertical="top" wrapText="1"/>
    </xf>
    <xf numFmtId="0" fontId="35" fillId="4" borderId="4" xfId="1" applyFont="1" applyFill="1" applyBorder="1" applyAlignment="1">
      <alignment horizontal="center" vertical="top" wrapText="1"/>
    </xf>
    <xf numFmtId="2" fontId="35" fillId="0" borderId="2" xfId="1" applyNumberFormat="1" applyFont="1" applyFill="1" applyBorder="1" applyAlignment="1">
      <alignment horizontal="center" vertical="top" wrapText="1"/>
    </xf>
    <xf numFmtId="2" fontId="35" fillId="0" borderId="3" xfId="1" applyNumberFormat="1" applyFont="1" applyFill="1" applyBorder="1" applyAlignment="1">
      <alignment horizontal="center" vertical="top" wrapText="1"/>
    </xf>
    <xf numFmtId="2" fontId="35" fillId="0" borderId="4" xfId="1" applyNumberFormat="1" applyFont="1" applyFill="1" applyBorder="1" applyAlignment="1">
      <alignment horizontal="center" vertical="top" wrapText="1"/>
    </xf>
    <xf numFmtId="0" fontId="35" fillId="0" borderId="2" xfId="1" applyFont="1" applyFill="1" applyBorder="1" applyAlignment="1">
      <alignment horizontal="center" vertical="top" wrapText="1"/>
    </xf>
    <xf numFmtId="0" fontId="35" fillId="4" borderId="1" xfId="1" applyFont="1" applyFill="1" applyBorder="1" applyAlignment="1">
      <alignment horizontal="center" vertical="top" wrapText="1"/>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2" fillId="0" borderId="0" xfId="0" applyFont="1" applyAlignment="1">
      <alignment horizontal="right" vertical="center"/>
    </xf>
    <xf numFmtId="0" fontId="16" fillId="0" borderId="0" xfId="0" applyFont="1" applyAlignment="1">
      <alignment horizontal="right" vertical="center"/>
    </xf>
    <xf numFmtId="0" fontId="14" fillId="0" borderId="0" xfId="0" applyFont="1" applyAlignment="1">
      <alignment horizontal="center" vertical="center"/>
    </xf>
    <xf numFmtId="0" fontId="14" fillId="0" borderId="0" xfId="0" applyFont="1" applyBorder="1" applyAlignment="1">
      <alignment horizontal="center" vertical="center" wrapText="1"/>
    </xf>
    <xf numFmtId="49" fontId="13" fillId="4" borderId="2" xfId="0" applyNumberFormat="1" applyFont="1" applyFill="1" applyBorder="1" applyAlignment="1">
      <alignment horizontal="center" vertical="center" wrapText="1"/>
    </xf>
    <xf numFmtId="49" fontId="13" fillId="4" borderId="3" xfId="0" applyNumberFormat="1" applyFont="1" applyFill="1" applyBorder="1" applyAlignment="1">
      <alignment horizontal="center" vertical="center" wrapText="1"/>
    </xf>
    <xf numFmtId="49" fontId="13" fillId="4" borderId="4" xfId="0" applyNumberFormat="1" applyFont="1" applyFill="1" applyBorder="1" applyAlignment="1">
      <alignment horizontal="center" vertical="center" wrapText="1"/>
    </xf>
    <xf numFmtId="0" fontId="13" fillId="4" borderId="2"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13" fillId="4" borderId="4" xfId="0" applyFont="1" applyFill="1" applyBorder="1" applyAlignment="1">
      <alignment horizontal="center" vertical="center" wrapText="1"/>
    </xf>
    <xf numFmtId="49" fontId="25" fillId="4" borderId="2" xfId="0" applyNumberFormat="1" applyFont="1" applyFill="1" applyBorder="1" applyAlignment="1">
      <alignment horizontal="center" vertical="center" wrapText="1"/>
    </xf>
    <xf numFmtId="49" fontId="25" fillId="4" borderId="3" xfId="0" applyNumberFormat="1" applyFont="1" applyFill="1" applyBorder="1" applyAlignment="1">
      <alignment horizontal="center" vertical="center" wrapText="1"/>
    </xf>
    <xf numFmtId="49" fontId="25" fillId="4" borderId="4" xfId="0" applyNumberFormat="1" applyFont="1" applyFill="1" applyBorder="1" applyAlignment="1">
      <alignment horizontal="center" vertical="center" wrapText="1"/>
    </xf>
    <xf numFmtId="0" fontId="12" fillId="4" borderId="1" xfId="0" applyFont="1" applyFill="1" applyBorder="1" applyAlignment="1">
      <alignment horizontal="center" vertical="center" wrapText="1"/>
    </xf>
    <xf numFmtId="0" fontId="12" fillId="0" borderId="1" xfId="0" applyFont="1" applyBorder="1" applyAlignment="1">
      <alignment horizontal="left" vertical="top" wrapText="1"/>
    </xf>
    <xf numFmtId="0" fontId="12" fillId="0" borderId="13"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1" xfId="0" applyFont="1" applyBorder="1" applyAlignment="1">
      <alignment vertical="center" wrapText="1"/>
    </xf>
    <xf numFmtId="0" fontId="15" fillId="0" borderId="3" xfId="0" applyFont="1" applyBorder="1" applyAlignment="1">
      <alignment horizontal="left" vertical="center" wrapText="1"/>
    </xf>
    <xf numFmtId="0" fontId="15" fillId="0" borderId="4" xfId="0" applyFont="1" applyBorder="1" applyAlignment="1">
      <alignment horizontal="left" vertical="center" wrapText="1"/>
    </xf>
    <xf numFmtId="0" fontId="12" fillId="0" borderId="2" xfId="0" applyFont="1" applyBorder="1" applyAlignment="1">
      <alignment vertical="center" wrapText="1"/>
    </xf>
    <xf numFmtId="0" fontId="12" fillId="0" borderId="4" xfId="0" applyFont="1" applyBorder="1" applyAlignment="1">
      <alignment vertical="center" wrapText="1"/>
    </xf>
    <xf numFmtId="49" fontId="14" fillId="0" borderId="0" xfId="0" applyNumberFormat="1" applyFont="1" applyAlignment="1">
      <alignment horizontal="center" vertical="center" wrapText="1"/>
    </xf>
    <xf numFmtId="0" fontId="15" fillId="4" borderId="3" xfId="0" applyFont="1" applyFill="1" applyBorder="1" applyAlignment="1">
      <alignment horizontal="left" vertical="center" wrapText="1"/>
    </xf>
    <xf numFmtId="0" fontId="15" fillId="4" borderId="4" xfId="0" applyFont="1" applyFill="1" applyBorder="1" applyAlignment="1">
      <alignment horizontal="left" vertical="center" wrapText="1"/>
    </xf>
    <xf numFmtId="0" fontId="12" fillId="0" borderId="2" xfId="0" applyFont="1" applyBorder="1" applyAlignment="1">
      <alignment horizontal="left" vertical="center" wrapText="1"/>
    </xf>
    <xf numFmtId="0" fontId="12" fillId="0" borderId="4" xfId="0" applyFont="1" applyBorder="1" applyAlignment="1">
      <alignment horizontal="left" vertical="center" wrapText="1"/>
    </xf>
    <xf numFmtId="0" fontId="16" fillId="4" borderId="0" xfId="1" applyFont="1" applyFill="1" applyAlignment="1">
      <alignment horizontal="right"/>
    </xf>
    <xf numFmtId="0" fontId="29" fillId="4" borderId="0" xfId="0" applyFont="1" applyFill="1" applyAlignment="1">
      <alignment horizontal="center" vertical="center"/>
    </xf>
    <xf numFmtId="0" fontId="12" fillId="0" borderId="5" xfId="0" applyFont="1" applyBorder="1" applyAlignment="1">
      <alignment horizontal="center" vertical="top" wrapText="1"/>
    </xf>
    <xf numFmtId="0" fontId="12" fillId="0" borderId="6" xfId="0" applyFont="1" applyBorder="1" applyAlignment="1">
      <alignment horizontal="center" vertical="top" wrapText="1"/>
    </xf>
    <xf numFmtId="0" fontId="12" fillId="0" borderId="13" xfId="0" applyFont="1" applyBorder="1" applyAlignment="1">
      <alignment horizontal="center" vertical="top" wrapText="1"/>
    </xf>
    <xf numFmtId="0" fontId="12" fillId="0" borderId="14" xfId="0" applyFont="1" applyBorder="1" applyAlignment="1">
      <alignment horizontal="center" vertical="top" wrapText="1"/>
    </xf>
    <xf numFmtId="0" fontId="12" fillId="0" borderId="7" xfId="0" applyFont="1" applyBorder="1" applyAlignment="1">
      <alignment horizontal="center" vertical="top" wrapText="1"/>
    </xf>
    <xf numFmtId="0" fontId="12" fillId="0" borderId="9" xfId="0" applyFont="1" applyBorder="1" applyAlignment="1">
      <alignment horizontal="center" vertical="top" wrapText="1"/>
    </xf>
    <xf numFmtId="0" fontId="12" fillId="0" borderId="1" xfId="0" applyFont="1" applyBorder="1" applyAlignment="1">
      <alignment horizontal="center" vertical="center" wrapText="1"/>
    </xf>
    <xf numFmtId="0" fontId="14" fillId="4" borderId="0" xfId="0" applyFont="1" applyFill="1" applyAlignment="1">
      <alignment horizontal="center" vertical="center"/>
    </xf>
    <xf numFmtId="0" fontId="14" fillId="0" borderId="0" xfId="0" applyFont="1" applyAlignment="1">
      <alignment horizontal="center" vertical="center" wrapText="1"/>
    </xf>
    <xf numFmtId="0" fontId="12" fillId="0" borderId="10" xfId="0" applyFont="1" applyBorder="1" applyAlignment="1">
      <alignment horizontal="left" vertical="top" wrapText="1"/>
    </xf>
    <xf numFmtId="0" fontId="12" fillId="0" borderId="11" xfId="0" applyFont="1" applyBorder="1" applyAlignment="1">
      <alignment horizontal="left" vertical="top" wrapText="1"/>
    </xf>
    <xf numFmtId="0" fontId="12" fillId="0" borderId="12" xfId="0" applyFont="1" applyBorder="1" applyAlignment="1">
      <alignment horizontal="left" vertical="top" wrapText="1"/>
    </xf>
    <xf numFmtId="0" fontId="12" fillId="0" borderId="5" xfId="0" applyFont="1" applyBorder="1" applyAlignment="1">
      <alignment horizontal="left" vertical="top" wrapText="1"/>
    </xf>
    <xf numFmtId="0" fontId="12" fillId="0" borderId="6" xfId="0" applyFont="1" applyBorder="1" applyAlignment="1">
      <alignment horizontal="left" vertical="top" wrapText="1"/>
    </xf>
    <xf numFmtId="0" fontId="12" fillId="0" borderId="13" xfId="0" applyFont="1" applyBorder="1" applyAlignment="1">
      <alignment horizontal="left" vertical="top" wrapText="1"/>
    </xf>
    <xf numFmtId="0" fontId="12" fillId="0" borderId="14" xfId="0" applyFont="1" applyBorder="1" applyAlignment="1">
      <alignment horizontal="left" vertical="top" wrapText="1"/>
    </xf>
    <xf numFmtId="0" fontId="12" fillId="0" borderId="7" xfId="0" applyFont="1" applyBorder="1" applyAlignment="1">
      <alignment horizontal="left" vertical="top" wrapText="1"/>
    </xf>
    <xf numFmtId="0" fontId="12" fillId="0" borderId="9" xfId="0" applyFont="1" applyBorder="1" applyAlignment="1">
      <alignment horizontal="left" vertical="top" wrapText="1"/>
    </xf>
    <xf numFmtId="0" fontId="12" fillId="4" borderId="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6" xfId="0" applyFont="1" applyFill="1" applyBorder="1" applyAlignment="1">
      <alignment horizontal="center" vertical="center" wrapText="1"/>
    </xf>
    <xf numFmtId="0" fontId="12" fillId="4" borderId="7" xfId="0" applyFont="1" applyFill="1" applyBorder="1" applyAlignment="1">
      <alignment horizontal="center" vertical="center" wrapText="1"/>
    </xf>
    <xf numFmtId="0" fontId="12" fillId="4" borderId="8" xfId="0" applyFont="1" applyFill="1" applyBorder="1" applyAlignment="1">
      <alignment horizontal="center" vertical="center" wrapText="1"/>
    </xf>
    <xf numFmtId="0" fontId="12" fillId="4" borderId="9" xfId="0" applyFont="1" applyFill="1" applyBorder="1" applyAlignment="1">
      <alignment horizontal="center" vertical="center" wrapText="1"/>
    </xf>
    <xf numFmtId="0" fontId="15" fillId="0" borderId="2" xfId="0" applyFont="1" applyBorder="1" applyAlignment="1">
      <alignment horizontal="left" vertical="center" wrapText="1"/>
    </xf>
    <xf numFmtId="0" fontId="12" fillId="4" borderId="1" xfId="0" applyFont="1" applyFill="1" applyBorder="1" applyAlignment="1">
      <alignment vertical="center" wrapText="1"/>
    </xf>
    <xf numFmtId="0" fontId="12" fillId="4" borderId="5" xfId="0" applyFont="1" applyFill="1" applyBorder="1" applyAlignment="1">
      <alignment horizontal="center" vertical="top" wrapText="1"/>
    </xf>
    <xf numFmtId="0" fontId="12" fillId="4" borderId="6" xfId="0" applyFont="1" applyFill="1" applyBorder="1" applyAlignment="1">
      <alignment horizontal="center" vertical="top" wrapText="1"/>
    </xf>
    <xf numFmtId="0" fontId="12" fillId="4" borderId="13" xfId="0" applyFont="1" applyFill="1" applyBorder="1" applyAlignment="1">
      <alignment horizontal="center" vertical="top" wrapText="1"/>
    </xf>
    <xf numFmtId="0" fontId="12" fillId="4" borderId="14" xfId="0" applyFont="1" applyFill="1" applyBorder="1" applyAlignment="1">
      <alignment horizontal="center" vertical="top" wrapText="1"/>
    </xf>
    <xf numFmtId="0" fontId="12" fillId="4" borderId="7" xfId="0" applyFont="1" applyFill="1" applyBorder="1" applyAlignment="1">
      <alignment horizontal="center" vertical="top" wrapText="1"/>
    </xf>
    <xf numFmtId="0" fontId="12" fillId="4" borderId="9" xfId="0" applyFont="1" applyFill="1" applyBorder="1" applyAlignment="1">
      <alignment horizontal="center" vertical="top" wrapText="1"/>
    </xf>
    <xf numFmtId="0" fontId="12" fillId="4" borderId="1" xfId="0" applyFont="1" applyFill="1" applyBorder="1" applyAlignment="1">
      <alignment horizontal="left" vertical="top" wrapText="1"/>
    </xf>
    <xf numFmtId="0" fontId="14" fillId="4" borderId="0" xfId="0" applyFont="1" applyFill="1" applyAlignment="1">
      <alignment horizontal="center" vertical="center" wrapText="1"/>
    </xf>
    <xf numFmtId="0" fontId="13" fillId="0" borderId="5"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9" xfId="0" applyFont="1" applyBorder="1" applyAlignment="1">
      <alignment horizontal="center" vertical="center" wrapText="1"/>
    </xf>
    <xf numFmtId="49" fontId="12" fillId="0" borderId="10" xfId="0" applyNumberFormat="1" applyFont="1" applyBorder="1" applyAlignment="1">
      <alignment horizontal="center" vertical="center" wrapText="1"/>
    </xf>
    <xf numFmtId="49" fontId="12" fillId="0" borderId="11" xfId="0" applyNumberFormat="1" applyFont="1" applyBorder="1" applyAlignment="1">
      <alignment horizontal="center" vertical="center" wrapText="1"/>
    </xf>
    <xf numFmtId="49" fontId="12" fillId="0" borderId="12" xfId="0" applyNumberFormat="1" applyFont="1" applyBorder="1" applyAlignment="1">
      <alignment horizontal="center" vertical="center" wrapText="1"/>
    </xf>
    <xf numFmtId="0" fontId="12" fillId="4" borderId="10" xfId="0" applyFont="1" applyFill="1" applyBorder="1" applyAlignment="1">
      <alignment horizontal="left" vertical="top" wrapText="1"/>
    </xf>
    <xf numFmtId="0" fontId="12" fillId="4" borderId="11" xfId="0" applyFont="1" applyFill="1" applyBorder="1" applyAlignment="1">
      <alignment horizontal="left" vertical="top" wrapText="1"/>
    </xf>
    <xf numFmtId="0" fontId="12" fillId="4" borderId="12" xfId="0" applyFont="1" applyFill="1" applyBorder="1" applyAlignment="1">
      <alignment horizontal="left" vertical="top" wrapText="1"/>
    </xf>
    <xf numFmtId="0" fontId="21" fillId="4" borderId="3" xfId="0" applyFont="1" applyFill="1" applyBorder="1" applyAlignment="1">
      <alignment horizontal="center" vertical="center" wrapText="1"/>
    </xf>
    <xf numFmtId="0" fontId="21" fillId="4" borderId="4"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2" fillId="2" borderId="12" xfId="0" applyFont="1" applyFill="1" applyBorder="1" applyAlignment="1">
      <alignment horizontal="center" vertical="center" wrapText="1"/>
    </xf>
    <xf numFmtId="0" fontId="13" fillId="4" borderId="5" xfId="0" applyFont="1" applyFill="1" applyBorder="1" applyAlignment="1">
      <alignment horizontal="center" vertical="center" wrapText="1"/>
    </xf>
    <xf numFmtId="0" fontId="13" fillId="4" borderId="6" xfId="0" applyFont="1" applyFill="1" applyBorder="1" applyAlignment="1">
      <alignment horizontal="center" vertical="center" wrapText="1"/>
    </xf>
    <xf numFmtId="0" fontId="13" fillId="4" borderId="13" xfId="0" applyFont="1" applyFill="1" applyBorder="1" applyAlignment="1">
      <alignment horizontal="center" vertical="center" wrapText="1"/>
    </xf>
    <xf numFmtId="0" fontId="13" fillId="4" borderId="14" xfId="0" applyFont="1" applyFill="1" applyBorder="1" applyAlignment="1">
      <alignment horizontal="center" vertical="center" wrapText="1"/>
    </xf>
    <xf numFmtId="0" fontId="13" fillId="4" borderId="7" xfId="0" applyFont="1" applyFill="1" applyBorder="1" applyAlignment="1">
      <alignment horizontal="center" vertical="center" wrapText="1"/>
    </xf>
    <xf numFmtId="0" fontId="13" fillId="4" borderId="9" xfId="0" applyFont="1" applyFill="1" applyBorder="1" applyAlignment="1">
      <alignment horizontal="center" vertical="center" wrapText="1"/>
    </xf>
    <xf numFmtId="49" fontId="12" fillId="0" borderId="10" xfId="0" applyNumberFormat="1" applyFont="1" applyFill="1" applyBorder="1" applyAlignment="1">
      <alignment horizontal="center" vertical="center" wrapText="1"/>
    </xf>
    <xf numFmtId="49" fontId="12" fillId="0" borderId="11" xfId="0" applyNumberFormat="1" applyFont="1" applyFill="1" applyBorder="1" applyAlignment="1">
      <alignment horizontal="center" vertical="center" wrapText="1"/>
    </xf>
    <xf numFmtId="49" fontId="12" fillId="0" borderId="12" xfId="0" applyNumberFormat="1" applyFont="1" applyFill="1" applyBorder="1" applyAlignment="1">
      <alignment horizontal="center" vertical="center" wrapText="1"/>
    </xf>
    <xf numFmtId="0" fontId="12" fillId="0" borderId="10" xfId="0" applyFont="1" applyFill="1" applyBorder="1" applyAlignment="1">
      <alignment horizontal="left" vertical="top" wrapText="1"/>
    </xf>
    <xf numFmtId="0" fontId="12" fillId="0" borderId="11" xfId="0" applyFont="1" applyFill="1" applyBorder="1" applyAlignment="1">
      <alignment horizontal="left" vertical="top" wrapText="1"/>
    </xf>
    <xf numFmtId="0" fontId="12" fillId="0" borderId="12" xfId="0" applyFont="1" applyFill="1" applyBorder="1" applyAlignment="1">
      <alignment horizontal="left" vertical="top" wrapText="1"/>
    </xf>
    <xf numFmtId="0" fontId="21" fillId="0" borderId="2" xfId="0" applyFont="1" applyBorder="1" applyAlignment="1">
      <alignment horizontal="center" vertical="center" wrapText="1"/>
    </xf>
    <xf numFmtId="0" fontId="21" fillId="0" borderId="3" xfId="0" applyFont="1" applyBorder="1" applyAlignment="1">
      <alignment horizontal="center" vertical="center" wrapText="1"/>
    </xf>
    <xf numFmtId="0" fontId="21" fillId="0" borderId="4" xfId="0" applyFont="1" applyBorder="1" applyAlignment="1">
      <alignment horizontal="center" vertical="center" wrapText="1"/>
    </xf>
    <xf numFmtId="0" fontId="23" fillId="2" borderId="10" xfId="0" applyFont="1" applyFill="1" applyBorder="1" applyAlignment="1">
      <alignment horizontal="center" vertical="center" wrapText="1"/>
    </xf>
    <xf numFmtId="0" fontId="23" fillId="2" borderId="11" xfId="0" applyFont="1" applyFill="1" applyBorder="1" applyAlignment="1">
      <alignment horizontal="center" vertical="center" wrapText="1"/>
    </xf>
    <xf numFmtId="0" fontId="23" fillId="2" borderId="12" xfId="0" applyFont="1" applyFill="1" applyBorder="1" applyAlignment="1">
      <alignment horizontal="center" vertical="center" wrapText="1"/>
    </xf>
    <xf numFmtId="0" fontId="9" fillId="0" borderId="0" xfId="0" applyFont="1" applyBorder="1" applyAlignment="1">
      <alignment vertical="center" wrapText="1"/>
    </xf>
    <xf numFmtId="0" fontId="23" fillId="2" borderId="1" xfId="0" applyFont="1" applyFill="1" applyBorder="1" applyAlignment="1">
      <alignment horizontal="left" vertical="top" wrapText="1"/>
    </xf>
    <xf numFmtId="0" fontId="12" fillId="2" borderId="1" xfId="0" applyFont="1" applyFill="1" applyBorder="1" applyAlignment="1">
      <alignment horizontal="center" vertical="center" wrapText="1"/>
    </xf>
    <xf numFmtId="49" fontId="12" fillId="4" borderId="10" xfId="0" applyNumberFormat="1" applyFont="1" applyFill="1" applyBorder="1" applyAlignment="1">
      <alignment horizontal="center" vertical="center" wrapText="1"/>
    </xf>
    <xf numFmtId="49" fontId="12" fillId="4" borderId="11" xfId="0" applyNumberFormat="1" applyFont="1" applyFill="1" applyBorder="1" applyAlignment="1">
      <alignment horizontal="center" vertical="center" wrapText="1"/>
    </xf>
    <xf numFmtId="49" fontId="12" fillId="4" borderId="12" xfId="0" applyNumberFormat="1" applyFont="1" applyFill="1" applyBorder="1" applyAlignment="1">
      <alignment horizontal="center" vertical="center" wrapText="1"/>
    </xf>
    <xf numFmtId="0" fontId="24" fillId="2" borderId="10" xfId="0" applyFont="1" applyFill="1" applyBorder="1" applyAlignment="1">
      <alignment horizontal="center" vertical="center" wrapText="1"/>
    </xf>
    <xf numFmtId="0" fontId="24" fillId="2" borderId="11" xfId="0" applyFont="1" applyFill="1" applyBorder="1" applyAlignment="1">
      <alignment horizontal="center" vertical="center" wrapText="1"/>
    </xf>
    <xf numFmtId="0" fontId="24" fillId="2" borderId="12" xfId="0" applyFont="1" applyFill="1" applyBorder="1" applyAlignment="1">
      <alignment horizontal="center" vertical="center" wrapText="1"/>
    </xf>
    <xf numFmtId="0" fontId="14" fillId="4" borderId="10" xfId="0" applyFont="1" applyFill="1" applyBorder="1" applyAlignment="1">
      <alignment horizontal="left" vertical="top" wrapText="1"/>
    </xf>
    <xf numFmtId="0" fontId="43" fillId="4" borderId="10" xfId="0" applyFont="1" applyFill="1" applyBorder="1" applyAlignment="1">
      <alignment horizontal="center" vertical="center" wrapText="1"/>
    </xf>
    <xf numFmtId="0" fontId="43" fillId="4" borderId="11" xfId="0" applyFont="1" applyFill="1" applyBorder="1" applyAlignment="1">
      <alignment horizontal="center" vertical="center" wrapText="1"/>
    </xf>
    <xf numFmtId="0" fontId="43" fillId="4" borderId="12" xfId="0" applyFont="1" applyFill="1" applyBorder="1" applyAlignment="1">
      <alignment horizontal="center" vertical="center" wrapText="1"/>
    </xf>
    <xf numFmtId="0" fontId="21" fillId="4" borderId="1" xfId="0" applyFont="1" applyFill="1" applyBorder="1" applyAlignment="1">
      <alignment horizontal="center" vertical="center" wrapText="1"/>
    </xf>
    <xf numFmtId="0" fontId="22" fillId="4" borderId="1" xfId="0" applyFont="1" applyFill="1" applyBorder="1" applyAlignment="1">
      <alignment horizontal="center" vertical="center"/>
    </xf>
    <xf numFmtId="0" fontId="14" fillId="0" borderId="10" xfId="0" applyFont="1" applyBorder="1" applyAlignment="1">
      <alignment horizontal="left" vertical="top" wrapText="1"/>
    </xf>
    <xf numFmtId="0" fontId="14" fillId="0" borderId="1"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6" xfId="0" applyFont="1" applyBorder="1" applyAlignment="1">
      <alignment horizontal="center" vertical="center" wrapText="1"/>
    </xf>
    <xf numFmtId="0" fontId="24" fillId="2" borderId="10" xfId="0" applyFont="1" applyFill="1" applyBorder="1" applyAlignment="1">
      <alignment horizontal="left" vertical="center" wrapText="1"/>
    </xf>
    <xf numFmtId="0" fontId="24" fillId="2" borderId="11" xfId="0" applyFont="1" applyFill="1" applyBorder="1" applyAlignment="1">
      <alignment horizontal="left" vertical="center" wrapText="1"/>
    </xf>
    <xf numFmtId="0" fontId="24" fillId="2" borderId="12" xfId="0" applyFont="1" applyFill="1" applyBorder="1" applyAlignment="1">
      <alignment horizontal="left" vertical="center" wrapText="1"/>
    </xf>
    <xf numFmtId="49" fontId="12" fillId="2" borderId="10" xfId="0" applyNumberFormat="1" applyFont="1" applyFill="1" applyBorder="1" applyAlignment="1">
      <alignment horizontal="center" vertical="center" wrapText="1"/>
    </xf>
    <xf numFmtId="49" fontId="12" fillId="2" borderId="11" xfId="0" applyNumberFormat="1" applyFont="1" applyFill="1" applyBorder="1" applyAlignment="1">
      <alignment horizontal="center" vertical="center" wrapText="1"/>
    </xf>
    <xf numFmtId="49" fontId="12" fillId="2" borderId="12" xfId="0" applyNumberFormat="1" applyFont="1" applyFill="1" applyBorder="1" applyAlignment="1">
      <alignment horizontal="center" vertical="center" wrapText="1"/>
    </xf>
    <xf numFmtId="0" fontId="45" fillId="4" borderId="2" xfId="0" applyFont="1" applyFill="1" applyBorder="1" applyAlignment="1">
      <alignment horizontal="center" vertical="center" wrapText="1"/>
    </xf>
    <xf numFmtId="0" fontId="45" fillId="4" borderId="3" xfId="0" applyFont="1" applyFill="1" applyBorder="1" applyAlignment="1">
      <alignment horizontal="center" vertical="center" wrapText="1"/>
    </xf>
    <xf numFmtId="0" fontId="45" fillId="4" borderId="4" xfId="0" applyFont="1" applyFill="1" applyBorder="1" applyAlignment="1">
      <alignment horizontal="center" vertical="center" wrapText="1"/>
    </xf>
    <xf numFmtId="0" fontId="42" fillId="2" borderId="10" xfId="0" applyFont="1" applyFill="1" applyBorder="1" applyAlignment="1">
      <alignment horizontal="left" vertical="center" wrapText="1"/>
    </xf>
  </cellXfs>
  <cellStyles count="14">
    <cellStyle name="Обычный" xfId="0" builtinId="0"/>
    <cellStyle name="Обычный 2" xfId="6" xr:uid="{00000000-0005-0000-0000-000001000000}"/>
    <cellStyle name="Обычный 3" xfId="1" xr:uid="{00000000-0005-0000-0000-000002000000}"/>
    <cellStyle name="Обычный 3 2" xfId="4" xr:uid="{00000000-0005-0000-0000-000003000000}"/>
    <cellStyle name="Обычный 3 2 2" xfId="10" xr:uid="{00000000-0005-0000-0000-000004000000}"/>
    <cellStyle name="Обычный 3 3" xfId="7" xr:uid="{00000000-0005-0000-0000-000005000000}"/>
    <cellStyle name="Обычный 3 4" xfId="12" xr:uid="{00000000-0005-0000-0000-000006000000}"/>
    <cellStyle name="Обычный 5" xfId="2" xr:uid="{00000000-0005-0000-0000-000007000000}"/>
    <cellStyle name="Обычный 5 2" xfId="5" xr:uid="{00000000-0005-0000-0000-000008000000}"/>
    <cellStyle name="Обычный 5 2 2" xfId="11" xr:uid="{00000000-0005-0000-0000-000009000000}"/>
    <cellStyle name="Обычный 5 3" xfId="8" xr:uid="{00000000-0005-0000-0000-00000A000000}"/>
    <cellStyle name="Обычный 5 4" xfId="13" xr:uid="{00000000-0005-0000-0000-00000B000000}"/>
    <cellStyle name="Обычный 6" xfId="3" xr:uid="{00000000-0005-0000-0000-00000C000000}"/>
    <cellStyle name="Обычный 6 2" xfId="9" xr:uid="{00000000-0005-0000-0000-00000D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oneCellAnchor>
    <xdr:from>
      <xdr:col>6</xdr:col>
      <xdr:colOff>375285</xdr:colOff>
      <xdr:row>10</xdr:row>
      <xdr:rowOff>0</xdr:rowOff>
    </xdr:from>
    <xdr:ext cx="184731" cy="264560"/>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3072110" y="248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12</xdr:col>
      <xdr:colOff>0</xdr:colOff>
      <xdr:row>10</xdr:row>
      <xdr:rowOff>0</xdr:rowOff>
    </xdr:from>
    <xdr:ext cx="184731" cy="264560"/>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16221075" y="248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17</xdr:col>
      <xdr:colOff>25977</xdr:colOff>
      <xdr:row>13</xdr:row>
      <xdr:rowOff>14895</xdr:rowOff>
    </xdr:from>
    <xdr:ext cx="614795" cy="45719"/>
    <xdr:sp macro="" textlink="">
      <xdr:nvSpPr>
        <xdr:cNvPr id="4" name="TextBox 3">
          <a:extLst>
            <a:ext uri="{FF2B5EF4-FFF2-40B4-BE49-F238E27FC236}">
              <a16:creationId xmlns:a16="http://schemas.microsoft.com/office/drawing/2014/main" id="{00000000-0008-0000-0200-000004000000}"/>
            </a:ext>
          </a:extLst>
        </xdr:cNvPr>
        <xdr:cNvSpPr txBox="1"/>
      </xdr:nvSpPr>
      <xdr:spPr>
        <a:xfrm flipH="1" flipV="1">
          <a:off x="18149454" y="5608668"/>
          <a:ext cx="614795" cy="45719"/>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ru-RU"/>
        </a:p>
      </xdr:txBody>
    </xdr:sp>
    <xdr:clientData/>
  </xdr:oneCellAnchor>
  <xdr:oneCellAnchor>
    <xdr:from>
      <xdr:col>11</xdr:col>
      <xdr:colOff>329045</xdr:colOff>
      <xdr:row>24</xdr:row>
      <xdr:rowOff>0</xdr:rowOff>
    </xdr:from>
    <xdr:ext cx="147205" cy="264560"/>
    <xdr:sp macro="" textlink="">
      <xdr:nvSpPr>
        <xdr:cNvPr id="5" name="TextBox 4">
          <a:extLst>
            <a:ext uri="{FF2B5EF4-FFF2-40B4-BE49-F238E27FC236}">
              <a16:creationId xmlns:a16="http://schemas.microsoft.com/office/drawing/2014/main" id="{00000000-0008-0000-0200-000005000000}"/>
            </a:ext>
          </a:extLst>
        </xdr:cNvPr>
        <xdr:cNvSpPr txBox="1"/>
      </xdr:nvSpPr>
      <xdr:spPr>
        <a:xfrm>
          <a:off x="15551727" y="10642023"/>
          <a:ext cx="14720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ru-RU"/>
        </a:p>
      </xdr:txBody>
    </xdr:sp>
    <xdr:clientData/>
  </xdr:oneCellAnchor>
  <xdr:oneCellAnchor>
    <xdr:from>
      <xdr:col>6</xdr:col>
      <xdr:colOff>401263</xdr:colOff>
      <xdr:row>24</xdr:row>
      <xdr:rowOff>69272</xdr:rowOff>
    </xdr:from>
    <xdr:ext cx="144260" cy="60613"/>
    <xdr:sp macro="" textlink="">
      <xdr:nvSpPr>
        <xdr:cNvPr id="6" name="TextBox 5">
          <a:extLst>
            <a:ext uri="{FF2B5EF4-FFF2-40B4-BE49-F238E27FC236}">
              <a16:creationId xmlns:a16="http://schemas.microsoft.com/office/drawing/2014/main" id="{00000000-0008-0000-0200-000006000000}"/>
            </a:ext>
          </a:extLst>
        </xdr:cNvPr>
        <xdr:cNvSpPr txBox="1"/>
      </xdr:nvSpPr>
      <xdr:spPr>
        <a:xfrm>
          <a:off x="11259763" y="10711295"/>
          <a:ext cx="144260" cy="60613"/>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ru-RU"/>
        </a:p>
      </xdr:txBody>
    </xdr:sp>
    <xdr:clientData/>
  </xdr:oneCellAnchor>
  <xdr:oneCellAnchor>
    <xdr:from>
      <xdr:col>6</xdr:col>
      <xdr:colOff>375285</xdr:colOff>
      <xdr:row>41</xdr:row>
      <xdr:rowOff>0</xdr:rowOff>
    </xdr:from>
    <xdr:ext cx="184731" cy="264560"/>
    <xdr:sp macro="" textlink="">
      <xdr:nvSpPr>
        <xdr:cNvPr id="8" name="TextBox 7">
          <a:extLst>
            <a:ext uri="{FF2B5EF4-FFF2-40B4-BE49-F238E27FC236}">
              <a16:creationId xmlns:a16="http://schemas.microsoft.com/office/drawing/2014/main" id="{00000000-0008-0000-0200-000008000000}"/>
            </a:ext>
          </a:extLst>
        </xdr:cNvPr>
        <xdr:cNvSpPr txBox="1"/>
      </xdr:nvSpPr>
      <xdr:spPr>
        <a:xfrm>
          <a:off x="13072110" y="1206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6</xdr:col>
      <xdr:colOff>375285</xdr:colOff>
      <xdr:row>10</xdr:row>
      <xdr:rowOff>0</xdr:rowOff>
    </xdr:from>
    <xdr:ext cx="184731" cy="264560"/>
    <xdr:sp macro="" textlink="">
      <xdr:nvSpPr>
        <xdr:cNvPr id="9" name="TextBox 8">
          <a:extLst>
            <a:ext uri="{FF2B5EF4-FFF2-40B4-BE49-F238E27FC236}">
              <a16:creationId xmlns:a16="http://schemas.microsoft.com/office/drawing/2014/main" id="{00000000-0008-0000-0200-000009000000}"/>
            </a:ext>
          </a:extLst>
        </xdr:cNvPr>
        <xdr:cNvSpPr txBox="1"/>
      </xdr:nvSpPr>
      <xdr:spPr>
        <a:xfrm>
          <a:off x="13072110" y="248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7</xdr:col>
      <xdr:colOff>375285</xdr:colOff>
      <xdr:row>33</xdr:row>
      <xdr:rowOff>0</xdr:rowOff>
    </xdr:from>
    <xdr:ext cx="184731" cy="264560"/>
    <xdr:sp macro="" textlink="">
      <xdr:nvSpPr>
        <xdr:cNvPr id="10" name="TextBox 9">
          <a:extLst>
            <a:ext uri="{FF2B5EF4-FFF2-40B4-BE49-F238E27FC236}">
              <a16:creationId xmlns:a16="http://schemas.microsoft.com/office/drawing/2014/main" id="{00000000-0008-0000-0200-00000A000000}"/>
            </a:ext>
          </a:extLst>
        </xdr:cNvPr>
        <xdr:cNvSpPr txBox="1"/>
      </xdr:nvSpPr>
      <xdr:spPr>
        <a:xfrm>
          <a:off x="13900785" y="902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375285</xdr:colOff>
      <xdr:row>33</xdr:row>
      <xdr:rowOff>0</xdr:rowOff>
    </xdr:from>
    <xdr:ext cx="184731" cy="264560"/>
    <xdr:sp macro="" textlink="">
      <xdr:nvSpPr>
        <xdr:cNvPr id="11" name="TextBox 10">
          <a:extLst>
            <a:ext uri="{FF2B5EF4-FFF2-40B4-BE49-F238E27FC236}">
              <a16:creationId xmlns:a16="http://schemas.microsoft.com/office/drawing/2014/main" id="{00000000-0008-0000-0200-00000B000000}"/>
            </a:ext>
          </a:extLst>
        </xdr:cNvPr>
        <xdr:cNvSpPr txBox="1"/>
      </xdr:nvSpPr>
      <xdr:spPr>
        <a:xfrm>
          <a:off x="14729460" y="902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10</xdr:col>
      <xdr:colOff>375285</xdr:colOff>
      <xdr:row>33</xdr:row>
      <xdr:rowOff>0</xdr:rowOff>
    </xdr:from>
    <xdr:ext cx="184731" cy="264560"/>
    <xdr:sp macro="" textlink="">
      <xdr:nvSpPr>
        <xdr:cNvPr id="12" name="TextBox 11">
          <a:extLst>
            <a:ext uri="{FF2B5EF4-FFF2-40B4-BE49-F238E27FC236}">
              <a16:creationId xmlns:a16="http://schemas.microsoft.com/office/drawing/2014/main" id="{00000000-0008-0000-0200-00000C000000}"/>
            </a:ext>
          </a:extLst>
        </xdr:cNvPr>
        <xdr:cNvSpPr txBox="1"/>
      </xdr:nvSpPr>
      <xdr:spPr>
        <a:xfrm>
          <a:off x="15558135" y="902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6</xdr:col>
      <xdr:colOff>375286</xdr:colOff>
      <xdr:row>24</xdr:row>
      <xdr:rowOff>51953</xdr:rowOff>
    </xdr:from>
    <xdr:ext cx="83646" cy="45719"/>
    <xdr:sp macro="" textlink="">
      <xdr:nvSpPr>
        <xdr:cNvPr id="13" name="TextBox 12">
          <a:extLst>
            <a:ext uri="{FF2B5EF4-FFF2-40B4-BE49-F238E27FC236}">
              <a16:creationId xmlns:a16="http://schemas.microsoft.com/office/drawing/2014/main" id="{00000000-0008-0000-0200-00000D000000}"/>
            </a:ext>
          </a:extLst>
        </xdr:cNvPr>
        <xdr:cNvSpPr txBox="1"/>
      </xdr:nvSpPr>
      <xdr:spPr>
        <a:xfrm flipV="1">
          <a:off x="11233786" y="10693976"/>
          <a:ext cx="83646" cy="45719"/>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ru-RU"/>
        </a:p>
      </xdr:txBody>
    </xdr:sp>
    <xdr:clientData/>
  </xdr:oneCellAnchor>
  <xdr:oneCellAnchor>
    <xdr:from>
      <xdr:col>6</xdr:col>
      <xdr:colOff>375285</xdr:colOff>
      <xdr:row>33</xdr:row>
      <xdr:rowOff>0</xdr:rowOff>
    </xdr:from>
    <xdr:ext cx="184731" cy="264560"/>
    <xdr:sp macro="" textlink="">
      <xdr:nvSpPr>
        <xdr:cNvPr id="15" name="TextBox 14">
          <a:extLst>
            <a:ext uri="{FF2B5EF4-FFF2-40B4-BE49-F238E27FC236}">
              <a16:creationId xmlns:a16="http://schemas.microsoft.com/office/drawing/2014/main" id="{00000000-0008-0000-0200-00000F000000}"/>
            </a:ext>
          </a:extLst>
        </xdr:cNvPr>
        <xdr:cNvSpPr txBox="1"/>
      </xdr:nvSpPr>
      <xdr:spPr>
        <a:xfrm>
          <a:off x="13072110" y="84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6</xdr:col>
      <xdr:colOff>375285</xdr:colOff>
      <xdr:row>33</xdr:row>
      <xdr:rowOff>0</xdr:rowOff>
    </xdr:from>
    <xdr:ext cx="184731" cy="264560"/>
    <xdr:sp macro="" textlink="">
      <xdr:nvSpPr>
        <xdr:cNvPr id="16" name="TextBox 15">
          <a:extLst>
            <a:ext uri="{FF2B5EF4-FFF2-40B4-BE49-F238E27FC236}">
              <a16:creationId xmlns:a16="http://schemas.microsoft.com/office/drawing/2014/main" id="{00000000-0008-0000-0200-000010000000}"/>
            </a:ext>
          </a:extLst>
        </xdr:cNvPr>
        <xdr:cNvSpPr txBox="1"/>
      </xdr:nvSpPr>
      <xdr:spPr>
        <a:xfrm>
          <a:off x="13072110" y="84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6</xdr:col>
      <xdr:colOff>375285</xdr:colOff>
      <xdr:row>33</xdr:row>
      <xdr:rowOff>0</xdr:rowOff>
    </xdr:from>
    <xdr:ext cx="184731" cy="264560"/>
    <xdr:sp macro="" textlink="">
      <xdr:nvSpPr>
        <xdr:cNvPr id="17" name="TextBox 16">
          <a:extLst>
            <a:ext uri="{FF2B5EF4-FFF2-40B4-BE49-F238E27FC236}">
              <a16:creationId xmlns:a16="http://schemas.microsoft.com/office/drawing/2014/main" id="{00000000-0008-0000-0200-000011000000}"/>
            </a:ext>
          </a:extLst>
        </xdr:cNvPr>
        <xdr:cNvSpPr txBox="1"/>
      </xdr:nvSpPr>
      <xdr:spPr>
        <a:xfrm>
          <a:off x="11233785" y="781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6</xdr:col>
      <xdr:colOff>375285</xdr:colOff>
      <xdr:row>33</xdr:row>
      <xdr:rowOff>0</xdr:rowOff>
    </xdr:from>
    <xdr:ext cx="184731" cy="264560"/>
    <xdr:sp macro="" textlink="">
      <xdr:nvSpPr>
        <xdr:cNvPr id="18" name="TextBox 17">
          <a:extLst>
            <a:ext uri="{FF2B5EF4-FFF2-40B4-BE49-F238E27FC236}">
              <a16:creationId xmlns:a16="http://schemas.microsoft.com/office/drawing/2014/main" id="{00000000-0008-0000-0200-000012000000}"/>
            </a:ext>
          </a:extLst>
        </xdr:cNvPr>
        <xdr:cNvSpPr txBox="1"/>
      </xdr:nvSpPr>
      <xdr:spPr>
        <a:xfrm>
          <a:off x="11233785" y="781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10</xdr:col>
      <xdr:colOff>375285</xdr:colOff>
      <xdr:row>25</xdr:row>
      <xdr:rowOff>0</xdr:rowOff>
    </xdr:from>
    <xdr:ext cx="184731" cy="264560"/>
    <xdr:sp macro="" textlink="">
      <xdr:nvSpPr>
        <xdr:cNvPr id="31" name="TextBox 30">
          <a:extLst>
            <a:ext uri="{FF2B5EF4-FFF2-40B4-BE49-F238E27FC236}">
              <a16:creationId xmlns:a16="http://schemas.microsoft.com/office/drawing/2014/main" id="{00000000-0008-0000-0200-00001F000000}"/>
            </a:ext>
          </a:extLst>
        </xdr:cNvPr>
        <xdr:cNvSpPr txBox="1"/>
      </xdr:nvSpPr>
      <xdr:spPr>
        <a:xfrm>
          <a:off x="14558876" y="104255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5</xdr:col>
      <xdr:colOff>375285</xdr:colOff>
      <xdr:row>25</xdr:row>
      <xdr:rowOff>0</xdr:rowOff>
    </xdr:from>
    <xdr:ext cx="184731" cy="264560"/>
    <xdr:sp macro="" textlink="">
      <xdr:nvSpPr>
        <xdr:cNvPr id="32" name="TextBox 31">
          <a:extLst>
            <a:ext uri="{FF2B5EF4-FFF2-40B4-BE49-F238E27FC236}">
              <a16:creationId xmlns:a16="http://schemas.microsoft.com/office/drawing/2014/main" id="{00000000-0008-0000-0200-000020000000}"/>
            </a:ext>
          </a:extLst>
        </xdr:cNvPr>
        <xdr:cNvSpPr txBox="1"/>
      </xdr:nvSpPr>
      <xdr:spPr>
        <a:xfrm>
          <a:off x="11233785" y="104255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5</xdr:col>
      <xdr:colOff>375285</xdr:colOff>
      <xdr:row>25</xdr:row>
      <xdr:rowOff>0</xdr:rowOff>
    </xdr:from>
    <xdr:ext cx="184731" cy="264560"/>
    <xdr:sp macro="" textlink="">
      <xdr:nvSpPr>
        <xdr:cNvPr id="33" name="TextBox 32">
          <a:extLst>
            <a:ext uri="{FF2B5EF4-FFF2-40B4-BE49-F238E27FC236}">
              <a16:creationId xmlns:a16="http://schemas.microsoft.com/office/drawing/2014/main" id="{00000000-0008-0000-0200-000021000000}"/>
            </a:ext>
          </a:extLst>
        </xdr:cNvPr>
        <xdr:cNvSpPr txBox="1"/>
      </xdr:nvSpPr>
      <xdr:spPr>
        <a:xfrm>
          <a:off x="11233785" y="104255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5</xdr:col>
      <xdr:colOff>375285</xdr:colOff>
      <xdr:row>25</xdr:row>
      <xdr:rowOff>0</xdr:rowOff>
    </xdr:from>
    <xdr:ext cx="184731" cy="264560"/>
    <xdr:sp macro="" textlink="">
      <xdr:nvSpPr>
        <xdr:cNvPr id="40" name="TextBox 39">
          <a:extLst>
            <a:ext uri="{FF2B5EF4-FFF2-40B4-BE49-F238E27FC236}">
              <a16:creationId xmlns:a16="http://schemas.microsoft.com/office/drawing/2014/main" id="{00000000-0008-0000-0200-000028000000}"/>
            </a:ext>
          </a:extLst>
        </xdr:cNvPr>
        <xdr:cNvSpPr txBox="1"/>
      </xdr:nvSpPr>
      <xdr:spPr>
        <a:xfrm>
          <a:off x="11233785" y="106247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5</xdr:col>
      <xdr:colOff>375285</xdr:colOff>
      <xdr:row>25</xdr:row>
      <xdr:rowOff>0</xdr:rowOff>
    </xdr:from>
    <xdr:ext cx="184731" cy="264560"/>
    <xdr:sp macro="" textlink="">
      <xdr:nvSpPr>
        <xdr:cNvPr id="41" name="TextBox 40">
          <a:extLst>
            <a:ext uri="{FF2B5EF4-FFF2-40B4-BE49-F238E27FC236}">
              <a16:creationId xmlns:a16="http://schemas.microsoft.com/office/drawing/2014/main" id="{00000000-0008-0000-0200-000029000000}"/>
            </a:ext>
          </a:extLst>
        </xdr:cNvPr>
        <xdr:cNvSpPr txBox="1"/>
      </xdr:nvSpPr>
      <xdr:spPr>
        <a:xfrm>
          <a:off x="11233785" y="106247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7</xdr:col>
      <xdr:colOff>375285</xdr:colOff>
      <xdr:row>33</xdr:row>
      <xdr:rowOff>0</xdr:rowOff>
    </xdr:from>
    <xdr:ext cx="184731" cy="264560"/>
    <xdr:sp macro="" textlink="">
      <xdr:nvSpPr>
        <xdr:cNvPr id="42" name="TextBox 41">
          <a:extLst>
            <a:ext uri="{FF2B5EF4-FFF2-40B4-BE49-F238E27FC236}">
              <a16:creationId xmlns:a16="http://schemas.microsoft.com/office/drawing/2014/main" id="{00000000-0008-0000-0200-00002A000000}"/>
            </a:ext>
          </a:extLst>
        </xdr:cNvPr>
        <xdr:cNvSpPr txBox="1"/>
      </xdr:nvSpPr>
      <xdr:spPr>
        <a:xfrm>
          <a:off x="12065058" y="102437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375285</xdr:colOff>
      <xdr:row>33</xdr:row>
      <xdr:rowOff>0</xdr:rowOff>
    </xdr:from>
    <xdr:ext cx="184731" cy="264560"/>
    <xdr:sp macro="" textlink="">
      <xdr:nvSpPr>
        <xdr:cNvPr id="43" name="TextBox 42">
          <a:extLst>
            <a:ext uri="{FF2B5EF4-FFF2-40B4-BE49-F238E27FC236}">
              <a16:creationId xmlns:a16="http://schemas.microsoft.com/office/drawing/2014/main" id="{00000000-0008-0000-0200-00002B000000}"/>
            </a:ext>
          </a:extLst>
        </xdr:cNvPr>
        <xdr:cNvSpPr txBox="1"/>
      </xdr:nvSpPr>
      <xdr:spPr>
        <a:xfrm>
          <a:off x="12896330" y="102437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6</xdr:col>
      <xdr:colOff>375285</xdr:colOff>
      <xdr:row>33</xdr:row>
      <xdr:rowOff>0</xdr:rowOff>
    </xdr:from>
    <xdr:ext cx="184731" cy="264560"/>
    <xdr:sp macro="" textlink="">
      <xdr:nvSpPr>
        <xdr:cNvPr id="44" name="TextBox 43">
          <a:extLst>
            <a:ext uri="{FF2B5EF4-FFF2-40B4-BE49-F238E27FC236}">
              <a16:creationId xmlns:a16="http://schemas.microsoft.com/office/drawing/2014/main" id="{00000000-0008-0000-0200-00002C000000}"/>
            </a:ext>
          </a:extLst>
        </xdr:cNvPr>
        <xdr:cNvSpPr txBox="1"/>
      </xdr:nvSpPr>
      <xdr:spPr>
        <a:xfrm>
          <a:off x="11233785" y="102437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6</xdr:col>
      <xdr:colOff>375285</xdr:colOff>
      <xdr:row>33</xdr:row>
      <xdr:rowOff>0</xdr:rowOff>
    </xdr:from>
    <xdr:ext cx="184731" cy="264560"/>
    <xdr:sp macro="" textlink="">
      <xdr:nvSpPr>
        <xdr:cNvPr id="45" name="TextBox 44">
          <a:extLst>
            <a:ext uri="{FF2B5EF4-FFF2-40B4-BE49-F238E27FC236}">
              <a16:creationId xmlns:a16="http://schemas.microsoft.com/office/drawing/2014/main" id="{00000000-0008-0000-0200-00002D000000}"/>
            </a:ext>
          </a:extLst>
        </xdr:cNvPr>
        <xdr:cNvSpPr txBox="1"/>
      </xdr:nvSpPr>
      <xdr:spPr>
        <a:xfrm>
          <a:off x="11233785" y="102437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6</xdr:col>
      <xdr:colOff>375285</xdr:colOff>
      <xdr:row>40</xdr:row>
      <xdr:rowOff>0</xdr:rowOff>
    </xdr:from>
    <xdr:ext cx="184731" cy="264560"/>
    <xdr:sp macro="" textlink="">
      <xdr:nvSpPr>
        <xdr:cNvPr id="34" name="TextBox 33">
          <a:extLst>
            <a:ext uri="{FF2B5EF4-FFF2-40B4-BE49-F238E27FC236}">
              <a16:creationId xmlns:a16="http://schemas.microsoft.com/office/drawing/2014/main" id="{00000000-0008-0000-0200-000022000000}"/>
            </a:ext>
          </a:extLst>
        </xdr:cNvPr>
        <xdr:cNvSpPr txBox="1"/>
      </xdr:nvSpPr>
      <xdr:spPr>
        <a:xfrm>
          <a:off x="1123378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6</xdr:col>
      <xdr:colOff>375285</xdr:colOff>
      <xdr:row>40</xdr:row>
      <xdr:rowOff>0</xdr:rowOff>
    </xdr:from>
    <xdr:ext cx="184731" cy="264560"/>
    <xdr:sp macro="" textlink="">
      <xdr:nvSpPr>
        <xdr:cNvPr id="35" name="TextBox 34">
          <a:extLst>
            <a:ext uri="{FF2B5EF4-FFF2-40B4-BE49-F238E27FC236}">
              <a16:creationId xmlns:a16="http://schemas.microsoft.com/office/drawing/2014/main" id="{00000000-0008-0000-0200-000023000000}"/>
            </a:ext>
          </a:extLst>
        </xdr:cNvPr>
        <xdr:cNvSpPr txBox="1"/>
      </xdr:nvSpPr>
      <xdr:spPr>
        <a:xfrm>
          <a:off x="1123378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6</xdr:col>
      <xdr:colOff>375285</xdr:colOff>
      <xdr:row>40</xdr:row>
      <xdr:rowOff>0</xdr:rowOff>
    </xdr:from>
    <xdr:ext cx="184731" cy="264560"/>
    <xdr:sp macro="" textlink="">
      <xdr:nvSpPr>
        <xdr:cNvPr id="36" name="TextBox 35">
          <a:extLst>
            <a:ext uri="{FF2B5EF4-FFF2-40B4-BE49-F238E27FC236}">
              <a16:creationId xmlns:a16="http://schemas.microsoft.com/office/drawing/2014/main" id="{00000000-0008-0000-0200-000024000000}"/>
            </a:ext>
          </a:extLst>
        </xdr:cNvPr>
        <xdr:cNvSpPr txBox="1"/>
      </xdr:nvSpPr>
      <xdr:spPr>
        <a:xfrm>
          <a:off x="1123378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6</xdr:col>
      <xdr:colOff>375285</xdr:colOff>
      <xdr:row>40</xdr:row>
      <xdr:rowOff>0</xdr:rowOff>
    </xdr:from>
    <xdr:ext cx="184731" cy="264560"/>
    <xdr:sp macro="" textlink="">
      <xdr:nvSpPr>
        <xdr:cNvPr id="37" name="TextBox 36">
          <a:extLst>
            <a:ext uri="{FF2B5EF4-FFF2-40B4-BE49-F238E27FC236}">
              <a16:creationId xmlns:a16="http://schemas.microsoft.com/office/drawing/2014/main" id="{00000000-0008-0000-0200-000025000000}"/>
            </a:ext>
          </a:extLst>
        </xdr:cNvPr>
        <xdr:cNvSpPr txBox="1"/>
      </xdr:nvSpPr>
      <xdr:spPr>
        <a:xfrm>
          <a:off x="1123378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6</xdr:col>
      <xdr:colOff>375285</xdr:colOff>
      <xdr:row>40</xdr:row>
      <xdr:rowOff>0</xdr:rowOff>
    </xdr:from>
    <xdr:ext cx="184731" cy="264560"/>
    <xdr:sp macro="" textlink="">
      <xdr:nvSpPr>
        <xdr:cNvPr id="47" name="TextBox 46">
          <a:extLst>
            <a:ext uri="{FF2B5EF4-FFF2-40B4-BE49-F238E27FC236}">
              <a16:creationId xmlns:a16="http://schemas.microsoft.com/office/drawing/2014/main" id="{00000000-0008-0000-0200-00002F000000}"/>
            </a:ext>
          </a:extLst>
        </xdr:cNvPr>
        <xdr:cNvSpPr txBox="1"/>
      </xdr:nvSpPr>
      <xdr:spPr>
        <a:xfrm>
          <a:off x="1123378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7</xdr:col>
      <xdr:colOff>375285</xdr:colOff>
      <xdr:row>40</xdr:row>
      <xdr:rowOff>0</xdr:rowOff>
    </xdr:from>
    <xdr:ext cx="184731" cy="264560"/>
    <xdr:sp macro="" textlink="">
      <xdr:nvSpPr>
        <xdr:cNvPr id="48" name="TextBox 47">
          <a:extLst>
            <a:ext uri="{FF2B5EF4-FFF2-40B4-BE49-F238E27FC236}">
              <a16:creationId xmlns:a16="http://schemas.microsoft.com/office/drawing/2014/main" id="{00000000-0008-0000-0200-000030000000}"/>
            </a:ext>
          </a:extLst>
        </xdr:cNvPr>
        <xdr:cNvSpPr txBox="1"/>
      </xdr:nvSpPr>
      <xdr:spPr>
        <a:xfrm>
          <a:off x="1206246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375285</xdr:colOff>
      <xdr:row>40</xdr:row>
      <xdr:rowOff>0</xdr:rowOff>
    </xdr:from>
    <xdr:ext cx="184731" cy="264560"/>
    <xdr:sp macro="" textlink="">
      <xdr:nvSpPr>
        <xdr:cNvPr id="49" name="TextBox 48">
          <a:extLst>
            <a:ext uri="{FF2B5EF4-FFF2-40B4-BE49-F238E27FC236}">
              <a16:creationId xmlns:a16="http://schemas.microsoft.com/office/drawing/2014/main" id="{00000000-0008-0000-0200-000031000000}"/>
            </a:ext>
          </a:extLst>
        </xdr:cNvPr>
        <xdr:cNvSpPr txBox="1"/>
      </xdr:nvSpPr>
      <xdr:spPr>
        <a:xfrm>
          <a:off x="1289113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9</xdr:col>
      <xdr:colOff>691751</xdr:colOff>
      <xdr:row>36</xdr:row>
      <xdr:rowOff>1271495</xdr:rowOff>
    </xdr:from>
    <xdr:ext cx="264560" cy="266174"/>
    <xdr:sp macro="" textlink="">
      <xdr:nvSpPr>
        <xdr:cNvPr id="50" name="TextBox 49">
          <a:extLst>
            <a:ext uri="{FF2B5EF4-FFF2-40B4-BE49-F238E27FC236}">
              <a16:creationId xmlns:a16="http://schemas.microsoft.com/office/drawing/2014/main" id="{00000000-0008-0000-0200-000032000000}"/>
            </a:ext>
          </a:extLst>
        </xdr:cNvPr>
        <xdr:cNvSpPr txBox="1"/>
      </xdr:nvSpPr>
      <xdr:spPr>
        <a:xfrm rot="2737944">
          <a:off x="12294126" y="22435120"/>
          <a:ext cx="266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ru-RU"/>
        </a:p>
      </xdr:txBody>
    </xdr:sp>
    <xdr:clientData/>
  </xdr:oneCellAnchor>
  <xdr:oneCellAnchor>
    <xdr:from>
      <xdr:col>6</xdr:col>
      <xdr:colOff>375285</xdr:colOff>
      <xdr:row>40</xdr:row>
      <xdr:rowOff>0</xdr:rowOff>
    </xdr:from>
    <xdr:ext cx="184731" cy="264560"/>
    <xdr:sp macro="" textlink="">
      <xdr:nvSpPr>
        <xdr:cNvPr id="51" name="TextBox 50">
          <a:extLst>
            <a:ext uri="{FF2B5EF4-FFF2-40B4-BE49-F238E27FC236}">
              <a16:creationId xmlns:a16="http://schemas.microsoft.com/office/drawing/2014/main" id="{00000000-0008-0000-0200-000033000000}"/>
            </a:ext>
          </a:extLst>
        </xdr:cNvPr>
        <xdr:cNvSpPr txBox="1"/>
      </xdr:nvSpPr>
      <xdr:spPr>
        <a:xfrm>
          <a:off x="1123378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6</xdr:col>
      <xdr:colOff>375285</xdr:colOff>
      <xdr:row>40</xdr:row>
      <xdr:rowOff>0</xdr:rowOff>
    </xdr:from>
    <xdr:ext cx="184731" cy="264560"/>
    <xdr:sp macro="" textlink="">
      <xdr:nvSpPr>
        <xdr:cNvPr id="52" name="TextBox 51">
          <a:extLst>
            <a:ext uri="{FF2B5EF4-FFF2-40B4-BE49-F238E27FC236}">
              <a16:creationId xmlns:a16="http://schemas.microsoft.com/office/drawing/2014/main" id="{00000000-0008-0000-0200-000034000000}"/>
            </a:ext>
          </a:extLst>
        </xdr:cNvPr>
        <xdr:cNvSpPr txBox="1"/>
      </xdr:nvSpPr>
      <xdr:spPr>
        <a:xfrm>
          <a:off x="1123378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6</xdr:col>
      <xdr:colOff>375285</xdr:colOff>
      <xdr:row>40</xdr:row>
      <xdr:rowOff>0</xdr:rowOff>
    </xdr:from>
    <xdr:ext cx="184731" cy="264560"/>
    <xdr:sp macro="" textlink="">
      <xdr:nvSpPr>
        <xdr:cNvPr id="53" name="TextBox 52">
          <a:extLst>
            <a:ext uri="{FF2B5EF4-FFF2-40B4-BE49-F238E27FC236}">
              <a16:creationId xmlns:a16="http://schemas.microsoft.com/office/drawing/2014/main" id="{00000000-0008-0000-0200-000035000000}"/>
            </a:ext>
          </a:extLst>
        </xdr:cNvPr>
        <xdr:cNvSpPr txBox="1"/>
      </xdr:nvSpPr>
      <xdr:spPr>
        <a:xfrm>
          <a:off x="1123378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6</xdr:col>
      <xdr:colOff>375285</xdr:colOff>
      <xdr:row>40</xdr:row>
      <xdr:rowOff>0</xdr:rowOff>
    </xdr:from>
    <xdr:ext cx="184731" cy="264560"/>
    <xdr:sp macro="" textlink="">
      <xdr:nvSpPr>
        <xdr:cNvPr id="54" name="TextBox 53">
          <a:extLst>
            <a:ext uri="{FF2B5EF4-FFF2-40B4-BE49-F238E27FC236}">
              <a16:creationId xmlns:a16="http://schemas.microsoft.com/office/drawing/2014/main" id="{00000000-0008-0000-0200-000036000000}"/>
            </a:ext>
          </a:extLst>
        </xdr:cNvPr>
        <xdr:cNvSpPr txBox="1"/>
      </xdr:nvSpPr>
      <xdr:spPr>
        <a:xfrm>
          <a:off x="1123378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6</xdr:col>
      <xdr:colOff>375285</xdr:colOff>
      <xdr:row>40</xdr:row>
      <xdr:rowOff>0</xdr:rowOff>
    </xdr:from>
    <xdr:ext cx="184731" cy="264560"/>
    <xdr:sp macro="" textlink="">
      <xdr:nvSpPr>
        <xdr:cNvPr id="55" name="TextBox 54">
          <a:extLst>
            <a:ext uri="{FF2B5EF4-FFF2-40B4-BE49-F238E27FC236}">
              <a16:creationId xmlns:a16="http://schemas.microsoft.com/office/drawing/2014/main" id="{00000000-0008-0000-0200-000037000000}"/>
            </a:ext>
          </a:extLst>
        </xdr:cNvPr>
        <xdr:cNvSpPr txBox="1"/>
      </xdr:nvSpPr>
      <xdr:spPr>
        <a:xfrm>
          <a:off x="1123378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6</xdr:col>
      <xdr:colOff>375285</xdr:colOff>
      <xdr:row>40</xdr:row>
      <xdr:rowOff>0</xdr:rowOff>
    </xdr:from>
    <xdr:ext cx="184731" cy="264560"/>
    <xdr:sp macro="" textlink="">
      <xdr:nvSpPr>
        <xdr:cNvPr id="56" name="TextBox 55">
          <a:extLst>
            <a:ext uri="{FF2B5EF4-FFF2-40B4-BE49-F238E27FC236}">
              <a16:creationId xmlns:a16="http://schemas.microsoft.com/office/drawing/2014/main" id="{00000000-0008-0000-0200-000038000000}"/>
            </a:ext>
          </a:extLst>
        </xdr:cNvPr>
        <xdr:cNvSpPr txBox="1"/>
      </xdr:nvSpPr>
      <xdr:spPr>
        <a:xfrm>
          <a:off x="1123378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5</xdr:col>
      <xdr:colOff>375285</xdr:colOff>
      <xdr:row>21</xdr:row>
      <xdr:rowOff>0</xdr:rowOff>
    </xdr:from>
    <xdr:ext cx="184731" cy="264560"/>
    <xdr:sp macro="" textlink="">
      <xdr:nvSpPr>
        <xdr:cNvPr id="84" name="TextBox 83">
          <a:extLst>
            <a:ext uri="{FF2B5EF4-FFF2-40B4-BE49-F238E27FC236}">
              <a16:creationId xmlns:a16="http://schemas.microsoft.com/office/drawing/2014/main" id="{00000000-0008-0000-0200-000054000000}"/>
            </a:ext>
          </a:extLst>
        </xdr:cNvPr>
        <xdr:cNvSpPr txBox="1"/>
      </xdr:nvSpPr>
      <xdr:spPr>
        <a:xfrm>
          <a:off x="11233785" y="213792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5</xdr:col>
      <xdr:colOff>375285</xdr:colOff>
      <xdr:row>21</xdr:row>
      <xdr:rowOff>0</xdr:rowOff>
    </xdr:from>
    <xdr:ext cx="184731" cy="264560"/>
    <xdr:sp macro="" textlink="">
      <xdr:nvSpPr>
        <xdr:cNvPr id="85" name="TextBox 84">
          <a:extLst>
            <a:ext uri="{FF2B5EF4-FFF2-40B4-BE49-F238E27FC236}">
              <a16:creationId xmlns:a16="http://schemas.microsoft.com/office/drawing/2014/main" id="{00000000-0008-0000-0200-000055000000}"/>
            </a:ext>
          </a:extLst>
        </xdr:cNvPr>
        <xdr:cNvSpPr txBox="1"/>
      </xdr:nvSpPr>
      <xdr:spPr>
        <a:xfrm>
          <a:off x="11233785" y="213792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5</xdr:col>
      <xdr:colOff>375285</xdr:colOff>
      <xdr:row>21</xdr:row>
      <xdr:rowOff>0</xdr:rowOff>
    </xdr:from>
    <xdr:ext cx="184731" cy="264560"/>
    <xdr:sp macro="" textlink="">
      <xdr:nvSpPr>
        <xdr:cNvPr id="86" name="TextBox 85">
          <a:extLst>
            <a:ext uri="{FF2B5EF4-FFF2-40B4-BE49-F238E27FC236}">
              <a16:creationId xmlns:a16="http://schemas.microsoft.com/office/drawing/2014/main" id="{00000000-0008-0000-0200-000056000000}"/>
            </a:ext>
          </a:extLst>
        </xdr:cNvPr>
        <xdr:cNvSpPr txBox="1"/>
      </xdr:nvSpPr>
      <xdr:spPr>
        <a:xfrm>
          <a:off x="11233785" y="213792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5</xdr:col>
      <xdr:colOff>375285</xdr:colOff>
      <xdr:row>21</xdr:row>
      <xdr:rowOff>0</xdr:rowOff>
    </xdr:from>
    <xdr:ext cx="184731" cy="264560"/>
    <xdr:sp macro="" textlink="">
      <xdr:nvSpPr>
        <xdr:cNvPr id="87" name="TextBox 86">
          <a:extLst>
            <a:ext uri="{FF2B5EF4-FFF2-40B4-BE49-F238E27FC236}">
              <a16:creationId xmlns:a16="http://schemas.microsoft.com/office/drawing/2014/main" id="{00000000-0008-0000-0200-000057000000}"/>
            </a:ext>
          </a:extLst>
        </xdr:cNvPr>
        <xdr:cNvSpPr txBox="1"/>
      </xdr:nvSpPr>
      <xdr:spPr>
        <a:xfrm>
          <a:off x="11233785" y="213792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5</xdr:col>
      <xdr:colOff>375285</xdr:colOff>
      <xdr:row>21</xdr:row>
      <xdr:rowOff>0</xdr:rowOff>
    </xdr:from>
    <xdr:ext cx="184731" cy="264560"/>
    <xdr:sp macro="" textlink="">
      <xdr:nvSpPr>
        <xdr:cNvPr id="88" name="TextBox 87">
          <a:extLst>
            <a:ext uri="{FF2B5EF4-FFF2-40B4-BE49-F238E27FC236}">
              <a16:creationId xmlns:a16="http://schemas.microsoft.com/office/drawing/2014/main" id="{00000000-0008-0000-0200-000058000000}"/>
            </a:ext>
          </a:extLst>
        </xdr:cNvPr>
        <xdr:cNvSpPr txBox="1"/>
      </xdr:nvSpPr>
      <xdr:spPr>
        <a:xfrm>
          <a:off x="11233785" y="213792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6</xdr:col>
      <xdr:colOff>375285</xdr:colOff>
      <xdr:row>21</xdr:row>
      <xdr:rowOff>0</xdr:rowOff>
    </xdr:from>
    <xdr:ext cx="184731" cy="264560"/>
    <xdr:sp macro="" textlink="">
      <xdr:nvSpPr>
        <xdr:cNvPr id="89" name="TextBox 88">
          <a:extLst>
            <a:ext uri="{FF2B5EF4-FFF2-40B4-BE49-F238E27FC236}">
              <a16:creationId xmlns:a16="http://schemas.microsoft.com/office/drawing/2014/main" id="{00000000-0008-0000-0200-000059000000}"/>
            </a:ext>
          </a:extLst>
        </xdr:cNvPr>
        <xdr:cNvSpPr txBox="1"/>
      </xdr:nvSpPr>
      <xdr:spPr>
        <a:xfrm>
          <a:off x="12065058" y="213792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170035</xdr:colOff>
      <xdr:row>20</xdr:row>
      <xdr:rowOff>31296</xdr:rowOff>
    </xdr:from>
    <xdr:ext cx="264560" cy="253105"/>
    <xdr:sp macro="" textlink="">
      <xdr:nvSpPr>
        <xdr:cNvPr id="90" name="TextBox 89">
          <a:extLst>
            <a:ext uri="{FF2B5EF4-FFF2-40B4-BE49-F238E27FC236}">
              <a16:creationId xmlns:a16="http://schemas.microsoft.com/office/drawing/2014/main" id="{00000000-0008-0000-0200-00005A000000}"/>
            </a:ext>
          </a:extLst>
        </xdr:cNvPr>
        <xdr:cNvSpPr txBox="1"/>
      </xdr:nvSpPr>
      <xdr:spPr>
        <a:xfrm rot="4048166">
          <a:off x="14520412" y="10426869"/>
          <a:ext cx="25310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ru-RU"/>
        </a:p>
      </xdr:txBody>
    </xdr:sp>
    <xdr:clientData/>
  </xdr:oneCellAnchor>
  <xdr:oneCellAnchor>
    <xdr:from>
      <xdr:col>11</xdr:col>
      <xdr:colOff>371475</xdr:colOff>
      <xdr:row>21</xdr:row>
      <xdr:rowOff>0</xdr:rowOff>
    </xdr:from>
    <xdr:ext cx="4686300" cy="264560"/>
    <xdr:sp macro="" textlink="">
      <xdr:nvSpPr>
        <xdr:cNvPr id="91" name="TextBox 90">
          <a:extLst>
            <a:ext uri="{FF2B5EF4-FFF2-40B4-BE49-F238E27FC236}">
              <a16:creationId xmlns:a16="http://schemas.microsoft.com/office/drawing/2014/main" id="{00000000-0008-0000-0200-00005B000000}"/>
            </a:ext>
          </a:extLst>
        </xdr:cNvPr>
        <xdr:cNvSpPr txBox="1"/>
      </xdr:nvSpPr>
      <xdr:spPr>
        <a:xfrm flipH="1">
          <a:off x="14716125" y="11258549"/>
          <a:ext cx="468630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ru-RU"/>
        </a:p>
      </xdr:txBody>
    </xdr:sp>
    <xdr:clientData/>
  </xdr:oneCellAnchor>
  <xdr:oneCellAnchor>
    <xdr:from>
      <xdr:col>5</xdr:col>
      <xdr:colOff>375285</xdr:colOff>
      <xdr:row>21</xdr:row>
      <xdr:rowOff>0</xdr:rowOff>
    </xdr:from>
    <xdr:ext cx="184731" cy="264560"/>
    <xdr:sp macro="" textlink="">
      <xdr:nvSpPr>
        <xdr:cNvPr id="92" name="TextBox 91">
          <a:extLst>
            <a:ext uri="{FF2B5EF4-FFF2-40B4-BE49-F238E27FC236}">
              <a16:creationId xmlns:a16="http://schemas.microsoft.com/office/drawing/2014/main" id="{00000000-0008-0000-0200-00005C000000}"/>
            </a:ext>
          </a:extLst>
        </xdr:cNvPr>
        <xdr:cNvSpPr txBox="1"/>
      </xdr:nvSpPr>
      <xdr:spPr>
        <a:xfrm>
          <a:off x="11233785" y="213792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5</xdr:col>
      <xdr:colOff>375285</xdr:colOff>
      <xdr:row>21</xdr:row>
      <xdr:rowOff>0</xdr:rowOff>
    </xdr:from>
    <xdr:ext cx="184731" cy="264560"/>
    <xdr:sp macro="" textlink="">
      <xdr:nvSpPr>
        <xdr:cNvPr id="93" name="TextBox 92">
          <a:extLst>
            <a:ext uri="{FF2B5EF4-FFF2-40B4-BE49-F238E27FC236}">
              <a16:creationId xmlns:a16="http://schemas.microsoft.com/office/drawing/2014/main" id="{00000000-0008-0000-0200-00005D000000}"/>
            </a:ext>
          </a:extLst>
        </xdr:cNvPr>
        <xdr:cNvSpPr txBox="1"/>
      </xdr:nvSpPr>
      <xdr:spPr>
        <a:xfrm>
          <a:off x="11233785" y="213792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5</xdr:col>
      <xdr:colOff>375285</xdr:colOff>
      <xdr:row>21</xdr:row>
      <xdr:rowOff>0</xdr:rowOff>
    </xdr:from>
    <xdr:ext cx="184731" cy="264560"/>
    <xdr:sp macro="" textlink="">
      <xdr:nvSpPr>
        <xdr:cNvPr id="94" name="TextBox 93">
          <a:extLst>
            <a:ext uri="{FF2B5EF4-FFF2-40B4-BE49-F238E27FC236}">
              <a16:creationId xmlns:a16="http://schemas.microsoft.com/office/drawing/2014/main" id="{00000000-0008-0000-0200-00005E000000}"/>
            </a:ext>
          </a:extLst>
        </xdr:cNvPr>
        <xdr:cNvSpPr txBox="1"/>
      </xdr:nvSpPr>
      <xdr:spPr>
        <a:xfrm>
          <a:off x="11233785" y="213792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5</xdr:col>
      <xdr:colOff>375285</xdr:colOff>
      <xdr:row>21</xdr:row>
      <xdr:rowOff>0</xdr:rowOff>
    </xdr:from>
    <xdr:ext cx="184731" cy="264560"/>
    <xdr:sp macro="" textlink="">
      <xdr:nvSpPr>
        <xdr:cNvPr id="95" name="TextBox 94">
          <a:extLst>
            <a:ext uri="{FF2B5EF4-FFF2-40B4-BE49-F238E27FC236}">
              <a16:creationId xmlns:a16="http://schemas.microsoft.com/office/drawing/2014/main" id="{00000000-0008-0000-0200-00005F000000}"/>
            </a:ext>
          </a:extLst>
        </xdr:cNvPr>
        <xdr:cNvSpPr txBox="1"/>
      </xdr:nvSpPr>
      <xdr:spPr>
        <a:xfrm>
          <a:off x="11233785" y="213792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5</xdr:col>
      <xdr:colOff>375285</xdr:colOff>
      <xdr:row>21</xdr:row>
      <xdr:rowOff>0</xdr:rowOff>
    </xdr:from>
    <xdr:ext cx="184731" cy="264560"/>
    <xdr:sp macro="" textlink="">
      <xdr:nvSpPr>
        <xdr:cNvPr id="96" name="TextBox 95">
          <a:extLst>
            <a:ext uri="{FF2B5EF4-FFF2-40B4-BE49-F238E27FC236}">
              <a16:creationId xmlns:a16="http://schemas.microsoft.com/office/drawing/2014/main" id="{00000000-0008-0000-0200-000060000000}"/>
            </a:ext>
          </a:extLst>
        </xdr:cNvPr>
        <xdr:cNvSpPr txBox="1"/>
      </xdr:nvSpPr>
      <xdr:spPr>
        <a:xfrm>
          <a:off x="11233785" y="213792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5</xdr:col>
      <xdr:colOff>375285</xdr:colOff>
      <xdr:row>21</xdr:row>
      <xdr:rowOff>0</xdr:rowOff>
    </xdr:from>
    <xdr:ext cx="184731" cy="264560"/>
    <xdr:sp macro="" textlink="">
      <xdr:nvSpPr>
        <xdr:cNvPr id="97" name="TextBox 96">
          <a:extLst>
            <a:ext uri="{FF2B5EF4-FFF2-40B4-BE49-F238E27FC236}">
              <a16:creationId xmlns:a16="http://schemas.microsoft.com/office/drawing/2014/main" id="{00000000-0008-0000-0200-000061000000}"/>
            </a:ext>
          </a:extLst>
        </xdr:cNvPr>
        <xdr:cNvSpPr txBox="1"/>
      </xdr:nvSpPr>
      <xdr:spPr>
        <a:xfrm>
          <a:off x="11233785" y="213792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6</xdr:col>
      <xdr:colOff>375285</xdr:colOff>
      <xdr:row>21</xdr:row>
      <xdr:rowOff>0</xdr:rowOff>
    </xdr:from>
    <xdr:ext cx="184731" cy="264560"/>
    <xdr:sp macro="" textlink="">
      <xdr:nvSpPr>
        <xdr:cNvPr id="57" name="TextBox 56">
          <a:extLst>
            <a:ext uri="{FF2B5EF4-FFF2-40B4-BE49-F238E27FC236}">
              <a16:creationId xmlns:a16="http://schemas.microsoft.com/office/drawing/2014/main" id="{00000000-0008-0000-0200-000039000000}"/>
            </a:ext>
          </a:extLst>
        </xdr:cNvPr>
        <xdr:cNvSpPr txBox="1"/>
      </xdr:nvSpPr>
      <xdr:spPr>
        <a:xfrm>
          <a:off x="9471660" y="1070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6</xdr:col>
      <xdr:colOff>375285</xdr:colOff>
      <xdr:row>21</xdr:row>
      <xdr:rowOff>0</xdr:rowOff>
    </xdr:from>
    <xdr:ext cx="184731" cy="264560"/>
    <xdr:sp macro="" textlink="">
      <xdr:nvSpPr>
        <xdr:cNvPr id="58" name="TextBox 57">
          <a:extLst>
            <a:ext uri="{FF2B5EF4-FFF2-40B4-BE49-F238E27FC236}">
              <a16:creationId xmlns:a16="http://schemas.microsoft.com/office/drawing/2014/main" id="{00000000-0008-0000-0200-00003A000000}"/>
            </a:ext>
          </a:extLst>
        </xdr:cNvPr>
        <xdr:cNvSpPr txBox="1"/>
      </xdr:nvSpPr>
      <xdr:spPr>
        <a:xfrm>
          <a:off x="9471660" y="1070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6</xdr:col>
      <xdr:colOff>375285</xdr:colOff>
      <xdr:row>21</xdr:row>
      <xdr:rowOff>0</xdr:rowOff>
    </xdr:from>
    <xdr:ext cx="184731" cy="264560"/>
    <xdr:sp macro="" textlink="">
      <xdr:nvSpPr>
        <xdr:cNvPr id="59" name="TextBox 58">
          <a:extLst>
            <a:ext uri="{FF2B5EF4-FFF2-40B4-BE49-F238E27FC236}">
              <a16:creationId xmlns:a16="http://schemas.microsoft.com/office/drawing/2014/main" id="{00000000-0008-0000-0200-00003B000000}"/>
            </a:ext>
          </a:extLst>
        </xdr:cNvPr>
        <xdr:cNvSpPr txBox="1"/>
      </xdr:nvSpPr>
      <xdr:spPr>
        <a:xfrm>
          <a:off x="9471660" y="1070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6</xdr:col>
      <xdr:colOff>375285</xdr:colOff>
      <xdr:row>21</xdr:row>
      <xdr:rowOff>0</xdr:rowOff>
    </xdr:from>
    <xdr:ext cx="184731" cy="264560"/>
    <xdr:sp macro="" textlink="">
      <xdr:nvSpPr>
        <xdr:cNvPr id="60" name="TextBox 59">
          <a:extLst>
            <a:ext uri="{FF2B5EF4-FFF2-40B4-BE49-F238E27FC236}">
              <a16:creationId xmlns:a16="http://schemas.microsoft.com/office/drawing/2014/main" id="{00000000-0008-0000-0200-00003C000000}"/>
            </a:ext>
          </a:extLst>
        </xdr:cNvPr>
        <xdr:cNvSpPr txBox="1"/>
      </xdr:nvSpPr>
      <xdr:spPr>
        <a:xfrm>
          <a:off x="9471660" y="1070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6</xdr:col>
      <xdr:colOff>375285</xdr:colOff>
      <xdr:row>21</xdr:row>
      <xdr:rowOff>0</xdr:rowOff>
    </xdr:from>
    <xdr:ext cx="184731" cy="264560"/>
    <xdr:sp macro="" textlink="">
      <xdr:nvSpPr>
        <xdr:cNvPr id="61" name="TextBox 60">
          <a:extLst>
            <a:ext uri="{FF2B5EF4-FFF2-40B4-BE49-F238E27FC236}">
              <a16:creationId xmlns:a16="http://schemas.microsoft.com/office/drawing/2014/main" id="{00000000-0008-0000-0200-00003D000000}"/>
            </a:ext>
          </a:extLst>
        </xdr:cNvPr>
        <xdr:cNvSpPr txBox="1"/>
      </xdr:nvSpPr>
      <xdr:spPr>
        <a:xfrm>
          <a:off x="9471660" y="1070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7</xdr:col>
      <xdr:colOff>375285</xdr:colOff>
      <xdr:row>21</xdr:row>
      <xdr:rowOff>0</xdr:rowOff>
    </xdr:from>
    <xdr:ext cx="184731" cy="264560"/>
    <xdr:sp macro="" textlink="">
      <xdr:nvSpPr>
        <xdr:cNvPr id="62" name="TextBox 61">
          <a:extLst>
            <a:ext uri="{FF2B5EF4-FFF2-40B4-BE49-F238E27FC236}">
              <a16:creationId xmlns:a16="http://schemas.microsoft.com/office/drawing/2014/main" id="{00000000-0008-0000-0200-00003E000000}"/>
            </a:ext>
          </a:extLst>
        </xdr:cNvPr>
        <xdr:cNvSpPr txBox="1"/>
      </xdr:nvSpPr>
      <xdr:spPr>
        <a:xfrm>
          <a:off x="10300335" y="1070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6</xdr:col>
      <xdr:colOff>375285</xdr:colOff>
      <xdr:row>21</xdr:row>
      <xdr:rowOff>0</xdr:rowOff>
    </xdr:from>
    <xdr:ext cx="184731" cy="264560"/>
    <xdr:sp macro="" textlink="">
      <xdr:nvSpPr>
        <xdr:cNvPr id="63" name="TextBox 62">
          <a:extLst>
            <a:ext uri="{FF2B5EF4-FFF2-40B4-BE49-F238E27FC236}">
              <a16:creationId xmlns:a16="http://schemas.microsoft.com/office/drawing/2014/main" id="{00000000-0008-0000-0200-00003F000000}"/>
            </a:ext>
          </a:extLst>
        </xdr:cNvPr>
        <xdr:cNvSpPr txBox="1"/>
      </xdr:nvSpPr>
      <xdr:spPr>
        <a:xfrm>
          <a:off x="9471660" y="1070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6</xdr:col>
      <xdr:colOff>375285</xdr:colOff>
      <xdr:row>21</xdr:row>
      <xdr:rowOff>0</xdr:rowOff>
    </xdr:from>
    <xdr:ext cx="184731" cy="264560"/>
    <xdr:sp macro="" textlink="">
      <xdr:nvSpPr>
        <xdr:cNvPr id="64" name="TextBox 63">
          <a:extLst>
            <a:ext uri="{FF2B5EF4-FFF2-40B4-BE49-F238E27FC236}">
              <a16:creationId xmlns:a16="http://schemas.microsoft.com/office/drawing/2014/main" id="{00000000-0008-0000-0200-000040000000}"/>
            </a:ext>
          </a:extLst>
        </xdr:cNvPr>
        <xdr:cNvSpPr txBox="1"/>
      </xdr:nvSpPr>
      <xdr:spPr>
        <a:xfrm>
          <a:off x="9471660" y="1070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6</xdr:col>
      <xdr:colOff>375285</xdr:colOff>
      <xdr:row>21</xdr:row>
      <xdr:rowOff>0</xdr:rowOff>
    </xdr:from>
    <xdr:ext cx="184731" cy="264560"/>
    <xdr:sp macro="" textlink="">
      <xdr:nvSpPr>
        <xdr:cNvPr id="65" name="TextBox 64">
          <a:extLst>
            <a:ext uri="{FF2B5EF4-FFF2-40B4-BE49-F238E27FC236}">
              <a16:creationId xmlns:a16="http://schemas.microsoft.com/office/drawing/2014/main" id="{00000000-0008-0000-0200-000041000000}"/>
            </a:ext>
          </a:extLst>
        </xdr:cNvPr>
        <xdr:cNvSpPr txBox="1"/>
      </xdr:nvSpPr>
      <xdr:spPr>
        <a:xfrm>
          <a:off x="9471660" y="1070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6</xdr:col>
      <xdr:colOff>375285</xdr:colOff>
      <xdr:row>21</xdr:row>
      <xdr:rowOff>0</xdr:rowOff>
    </xdr:from>
    <xdr:ext cx="184731" cy="264560"/>
    <xdr:sp macro="" textlink="">
      <xdr:nvSpPr>
        <xdr:cNvPr id="66" name="TextBox 65">
          <a:extLst>
            <a:ext uri="{FF2B5EF4-FFF2-40B4-BE49-F238E27FC236}">
              <a16:creationId xmlns:a16="http://schemas.microsoft.com/office/drawing/2014/main" id="{00000000-0008-0000-0200-000042000000}"/>
            </a:ext>
          </a:extLst>
        </xdr:cNvPr>
        <xdr:cNvSpPr txBox="1"/>
      </xdr:nvSpPr>
      <xdr:spPr>
        <a:xfrm>
          <a:off x="9471660" y="1070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6</xdr:col>
      <xdr:colOff>375285</xdr:colOff>
      <xdr:row>21</xdr:row>
      <xdr:rowOff>0</xdr:rowOff>
    </xdr:from>
    <xdr:ext cx="184731" cy="264560"/>
    <xdr:sp macro="" textlink="">
      <xdr:nvSpPr>
        <xdr:cNvPr id="67" name="TextBox 66">
          <a:extLst>
            <a:ext uri="{FF2B5EF4-FFF2-40B4-BE49-F238E27FC236}">
              <a16:creationId xmlns:a16="http://schemas.microsoft.com/office/drawing/2014/main" id="{00000000-0008-0000-0200-000043000000}"/>
            </a:ext>
          </a:extLst>
        </xdr:cNvPr>
        <xdr:cNvSpPr txBox="1"/>
      </xdr:nvSpPr>
      <xdr:spPr>
        <a:xfrm>
          <a:off x="9471660" y="1070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6</xdr:col>
      <xdr:colOff>375285</xdr:colOff>
      <xdr:row>21</xdr:row>
      <xdr:rowOff>0</xdr:rowOff>
    </xdr:from>
    <xdr:ext cx="184731" cy="264560"/>
    <xdr:sp macro="" textlink="">
      <xdr:nvSpPr>
        <xdr:cNvPr id="68" name="TextBox 67">
          <a:extLst>
            <a:ext uri="{FF2B5EF4-FFF2-40B4-BE49-F238E27FC236}">
              <a16:creationId xmlns:a16="http://schemas.microsoft.com/office/drawing/2014/main" id="{00000000-0008-0000-0200-000044000000}"/>
            </a:ext>
          </a:extLst>
        </xdr:cNvPr>
        <xdr:cNvSpPr txBox="1"/>
      </xdr:nvSpPr>
      <xdr:spPr>
        <a:xfrm>
          <a:off x="9471660" y="1070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6</xdr:col>
      <xdr:colOff>375285</xdr:colOff>
      <xdr:row>22</xdr:row>
      <xdr:rowOff>0</xdr:rowOff>
    </xdr:from>
    <xdr:ext cx="184731" cy="264560"/>
    <xdr:sp macro="" textlink="">
      <xdr:nvSpPr>
        <xdr:cNvPr id="69" name="TextBox 68">
          <a:extLst>
            <a:ext uri="{FF2B5EF4-FFF2-40B4-BE49-F238E27FC236}">
              <a16:creationId xmlns:a16="http://schemas.microsoft.com/office/drawing/2014/main" id="{00000000-0008-0000-0200-000045000000}"/>
            </a:ext>
          </a:extLst>
        </xdr:cNvPr>
        <xdr:cNvSpPr txBox="1"/>
      </xdr:nvSpPr>
      <xdr:spPr>
        <a:xfrm>
          <a:off x="9471660" y="979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6</xdr:col>
      <xdr:colOff>375285</xdr:colOff>
      <xdr:row>22</xdr:row>
      <xdr:rowOff>0</xdr:rowOff>
    </xdr:from>
    <xdr:ext cx="184731" cy="264560"/>
    <xdr:sp macro="" textlink="">
      <xdr:nvSpPr>
        <xdr:cNvPr id="70" name="TextBox 69">
          <a:extLst>
            <a:ext uri="{FF2B5EF4-FFF2-40B4-BE49-F238E27FC236}">
              <a16:creationId xmlns:a16="http://schemas.microsoft.com/office/drawing/2014/main" id="{00000000-0008-0000-0200-000046000000}"/>
            </a:ext>
          </a:extLst>
        </xdr:cNvPr>
        <xdr:cNvSpPr txBox="1"/>
      </xdr:nvSpPr>
      <xdr:spPr>
        <a:xfrm>
          <a:off x="9471660" y="979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6</xdr:col>
      <xdr:colOff>375285</xdr:colOff>
      <xdr:row>22</xdr:row>
      <xdr:rowOff>0</xdr:rowOff>
    </xdr:from>
    <xdr:ext cx="184731" cy="264560"/>
    <xdr:sp macro="" textlink="">
      <xdr:nvSpPr>
        <xdr:cNvPr id="71" name="TextBox 70">
          <a:extLst>
            <a:ext uri="{FF2B5EF4-FFF2-40B4-BE49-F238E27FC236}">
              <a16:creationId xmlns:a16="http://schemas.microsoft.com/office/drawing/2014/main" id="{00000000-0008-0000-0200-000047000000}"/>
            </a:ext>
          </a:extLst>
        </xdr:cNvPr>
        <xdr:cNvSpPr txBox="1"/>
      </xdr:nvSpPr>
      <xdr:spPr>
        <a:xfrm>
          <a:off x="9471660" y="979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6</xdr:col>
      <xdr:colOff>375285</xdr:colOff>
      <xdr:row>22</xdr:row>
      <xdr:rowOff>0</xdr:rowOff>
    </xdr:from>
    <xdr:ext cx="184731" cy="264560"/>
    <xdr:sp macro="" textlink="">
      <xdr:nvSpPr>
        <xdr:cNvPr id="72" name="TextBox 71">
          <a:extLst>
            <a:ext uri="{FF2B5EF4-FFF2-40B4-BE49-F238E27FC236}">
              <a16:creationId xmlns:a16="http://schemas.microsoft.com/office/drawing/2014/main" id="{00000000-0008-0000-0200-000048000000}"/>
            </a:ext>
          </a:extLst>
        </xdr:cNvPr>
        <xdr:cNvSpPr txBox="1"/>
      </xdr:nvSpPr>
      <xdr:spPr>
        <a:xfrm>
          <a:off x="9471660" y="979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6</xdr:col>
      <xdr:colOff>375285</xdr:colOff>
      <xdr:row>22</xdr:row>
      <xdr:rowOff>0</xdr:rowOff>
    </xdr:from>
    <xdr:ext cx="184731" cy="264560"/>
    <xdr:sp macro="" textlink="">
      <xdr:nvSpPr>
        <xdr:cNvPr id="73" name="TextBox 72">
          <a:extLst>
            <a:ext uri="{FF2B5EF4-FFF2-40B4-BE49-F238E27FC236}">
              <a16:creationId xmlns:a16="http://schemas.microsoft.com/office/drawing/2014/main" id="{00000000-0008-0000-0200-000049000000}"/>
            </a:ext>
          </a:extLst>
        </xdr:cNvPr>
        <xdr:cNvSpPr txBox="1"/>
      </xdr:nvSpPr>
      <xdr:spPr>
        <a:xfrm>
          <a:off x="9471660" y="979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7</xdr:col>
      <xdr:colOff>375285</xdr:colOff>
      <xdr:row>22</xdr:row>
      <xdr:rowOff>0</xdr:rowOff>
    </xdr:from>
    <xdr:ext cx="184731" cy="264560"/>
    <xdr:sp macro="" textlink="">
      <xdr:nvSpPr>
        <xdr:cNvPr id="74" name="TextBox 73">
          <a:extLst>
            <a:ext uri="{FF2B5EF4-FFF2-40B4-BE49-F238E27FC236}">
              <a16:creationId xmlns:a16="http://schemas.microsoft.com/office/drawing/2014/main" id="{00000000-0008-0000-0200-00004A000000}"/>
            </a:ext>
          </a:extLst>
        </xdr:cNvPr>
        <xdr:cNvSpPr txBox="1"/>
      </xdr:nvSpPr>
      <xdr:spPr>
        <a:xfrm>
          <a:off x="10300335" y="979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6</xdr:col>
      <xdr:colOff>375285</xdr:colOff>
      <xdr:row>22</xdr:row>
      <xdr:rowOff>0</xdr:rowOff>
    </xdr:from>
    <xdr:ext cx="184731" cy="264560"/>
    <xdr:sp macro="" textlink="">
      <xdr:nvSpPr>
        <xdr:cNvPr id="75" name="TextBox 74">
          <a:extLst>
            <a:ext uri="{FF2B5EF4-FFF2-40B4-BE49-F238E27FC236}">
              <a16:creationId xmlns:a16="http://schemas.microsoft.com/office/drawing/2014/main" id="{00000000-0008-0000-0200-00004B000000}"/>
            </a:ext>
          </a:extLst>
        </xdr:cNvPr>
        <xdr:cNvSpPr txBox="1"/>
      </xdr:nvSpPr>
      <xdr:spPr>
        <a:xfrm>
          <a:off x="9471660" y="979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6</xdr:col>
      <xdr:colOff>375285</xdr:colOff>
      <xdr:row>22</xdr:row>
      <xdr:rowOff>0</xdr:rowOff>
    </xdr:from>
    <xdr:ext cx="184731" cy="264560"/>
    <xdr:sp macro="" textlink="">
      <xdr:nvSpPr>
        <xdr:cNvPr id="76" name="TextBox 75">
          <a:extLst>
            <a:ext uri="{FF2B5EF4-FFF2-40B4-BE49-F238E27FC236}">
              <a16:creationId xmlns:a16="http://schemas.microsoft.com/office/drawing/2014/main" id="{00000000-0008-0000-0200-00004C000000}"/>
            </a:ext>
          </a:extLst>
        </xdr:cNvPr>
        <xdr:cNvSpPr txBox="1"/>
      </xdr:nvSpPr>
      <xdr:spPr>
        <a:xfrm>
          <a:off x="9471660" y="979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6</xdr:col>
      <xdr:colOff>375285</xdr:colOff>
      <xdr:row>22</xdr:row>
      <xdr:rowOff>0</xdr:rowOff>
    </xdr:from>
    <xdr:ext cx="184731" cy="264560"/>
    <xdr:sp macro="" textlink="">
      <xdr:nvSpPr>
        <xdr:cNvPr id="77" name="TextBox 76">
          <a:extLst>
            <a:ext uri="{FF2B5EF4-FFF2-40B4-BE49-F238E27FC236}">
              <a16:creationId xmlns:a16="http://schemas.microsoft.com/office/drawing/2014/main" id="{00000000-0008-0000-0200-00004D000000}"/>
            </a:ext>
          </a:extLst>
        </xdr:cNvPr>
        <xdr:cNvSpPr txBox="1"/>
      </xdr:nvSpPr>
      <xdr:spPr>
        <a:xfrm>
          <a:off x="9471660" y="979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6</xdr:col>
      <xdr:colOff>375285</xdr:colOff>
      <xdr:row>22</xdr:row>
      <xdr:rowOff>0</xdr:rowOff>
    </xdr:from>
    <xdr:ext cx="184731" cy="264560"/>
    <xdr:sp macro="" textlink="">
      <xdr:nvSpPr>
        <xdr:cNvPr id="78" name="TextBox 77">
          <a:extLst>
            <a:ext uri="{FF2B5EF4-FFF2-40B4-BE49-F238E27FC236}">
              <a16:creationId xmlns:a16="http://schemas.microsoft.com/office/drawing/2014/main" id="{00000000-0008-0000-0200-00004E000000}"/>
            </a:ext>
          </a:extLst>
        </xdr:cNvPr>
        <xdr:cNvSpPr txBox="1"/>
      </xdr:nvSpPr>
      <xdr:spPr>
        <a:xfrm>
          <a:off x="9471660" y="979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6</xdr:col>
      <xdr:colOff>375285</xdr:colOff>
      <xdr:row>22</xdr:row>
      <xdr:rowOff>0</xdr:rowOff>
    </xdr:from>
    <xdr:ext cx="184731" cy="264560"/>
    <xdr:sp macro="" textlink="">
      <xdr:nvSpPr>
        <xdr:cNvPr id="79" name="TextBox 78">
          <a:extLst>
            <a:ext uri="{FF2B5EF4-FFF2-40B4-BE49-F238E27FC236}">
              <a16:creationId xmlns:a16="http://schemas.microsoft.com/office/drawing/2014/main" id="{00000000-0008-0000-0200-00004F000000}"/>
            </a:ext>
          </a:extLst>
        </xdr:cNvPr>
        <xdr:cNvSpPr txBox="1"/>
      </xdr:nvSpPr>
      <xdr:spPr>
        <a:xfrm>
          <a:off x="9471660" y="979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6</xdr:col>
      <xdr:colOff>375285</xdr:colOff>
      <xdr:row>22</xdr:row>
      <xdr:rowOff>0</xdr:rowOff>
    </xdr:from>
    <xdr:ext cx="184731" cy="264560"/>
    <xdr:sp macro="" textlink="">
      <xdr:nvSpPr>
        <xdr:cNvPr id="80" name="TextBox 79">
          <a:extLst>
            <a:ext uri="{FF2B5EF4-FFF2-40B4-BE49-F238E27FC236}">
              <a16:creationId xmlns:a16="http://schemas.microsoft.com/office/drawing/2014/main" id="{00000000-0008-0000-0200-000050000000}"/>
            </a:ext>
          </a:extLst>
        </xdr:cNvPr>
        <xdr:cNvSpPr txBox="1"/>
      </xdr:nvSpPr>
      <xdr:spPr>
        <a:xfrm>
          <a:off x="9471660" y="979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5</xdr:col>
      <xdr:colOff>375285</xdr:colOff>
      <xdr:row>31</xdr:row>
      <xdr:rowOff>0</xdr:rowOff>
    </xdr:from>
    <xdr:ext cx="184731" cy="264560"/>
    <xdr:sp macro="" textlink="">
      <xdr:nvSpPr>
        <xdr:cNvPr id="81" name="TextBox 80">
          <a:extLst>
            <a:ext uri="{FF2B5EF4-FFF2-40B4-BE49-F238E27FC236}">
              <a16:creationId xmlns:a16="http://schemas.microsoft.com/office/drawing/2014/main" id="{00000000-0008-0000-0200-000051000000}"/>
            </a:ext>
          </a:extLst>
        </xdr:cNvPr>
        <xdr:cNvSpPr txBox="1"/>
      </xdr:nvSpPr>
      <xdr:spPr>
        <a:xfrm>
          <a:off x="8671560" y="979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5</xdr:col>
      <xdr:colOff>375285</xdr:colOff>
      <xdr:row>31</xdr:row>
      <xdr:rowOff>0</xdr:rowOff>
    </xdr:from>
    <xdr:ext cx="184731" cy="264560"/>
    <xdr:sp macro="" textlink="">
      <xdr:nvSpPr>
        <xdr:cNvPr id="82" name="TextBox 81">
          <a:extLst>
            <a:ext uri="{FF2B5EF4-FFF2-40B4-BE49-F238E27FC236}">
              <a16:creationId xmlns:a16="http://schemas.microsoft.com/office/drawing/2014/main" id="{00000000-0008-0000-0200-000052000000}"/>
            </a:ext>
          </a:extLst>
        </xdr:cNvPr>
        <xdr:cNvSpPr txBox="1"/>
      </xdr:nvSpPr>
      <xdr:spPr>
        <a:xfrm>
          <a:off x="8671560" y="979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5</xdr:col>
      <xdr:colOff>375285</xdr:colOff>
      <xdr:row>31</xdr:row>
      <xdr:rowOff>0</xdr:rowOff>
    </xdr:from>
    <xdr:ext cx="184731" cy="264560"/>
    <xdr:sp macro="" textlink="">
      <xdr:nvSpPr>
        <xdr:cNvPr id="83" name="TextBox 82">
          <a:extLst>
            <a:ext uri="{FF2B5EF4-FFF2-40B4-BE49-F238E27FC236}">
              <a16:creationId xmlns:a16="http://schemas.microsoft.com/office/drawing/2014/main" id="{00000000-0008-0000-0200-000053000000}"/>
            </a:ext>
          </a:extLst>
        </xdr:cNvPr>
        <xdr:cNvSpPr txBox="1"/>
      </xdr:nvSpPr>
      <xdr:spPr>
        <a:xfrm>
          <a:off x="8671560" y="979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5</xdr:col>
      <xdr:colOff>375285</xdr:colOff>
      <xdr:row>31</xdr:row>
      <xdr:rowOff>0</xdr:rowOff>
    </xdr:from>
    <xdr:ext cx="184731" cy="264560"/>
    <xdr:sp macro="" textlink="">
      <xdr:nvSpPr>
        <xdr:cNvPr id="98" name="TextBox 97">
          <a:extLst>
            <a:ext uri="{FF2B5EF4-FFF2-40B4-BE49-F238E27FC236}">
              <a16:creationId xmlns:a16="http://schemas.microsoft.com/office/drawing/2014/main" id="{00000000-0008-0000-0200-000062000000}"/>
            </a:ext>
          </a:extLst>
        </xdr:cNvPr>
        <xdr:cNvSpPr txBox="1"/>
      </xdr:nvSpPr>
      <xdr:spPr>
        <a:xfrm>
          <a:off x="8671560" y="979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5</xdr:col>
      <xdr:colOff>375285</xdr:colOff>
      <xdr:row>31</xdr:row>
      <xdr:rowOff>0</xdr:rowOff>
    </xdr:from>
    <xdr:ext cx="184731" cy="264560"/>
    <xdr:sp macro="" textlink="">
      <xdr:nvSpPr>
        <xdr:cNvPr id="99" name="TextBox 98">
          <a:extLst>
            <a:ext uri="{FF2B5EF4-FFF2-40B4-BE49-F238E27FC236}">
              <a16:creationId xmlns:a16="http://schemas.microsoft.com/office/drawing/2014/main" id="{00000000-0008-0000-0200-000063000000}"/>
            </a:ext>
          </a:extLst>
        </xdr:cNvPr>
        <xdr:cNvSpPr txBox="1"/>
      </xdr:nvSpPr>
      <xdr:spPr>
        <a:xfrm>
          <a:off x="8671560" y="979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6</xdr:col>
      <xdr:colOff>375285</xdr:colOff>
      <xdr:row>31</xdr:row>
      <xdr:rowOff>0</xdr:rowOff>
    </xdr:from>
    <xdr:ext cx="184731" cy="264560"/>
    <xdr:sp macro="" textlink="">
      <xdr:nvSpPr>
        <xdr:cNvPr id="100" name="TextBox 99">
          <a:extLst>
            <a:ext uri="{FF2B5EF4-FFF2-40B4-BE49-F238E27FC236}">
              <a16:creationId xmlns:a16="http://schemas.microsoft.com/office/drawing/2014/main" id="{00000000-0008-0000-0200-000064000000}"/>
            </a:ext>
          </a:extLst>
        </xdr:cNvPr>
        <xdr:cNvSpPr txBox="1"/>
      </xdr:nvSpPr>
      <xdr:spPr>
        <a:xfrm>
          <a:off x="9471660" y="979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5</xdr:col>
      <xdr:colOff>536049</xdr:colOff>
      <xdr:row>31</xdr:row>
      <xdr:rowOff>359991</xdr:rowOff>
    </xdr:from>
    <xdr:ext cx="335334" cy="264560"/>
    <xdr:sp macro="" textlink="">
      <xdr:nvSpPr>
        <xdr:cNvPr id="102" name="TextBox 101">
          <a:extLst>
            <a:ext uri="{FF2B5EF4-FFF2-40B4-BE49-F238E27FC236}">
              <a16:creationId xmlns:a16="http://schemas.microsoft.com/office/drawing/2014/main" id="{00000000-0008-0000-0200-000066000000}"/>
            </a:ext>
          </a:extLst>
        </xdr:cNvPr>
        <xdr:cNvSpPr txBox="1"/>
      </xdr:nvSpPr>
      <xdr:spPr>
        <a:xfrm rot="11028537" flipH="1" flipV="1">
          <a:off x="8832324" y="19305216"/>
          <a:ext cx="33533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ru-RU"/>
        </a:p>
      </xdr:txBody>
    </xdr:sp>
    <xdr:clientData/>
  </xdr:oneCellAnchor>
  <xdr:oneCellAnchor>
    <xdr:from>
      <xdr:col>5</xdr:col>
      <xdr:colOff>466725</xdr:colOff>
      <xdr:row>31</xdr:row>
      <xdr:rowOff>264559</xdr:rowOff>
    </xdr:from>
    <xdr:ext cx="93291" cy="264560"/>
    <xdr:sp macro="" textlink="">
      <xdr:nvSpPr>
        <xdr:cNvPr id="104" name="TextBox 103">
          <a:extLst>
            <a:ext uri="{FF2B5EF4-FFF2-40B4-BE49-F238E27FC236}">
              <a16:creationId xmlns:a16="http://schemas.microsoft.com/office/drawing/2014/main" id="{00000000-0008-0000-0200-000068000000}"/>
            </a:ext>
          </a:extLst>
        </xdr:cNvPr>
        <xdr:cNvSpPr txBox="1"/>
      </xdr:nvSpPr>
      <xdr:spPr>
        <a:xfrm flipV="1">
          <a:off x="8763000" y="18571609"/>
          <a:ext cx="9329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ru-RU" b="1"/>
        </a:p>
      </xdr:txBody>
    </xdr:sp>
    <xdr:clientData/>
  </xdr:oneCellAnchor>
  <xdr:oneCellAnchor>
    <xdr:from>
      <xdr:col>10</xdr:col>
      <xdr:colOff>790573</xdr:colOff>
      <xdr:row>31</xdr:row>
      <xdr:rowOff>218840</xdr:rowOff>
    </xdr:from>
    <xdr:ext cx="257176" cy="264560"/>
    <xdr:sp macro="" textlink="">
      <xdr:nvSpPr>
        <xdr:cNvPr id="106" name="TextBox 105">
          <a:extLst>
            <a:ext uri="{FF2B5EF4-FFF2-40B4-BE49-F238E27FC236}">
              <a16:creationId xmlns:a16="http://schemas.microsoft.com/office/drawing/2014/main" id="{00000000-0008-0000-0200-00006A000000}"/>
            </a:ext>
          </a:extLst>
        </xdr:cNvPr>
        <xdr:cNvSpPr txBox="1"/>
      </xdr:nvSpPr>
      <xdr:spPr>
        <a:xfrm>
          <a:off x="13201648" y="18525890"/>
          <a:ext cx="25717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ru-RU"/>
        </a:p>
      </xdr:txBody>
    </xdr:sp>
    <xdr:clientData/>
  </xdr:oneCellAnchor>
  <xdr:oneCellAnchor>
    <xdr:from>
      <xdr:col>6</xdr:col>
      <xdr:colOff>375285</xdr:colOff>
      <xdr:row>31</xdr:row>
      <xdr:rowOff>0</xdr:rowOff>
    </xdr:from>
    <xdr:ext cx="184731" cy="264560"/>
    <xdr:sp macro="" textlink="">
      <xdr:nvSpPr>
        <xdr:cNvPr id="107" name="TextBox 106">
          <a:extLst>
            <a:ext uri="{FF2B5EF4-FFF2-40B4-BE49-F238E27FC236}">
              <a16:creationId xmlns:a16="http://schemas.microsoft.com/office/drawing/2014/main" id="{00000000-0008-0000-0200-00006B000000}"/>
            </a:ext>
          </a:extLst>
        </xdr:cNvPr>
        <xdr:cNvSpPr txBox="1"/>
      </xdr:nvSpPr>
      <xdr:spPr>
        <a:xfrm>
          <a:off x="9471660" y="979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6</xdr:col>
      <xdr:colOff>375285</xdr:colOff>
      <xdr:row>31</xdr:row>
      <xdr:rowOff>0</xdr:rowOff>
    </xdr:from>
    <xdr:ext cx="184731" cy="264560"/>
    <xdr:sp macro="" textlink="">
      <xdr:nvSpPr>
        <xdr:cNvPr id="108" name="TextBox 107">
          <a:extLst>
            <a:ext uri="{FF2B5EF4-FFF2-40B4-BE49-F238E27FC236}">
              <a16:creationId xmlns:a16="http://schemas.microsoft.com/office/drawing/2014/main" id="{00000000-0008-0000-0200-00006C000000}"/>
            </a:ext>
          </a:extLst>
        </xdr:cNvPr>
        <xdr:cNvSpPr txBox="1"/>
      </xdr:nvSpPr>
      <xdr:spPr>
        <a:xfrm>
          <a:off x="9471660" y="979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6</xdr:col>
      <xdr:colOff>375285</xdr:colOff>
      <xdr:row>31</xdr:row>
      <xdr:rowOff>0</xdr:rowOff>
    </xdr:from>
    <xdr:ext cx="184731" cy="264560"/>
    <xdr:sp macro="" textlink="">
      <xdr:nvSpPr>
        <xdr:cNvPr id="109" name="TextBox 108">
          <a:extLst>
            <a:ext uri="{FF2B5EF4-FFF2-40B4-BE49-F238E27FC236}">
              <a16:creationId xmlns:a16="http://schemas.microsoft.com/office/drawing/2014/main" id="{00000000-0008-0000-0200-00006D000000}"/>
            </a:ext>
          </a:extLst>
        </xdr:cNvPr>
        <xdr:cNvSpPr txBox="1"/>
      </xdr:nvSpPr>
      <xdr:spPr>
        <a:xfrm>
          <a:off x="9471660" y="979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6</xdr:col>
      <xdr:colOff>375285</xdr:colOff>
      <xdr:row>31</xdr:row>
      <xdr:rowOff>0</xdr:rowOff>
    </xdr:from>
    <xdr:ext cx="184731" cy="264560"/>
    <xdr:sp macro="" textlink="">
      <xdr:nvSpPr>
        <xdr:cNvPr id="110" name="TextBox 109">
          <a:extLst>
            <a:ext uri="{FF2B5EF4-FFF2-40B4-BE49-F238E27FC236}">
              <a16:creationId xmlns:a16="http://schemas.microsoft.com/office/drawing/2014/main" id="{00000000-0008-0000-0200-00006E000000}"/>
            </a:ext>
          </a:extLst>
        </xdr:cNvPr>
        <xdr:cNvSpPr txBox="1"/>
      </xdr:nvSpPr>
      <xdr:spPr>
        <a:xfrm>
          <a:off x="9471660" y="979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6</xdr:col>
      <xdr:colOff>375285</xdr:colOff>
      <xdr:row>31</xdr:row>
      <xdr:rowOff>0</xdr:rowOff>
    </xdr:from>
    <xdr:ext cx="184731" cy="264560"/>
    <xdr:sp macro="" textlink="">
      <xdr:nvSpPr>
        <xdr:cNvPr id="111" name="TextBox 110">
          <a:extLst>
            <a:ext uri="{FF2B5EF4-FFF2-40B4-BE49-F238E27FC236}">
              <a16:creationId xmlns:a16="http://schemas.microsoft.com/office/drawing/2014/main" id="{00000000-0008-0000-0200-00006F000000}"/>
            </a:ext>
          </a:extLst>
        </xdr:cNvPr>
        <xdr:cNvSpPr txBox="1"/>
      </xdr:nvSpPr>
      <xdr:spPr>
        <a:xfrm>
          <a:off x="9471660" y="979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7</xdr:col>
      <xdr:colOff>466725</xdr:colOff>
      <xdr:row>31</xdr:row>
      <xdr:rowOff>264559</xdr:rowOff>
    </xdr:from>
    <xdr:ext cx="93291" cy="264560"/>
    <xdr:sp macro="" textlink="">
      <xdr:nvSpPr>
        <xdr:cNvPr id="112" name="TextBox 111">
          <a:extLst>
            <a:ext uri="{FF2B5EF4-FFF2-40B4-BE49-F238E27FC236}">
              <a16:creationId xmlns:a16="http://schemas.microsoft.com/office/drawing/2014/main" id="{00000000-0008-0000-0200-000070000000}"/>
            </a:ext>
          </a:extLst>
        </xdr:cNvPr>
        <xdr:cNvSpPr txBox="1"/>
      </xdr:nvSpPr>
      <xdr:spPr>
        <a:xfrm flipV="1">
          <a:off x="10391775" y="18571609"/>
          <a:ext cx="9329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ru-RU"/>
        </a:p>
      </xdr:txBody>
    </xdr:sp>
    <xdr:clientData/>
  </xdr:oneCellAnchor>
  <xdr:oneCellAnchor>
    <xdr:from>
      <xdr:col>6</xdr:col>
      <xdr:colOff>375285</xdr:colOff>
      <xdr:row>31</xdr:row>
      <xdr:rowOff>0</xdr:rowOff>
    </xdr:from>
    <xdr:ext cx="184731" cy="264560"/>
    <xdr:sp macro="" textlink="">
      <xdr:nvSpPr>
        <xdr:cNvPr id="113" name="TextBox 112">
          <a:extLst>
            <a:ext uri="{FF2B5EF4-FFF2-40B4-BE49-F238E27FC236}">
              <a16:creationId xmlns:a16="http://schemas.microsoft.com/office/drawing/2014/main" id="{00000000-0008-0000-0200-000071000000}"/>
            </a:ext>
          </a:extLst>
        </xdr:cNvPr>
        <xdr:cNvSpPr txBox="1"/>
      </xdr:nvSpPr>
      <xdr:spPr>
        <a:xfrm>
          <a:off x="9471660" y="979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6</xdr:col>
      <xdr:colOff>375285</xdr:colOff>
      <xdr:row>31</xdr:row>
      <xdr:rowOff>0</xdr:rowOff>
    </xdr:from>
    <xdr:ext cx="184731" cy="264560"/>
    <xdr:sp macro="" textlink="">
      <xdr:nvSpPr>
        <xdr:cNvPr id="114" name="TextBox 113">
          <a:extLst>
            <a:ext uri="{FF2B5EF4-FFF2-40B4-BE49-F238E27FC236}">
              <a16:creationId xmlns:a16="http://schemas.microsoft.com/office/drawing/2014/main" id="{00000000-0008-0000-0200-000072000000}"/>
            </a:ext>
          </a:extLst>
        </xdr:cNvPr>
        <xdr:cNvSpPr txBox="1"/>
      </xdr:nvSpPr>
      <xdr:spPr>
        <a:xfrm>
          <a:off x="9471660" y="979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6</xdr:col>
      <xdr:colOff>375285</xdr:colOff>
      <xdr:row>31</xdr:row>
      <xdr:rowOff>0</xdr:rowOff>
    </xdr:from>
    <xdr:ext cx="184731" cy="264560"/>
    <xdr:sp macro="" textlink="">
      <xdr:nvSpPr>
        <xdr:cNvPr id="115" name="TextBox 114">
          <a:extLst>
            <a:ext uri="{FF2B5EF4-FFF2-40B4-BE49-F238E27FC236}">
              <a16:creationId xmlns:a16="http://schemas.microsoft.com/office/drawing/2014/main" id="{00000000-0008-0000-0200-000073000000}"/>
            </a:ext>
          </a:extLst>
        </xdr:cNvPr>
        <xdr:cNvSpPr txBox="1"/>
      </xdr:nvSpPr>
      <xdr:spPr>
        <a:xfrm>
          <a:off x="9471660" y="979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533399</xdr:colOff>
      <xdr:row>31</xdr:row>
      <xdr:rowOff>0</xdr:rowOff>
    </xdr:from>
    <xdr:ext cx="742949" cy="264560"/>
    <xdr:sp macro="" textlink="">
      <xdr:nvSpPr>
        <xdr:cNvPr id="118" name="TextBox 117">
          <a:extLst>
            <a:ext uri="{FF2B5EF4-FFF2-40B4-BE49-F238E27FC236}">
              <a16:creationId xmlns:a16="http://schemas.microsoft.com/office/drawing/2014/main" id="{00000000-0008-0000-0200-000076000000}"/>
            </a:ext>
          </a:extLst>
        </xdr:cNvPr>
        <xdr:cNvSpPr txBox="1"/>
      </xdr:nvSpPr>
      <xdr:spPr>
        <a:xfrm flipH="1">
          <a:off x="14878049" y="18307050"/>
          <a:ext cx="742949"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ru-RU"/>
        </a:p>
      </xdr:txBody>
    </xdr:sp>
    <xdr:clientData/>
  </xdr:oneCellAnchor>
  <xdr:oneCellAnchor>
    <xdr:from>
      <xdr:col>6</xdr:col>
      <xdr:colOff>375285</xdr:colOff>
      <xdr:row>32</xdr:row>
      <xdr:rowOff>0</xdr:rowOff>
    </xdr:from>
    <xdr:ext cx="184731" cy="264560"/>
    <xdr:sp macro="" textlink="">
      <xdr:nvSpPr>
        <xdr:cNvPr id="119" name="TextBox 118">
          <a:extLst>
            <a:ext uri="{FF2B5EF4-FFF2-40B4-BE49-F238E27FC236}">
              <a16:creationId xmlns:a16="http://schemas.microsoft.com/office/drawing/2014/main" id="{00000000-0008-0000-0200-000077000000}"/>
            </a:ext>
          </a:extLst>
        </xdr:cNvPr>
        <xdr:cNvSpPr txBox="1"/>
      </xdr:nvSpPr>
      <xdr:spPr>
        <a:xfrm>
          <a:off x="9471660" y="1074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6</xdr:col>
      <xdr:colOff>375285</xdr:colOff>
      <xdr:row>32</xdr:row>
      <xdr:rowOff>0</xdr:rowOff>
    </xdr:from>
    <xdr:ext cx="184731" cy="264560"/>
    <xdr:sp macro="" textlink="">
      <xdr:nvSpPr>
        <xdr:cNvPr id="120" name="TextBox 119">
          <a:extLst>
            <a:ext uri="{FF2B5EF4-FFF2-40B4-BE49-F238E27FC236}">
              <a16:creationId xmlns:a16="http://schemas.microsoft.com/office/drawing/2014/main" id="{00000000-0008-0000-0200-000078000000}"/>
            </a:ext>
          </a:extLst>
        </xdr:cNvPr>
        <xdr:cNvSpPr txBox="1"/>
      </xdr:nvSpPr>
      <xdr:spPr>
        <a:xfrm>
          <a:off x="9471660" y="1074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6</xdr:col>
      <xdr:colOff>375285</xdr:colOff>
      <xdr:row>32</xdr:row>
      <xdr:rowOff>0</xdr:rowOff>
    </xdr:from>
    <xdr:ext cx="184731" cy="264560"/>
    <xdr:sp macro="" textlink="">
      <xdr:nvSpPr>
        <xdr:cNvPr id="121" name="TextBox 120">
          <a:extLst>
            <a:ext uri="{FF2B5EF4-FFF2-40B4-BE49-F238E27FC236}">
              <a16:creationId xmlns:a16="http://schemas.microsoft.com/office/drawing/2014/main" id="{00000000-0008-0000-0200-000079000000}"/>
            </a:ext>
          </a:extLst>
        </xdr:cNvPr>
        <xdr:cNvSpPr txBox="1"/>
      </xdr:nvSpPr>
      <xdr:spPr>
        <a:xfrm>
          <a:off x="9471660" y="1074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6</xdr:col>
      <xdr:colOff>375285</xdr:colOff>
      <xdr:row>32</xdr:row>
      <xdr:rowOff>0</xdr:rowOff>
    </xdr:from>
    <xdr:ext cx="184731" cy="264560"/>
    <xdr:sp macro="" textlink="">
      <xdr:nvSpPr>
        <xdr:cNvPr id="122" name="TextBox 121">
          <a:extLst>
            <a:ext uri="{FF2B5EF4-FFF2-40B4-BE49-F238E27FC236}">
              <a16:creationId xmlns:a16="http://schemas.microsoft.com/office/drawing/2014/main" id="{00000000-0008-0000-0200-00007A000000}"/>
            </a:ext>
          </a:extLst>
        </xdr:cNvPr>
        <xdr:cNvSpPr txBox="1"/>
      </xdr:nvSpPr>
      <xdr:spPr>
        <a:xfrm>
          <a:off x="9471660" y="1074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6</xdr:col>
      <xdr:colOff>375285</xdr:colOff>
      <xdr:row>32</xdr:row>
      <xdr:rowOff>0</xdr:rowOff>
    </xdr:from>
    <xdr:ext cx="184731" cy="264560"/>
    <xdr:sp macro="" textlink="">
      <xdr:nvSpPr>
        <xdr:cNvPr id="123" name="TextBox 122">
          <a:extLst>
            <a:ext uri="{FF2B5EF4-FFF2-40B4-BE49-F238E27FC236}">
              <a16:creationId xmlns:a16="http://schemas.microsoft.com/office/drawing/2014/main" id="{00000000-0008-0000-0200-00007B000000}"/>
            </a:ext>
          </a:extLst>
        </xdr:cNvPr>
        <xdr:cNvSpPr txBox="1"/>
      </xdr:nvSpPr>
      <xdr:spPr>
        <a:xfrm>
          <a:off x="9471660" y="1074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7</xdr:col>
      <xdr:colOff>375285</xdr:colOff>
      <xdr:row>32</xdr:row>
      <xdr:rowOff>0</xdr:rowOff>
    </xdr:from>
    <xdr:ext cx="184731" cy="264560"/>
    <xdr:sp macro="" textlink="">
      <xdr:nvSpPr>
        <xdr:cNvPr id="124" name="TextBox 123">
          <a:extLst>
            <a:ext uri="{FF2B5EF4-FFF2-40B4-BE49-F238E27FC236}">
              <a16:creationId xmlns:a16="http://schemas.microsoft.com/office/drawing/2014/main" id="{00000000-0008-0000-0200-00007C000000}"/>
            </a:ext>
          </a:extLst>
        </xdr:cNvPr>
        <xdr:cNvSpPr txBox="1"/>
      </xdr:nvSpPr>
      <xdr:spPr>
        <a:xfrm>
          <a:off x="10300335" y="1074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6</xdr:col>
      <xdr:colOff>375285</xdr:colOff>
      <xdr:row>32</xdr:row>
      <xdr:rowOff>0</xdr:rowOff>
    </xdr:from>
    <xdr:ext cx="184731" cy="264560"/>
    <xdr:sp macro="" textlink="">
      <xdr:nvSpPr>
        <xdr:cNvPr id="125" name="TextBox 124">
          <a:extLst>
            <a:ext uri="{FF2B5EF4-FFF2-40B4-BE49-F238E27FC236}">
              <a16:creationId xmlns:a16="http://schemas.microsoft.com/office/drawing/2014/main" id="{00000000-0008-0000-0200-00007D000000}"/>
            </a:ext>
          </a:extLst>
        </xdr:cNvPr>
        <xdr:cNvSpPr txBox="1"/>
      </xdr:nvSpPr>
      <xdr:spPr>
        <a:xfrm>
          <a:off x="9471660" y="1074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6</xdr:col>
      <xdr:colOff>375285</xdr:colOff>
      <xdr:row>32</xdr:row>
      <xdr:rowOff>0</xdr:rowOff>
    </xdr:from>
    <xdr:ext cx="184731" cy="264560"/>
    <xdr:sp macro="" textlink="">
      <xdr:nvSpPr>
        <xdr:cNvPr id="126" name="TextBox 125">
          <a:extLst>
            <a:ext uri="{FF2B5EF4-FFF2-40B4-BE49-F238E27FC236}">
              <a16:creationId xmlns:a16="http://schemas.microsoft.com/office/drawing/2014/main" id="{00000000-0008-0000-0200-00007E000000}"/>
            </a:ext>
          </a:extLst>
        </xdr:cNvPr>
        <xdr:cNvSpPr txBox="1"/>
      </xdr:nvSpPr>
      <xdr:spPr>
        <a:xfrm>
          <a:off x="9471660" y="1074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6</xdr:col>
      <xdr:colOff>375285</xdr:colOff>
      <xdr:row>32</xdr:row>
      <xdr:rowOff>0</xdr:rowOff>
    </xdr:from>
    <xdr:ext cx="184731" cy="264560"/>
    <xdr:sp macro="" textlink="">
      <xdr:nvSpPr>
        <xdr:cNvPr id="127" name="TextBox 126">
          <a:extLst>
            <a:ext uri="{FF2B5EF4-FFF2-40B4-BE49-F238E27FC236}">
              <a16:creationId xmlns:a16="http://schemas.microsoft.com/office/drawing/2014/main" id="{00000000-0008-0000-0200-00007F000000}"/>
            </a:ext>
          </a:extLst>
        </xdr:cNvPr>
        <xdr:cNvSpPr txBox="1"/>
      </xdr:nvSpPr>
      <xdr:spPr>
        <a:xfrm>
          <a:off x="9471660" y="1074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6</xdr:col>
      <xdr:colOff>375285</xdr:colOff>
      <xdr:row>32</xdr:row>
      <xdr:rowOff>0</xdr:rowOff>
    </xdr:from>
    <xdr:ext cx="184731" cy="264560"/>
    <xdr:sp macro="" textlink="">
      <xdr:nvSpPr>
        <xdr:cNvPr id="128" name="TextBox 127">
          <a:extLst>
            <a:ext uri="{FF2B5EF4-FFF2-40B4-BE49-F238E27FC236}">
              <a16:creationId xmlns:a16="http://schemas.microsoft.com/office/drawing/2014/main" id="{00000000-0008-0000-0200-000080000000}"/>
            </a:ext>
          </a:extLst>
        </xdr:cNvPr>
        <xdr:cNvSpPr txBox="1"/>
      </xdr:nvSpPr>
      <xdr:spPr>
        <a:xfrm>
          <a:off x="9471660" y="1074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6</xdr:col>
      <xdr:colOff>375285</xdr:colOff>
      <xdr:row>32</xdr:row>
      <xdr:rowOff>0</xdr:rowOff>
    </xdr:from>
    <xdr:ext cx="184731" cy="264560"/>
    <xdr:sp macro="" textlink="">
      <xdr:nvSpPr>
        <xdr:cNvPr id="129" name="TextBox 128">
          <a:extLst>
            <a:ext uri="{FF2B5EF4-FFF2-40B4-BE49-F238E27FC236}">
              <a16:creationId xmlns:a16="http://schemas.microsoft.com/office/drawing/2014/main" id="{00000000-0008-0000-0200-000081000000}"/>
            </a:ext>
          </a:extLst>
        </xdr:cNvPr>
        <xdr:cNvSpPr txBox="1"/>
      </xdr:nvSpPr>
      <xdr:spPr>
        <a:xfrm>
          <a:off x="9471660" y="1074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12</xdr:col>
      <xdr:colOff>400049</xdr:colOff>
      <xdr:row>32</xdr:row>
      <xdr:rowOff>0</xdr:rowOff>
    </xdr:from>
    <xdr:ext cx="5238750" cy="264560"/>
    <xdr:sp macro="" textlink="">
      <xdr:nvSpPr>
        <xdr:cNvPr id="130" name="TextBox 129">
          <a:extLst>
            <a:ext uri="{FF2B5EF4-FFF2-40B4-BE49-F238E27FC236}">
              <a16:creationId xmlns:a16="http://schemas.microsoft.com/office/drawing/2014/main" id="{00000000-0008-0000-0200-000082000000}"/>
            </a:ext>
          </a:extLst>
        </xdr:cNvPr>
        <xdr:cNvSpPr txBox="1"/>
      </xdr:nvSpPr>
      <xdr:spPr>
        <a:xfrm>
          <a:off x="15620999" y="19516725"/>
          <a:ext cx="523875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ru-RU"/>
        </a:p>
      </xdr:txBody>
    </xdr:sp>
    <xdr:clientData/>
  </xdr:oneCellAnchor>
  <xdr:oneCellAnchor>
    <xdr:from>
      <xdr:col>11</xdr:col>
      <xdr:colOff>0</xdr:colOff>
      <xdr:row>31</xdr:row>
      <xdr:rowOff>0</xdr:rowOff>
    </xdr:from>
    <xdr:ext cx="184731" cy="264560"/>
    <xdr:sp macro="" textlink="">
      <xdr:nvSpPr>
        <xdr:cNvPr id="131" name="TextBox 130">
          <a:extLst>
            <a:ext uri="{FF2B5EF4-FFF2-40B4-BE49-F238E27FC236}">
              <a16:creationId xmlns:a16="http://schemas.microsoft.com/office/drawing/2014/main" id="{00000000-0008-0000-0200-000083000000}"/>
            </a:ext>
          </a:extLst>
        </xdr:cNvPr>
        <xdr:cNvSpPr txBox="1"/>
      </xdr:nvSpPr>
      <xdr:spPr>
        <a:xfrm>
          <a:off x="14344650" y="1830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33</xdr:row>
      <xdr:rowOff>0</xdr:rowOff>
    </xdr:from>
    <xdr:ext cx="45719" cy="264560"/>
    <xdr:sp macro="" textlink="">
      <xdr:nvSpPr>
        <xdr:cNvPr id="116" name="TextBox 115">
          <a:extLst>
            <a:ext uri="{FF2B5EF4-FFF2-40B4-BE49-F238E27FC236}">
              <a16:creationId xmlns:a16="http://schemas.microsoft.com/office/drawing/2014/main" id="{00000000-0008-0000-0200-000074000000}"/>
            </a:ext>
          </a:extLst>
        </xdr:cNvPr>
        <xdr:cNvSpPr txBox="1"/>
      </xdr:nvSpPr>
      <xdr:spPr>
        <a:xfrm flipH="1" flipV="1">
          <a:off x="14344650" y="20088225"/>
          <a:ext cx="45719"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ru-RU"/>
        </a:p>
      </xdr:txBody>
    </xdr:sp>
    <xdr:clientData/>
  </xdr:oneCellAnchor>
  <xdr:oneCellAnchor>
    <xdr:from>
      <xdr:col>3</xdr:col>
      <xdr:colOff>0</xdr:colOff>
      <xdr:row>31</xdr:row>
      <xdr:rowOff>0</xdr:rowOff>
    </xdr:from>
    <xdr:ext cx="45719" cy="264560"/>
    <xdr:sp macro="" textlink="">
      <xdr:nvSpPr>
        <xdr:cNvPr id="117" name="TextBox 116">
          <a:extLst>
            <a:ext uri="{FF2B5EF4-FFF2-40B4-BE49-F238E27FC236}">
              <a16:creationId xmlns:a16="http://schemas.microsoft.com/office/drawing/2014/main" id="{00000000-0008-0000-0200-000075000000}"/>
            </a:ext>
          </a:extLst>
        </xdr:cNvPr>
        <xdr:cNvSpPr txBox="1"/>
      </xdr:nvSpPr>
      <xdr:spPr>
        <a:xfrm flipH="1" flipV="1">
          <a:off x="6076950" y="18945225"/>
          <a:ext cx="45719"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ru-RU"/>
        </a:p>
      </xdr:txBody>
    </xdr:sp>
    <xdr:clientData/>
  </xdr:oneCellAnchor>
  <xdr:oneCellAnchor>
    <xdr:from>
      <xdr:col>5</xdr:col>
      <xdr:colOff>0</xdr:colOff>
      <xdr:row>32</xdr:row>
      <xdr:rowOff>0</xdr:rowOff>
    </xdr:from>
    <xdr:ext cx="45719" cy="264560"/>
    <xdr:sp macro="" textlink="">
      <xdr:nvSpPr>
        <xdr:cNvPr id="132" name="TextBox 131">
          <a:extLst>
            <a:ext uri="{FF2B5EF4-FFF2-40B4-BE49-F238E27FC236}">
              <a16:creationId xmlns:a16="http://schemas.microsoft.com/office/drawing/2014/main" id="{00000000-0008-0000-0200-000084000000}"/>
            </a:ext>
          </a:extLst>
        </xdr:cNvPr>
        <xdr:cNvSpPr txBox="1"/>
      </xdr:nvSpPr>
      <xdr:spPr>
        <a:xfrm flipH="1" flipV="1">
          <a:off x="8296275" y="19516725"/>
          <a:ext cx="45719"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ru-RU"/>
        </a:p>
      </xdr:txBody>
    </xdr:sp>
    <xdr:clientData/>
  </xdr:oneCellAnchor>
  <xdr:oneCellAnchor>
    <xdr:from>
      <xdr:col>3</xdr:col>
      <xdr:colOff>0</xdr:colOff>
      <xdr:row>32</xdr:row>
      <xdr:rowOff>0</xdr:rowOff>
    </xdr:from>
    <xdr:ext cx="45719" cy="264560"/>
    <xdr:sp macro="" textlink="">
      <xdr:nvSpPr>
        <xdr:cNvPr id="133" name="TextBox 132">
          <a:extLst>
            <a:ext uri="{FF2B5EF4-FFF2-40B4-BE49-F238E27FC236}">
              <a16:creationId xmlns:a16="http://schemas.microsoft.com/office/drawing/2014/main" id="{00000000-0008-0000-0200-000085000000}"/>
            </a:ext>
          </a:extLst>
        </xdr:cNvPr>
        <xdr:cNvSpPr txBox="1"/>
      </xdr:nvSpPr>
      <xdr:spPr>
        <a:xfrm flipH="1" flipV="1">
          <a:off x="6076950" y="19516725"/>
          <a:ext cx="45719"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ru-RU"/>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44"/>
  <sheetViews>
    <sheetView tabSelected="1" workbookViewId="0">
      <selection activeCell="D40" sqref="D40"/>
    </sheetView>
  </sheetViews>
  <sheetFormatPr defaultRowHeight="14.4" x14ac:dyDescent="0.3"/>
  <cols>
    <col min="1" max="1" width="34.109375" customWidth="1"/>
    <col min="2" max="2" width="15.88671875" customWidth="1"/>
    <col min="3" max="3" width="16.33203125" customWidth="1"/>
    <col min="4" max="4" width="17" customWidth="1"/>
    <col min="5" max="5" width="16.6640625" customWidth="1"/>
    <col min="6" max="6" width="17.109375" customWidth="1"/>
    <col min="7" max="7" width="17.44140625" customWidth="1"/>
  </cols>
  <sheetData>
    <row r="1" spans="1:7" ht="15.6" x14ac:dyDescent="0.3">
      <c r="A1" s="9" t="s">
        <v>19</v>
      </c>
      <c r="G1" s="96" t="s">
        <v>70</v>
      </c>
    </row>
    <row r="2" spans="1:7" ht="15.6" x14ac:dyDescent="0.3">
      <c r="A2" s="9"/>
      <c r="G2" s="96" t="s">
        <v>148</v>
      </c>
    </row>
    <row r="3" spans="1:7" ht="15.6" x14ac:dyDescent="0.3">
      <c r="A3" s="9"/>
      <c r="G3" s="96" t="s">
        <v>71</v>
      </c>
    </row>
    <row r="4" spans="1:7" ht="15.6" x14ac:dyDescent="0.3">
      <c r="A4" s="10"/>
      <c r="G4" s="95"/>
    </row>
    <row r="5" spans="1:7" ht="15.6" x14ac:dyDescent="0.3">
      <c r="A5" s="9"/>
      <c r="G5" s="96" t="s">
        <v>72</v>
      </c>
    </row>
    <row r="6" spans="1:7" ht="15.6" x14ac:dyDescent="0.3">
      <c r="A6" s="9"/>
      <c r="G6" s="97"/>
    </row>
    <row r="7" spans="1:7" ht="15.6" x14ac:dyDescent="0.3">
      <c r="A7" s="9"/>
    </row>
    <row r="8" spans="1:7" ht="76.5" customHeight="1" x14ac:dyDescent="0.3">
      <c r="A8" s="217" t="s">
        <v>195</v>
      </c>
      <c r="B8" s="217"/>
      <c r="C8" s="217"/>
      <c r="D8" s="217"/>
      <c r="E8" s="217"/>
      <c r="F8" s="217"/>
      <c r="G8" s="217"/>
    </row>
    <row r="9" spans="1:7" ht="157.5" customHeight="1" x14ac:dyDescent="0.3">
      <c r="A9" s="11"/>
    </row>
    <row r="10" spans="1:7" ht="129.75" customHeight="1" x14ac:dyDescent="0.3">
      <c r="A10" s="9"/>
    </row>
    <row r="11" spans="1:7" ht="15.6" x14ac:dyDescent="0.3">
      <c r="A11" s="9"/>
    </row>
    <row r="12" spans="1:7" ht="24.6" x14ac:dyDescent="0.3">
      <c r="A12" s="218" t="s">
        <v>59</v>
      </c>
      <c r="B12" s="218"/>
      <c r="C12" s="218"/>
      <c r="D12" s="218"/>
      <c r="E12" s="218"/>
      <c r="F12" s="218"/>
      <c r="G12" s="218"/>
    </row>
    <row r="13" spans="1:7" ht="48.75" customHeight="1" x14ac:dyDescent="0.3">
      <c r="A13" s="219" t="s">
        <v>188</v>
      </c>
      <c r="B13" s="219"/>
      <c r="C13" s="219"/>
      <c r="D13" s="219"/>
      <c r="E13" s="219"/>
      <c r="F13" s="219"/>
      <c r="G13" s="219"/>
    </row>
    <row r="14" spans="1:7" ht="80.25" customHeight="1" x14ac:dyDescent="0.3">
      <c r="A14" s="219"/>
      <c r="B14" s="219"/>
      <c r="C14" s="219"/>
      <c r="D14" s="219"/>
      <c r="E14" s="219"/>
      <c r="F14" s="219"/>
      <c r="G14" s="219"/>
    </row>
    <row r="15" spans="1:7" ht="86.25" hidden="1" customHeight="1" x14ac:dyDescent="0.3"/>
    <row r="16" spans="1:7" ht="41.25" customHeight="1" x14ac:dyDescent="0.3">
      <c r="A16" s="12"/>
    </row>
    <row r="17" spans="1:7" ht="357" customHeight="1" x14ac:dyDescent="0.3">
      <c r="A17" s="9"/>
    </row>
    <row r="18" spans="1:7" ht="200.25" customHeight="1" x14ac:dyDescent="0.3">
      <c r="A18" s="9"/>
    </row>
    <row r="19" spans="1:7" ht="15.6" x14ac:dyDescent="0.3">
      <c r="A19" s="220" t="s">
        <v>190</v>
      </c>
      <c r="B19" s="220"/>
      <c r="C19" s="220"/>
      <c r="D19" s="220"/>
      <c r="E19" s="220"/>
      <c r="F19" s="220"/>
      <c r="G19" s="220"/>
    </row>
    <row r="20" spans="1:7" ht="15.6" x14ac:dyDescent="0.3">
      <c r="A20" s="215" t="s">
        <v>205</v>
      </c>
      <c r="B20" s="215"/>
      <c r="C20" s="215"/>
      <c r="D20" s="215"/>
      <c r="E20" s="215"/>
      <c r="F20" s="215"/>
      <c r="G20" s="215"/>
    </row>
    <row r="21" spans="1:7" ht="15.6" x14ac:dyDescent="0.3">
      <c r="A21" s="215"/>
      <c r="B21" s="215"/>
      <c r="C21" s="215"/>
      <c r="D21" s="215"/>
      <c r="E21" s="215"/>
      <c r="F21" s="215"/>
      <c r="G21" s="215"/>
    </row>
    <row r="22" spans="1:7" ht="15.6" x14ac:dyDescent="0.3">
      <c r="A22" s="13"/>
    </row>
    <row r="23" spans="1:7" ht="52.5" customHeight="1" x14ac:dyDescent="0.3">
      <c r="A23" s="72" t="s">
        <v>20</v>
      </c>
      <c r="B23" s="221" t="s">
        <v>149</v>
      </c>
      <c r="C23" s="221"/>
      <c r="D23" s="221"/>
      <c r="E23" s="221"/>
      <c r="F23" s="221"/>
      <c r="G23" s="221"/>
    </row>
    <row r="24" spans="1:7" ht="51" customHeight="1" x14ac:dyDescent="0.3">
      <c r="A24" s="72" t="s">
        <v>80</v>
      </c>
      <c r="B24" s="222" t="s">
        <v>187</v>
      </c>
      <c r="C24" s="222"/>
      <c r="D24" s="222"/>
      <c r="E24" s="222"/>
      <c r="F24" s="222"/>
      <c r="G24" s="222"/>
    </row>
    <row r="25" spans="1:7" ht="48.75" customHeight="1" x14ac:dyDescent="0.3">
      <c r="A25" s="72" t="s">
        <v>21</v>
      </c>
      <c r="B25" s="221" t="s">
        <v>147</v>
      </c>
      <c r="C25" s="221"/>
      <c r="D25" s="221"/>
      <c r="E25" s="221"/>
      <c r="F25" s="221"/>
      <c r="G25" s="221"/>
    </row>
    <row r="26" spans="1:7" ht="60" customHeight="1" x14ac:dyDescent="0.3">
      <c r="A26" s="223" t="s">
        <v>22</v>
      </c>
      <c r="B26" s="224" t="s">
        <v>181</v>
      </c>
      <c r="C26" s="224"/>
      <c r="D26" s="224"/>
      <c r="E26" s="224"/>
      <c r="F26" s="224"/>
      <c r="G26" s="224"/>
    </row>
    <row r="27" spans="1:7" ht="42" customHeight="1" x14ac:dyDescent="0.3">
      <c r="A27" s="223"/>
      <c r="B27" s="224" t="s">
        <v>285</v>
      </c>
      <c r="C27" s="224"/>
      <c r="D27" s="224"/>
      <c r="E27" s="224"/>
      <c r="F27" s="224"/>
      <c r="G27" s="224"/>
    </row>
    <row r="28" spans="1:7" ht="23.25" customHeight="1" x14ac:dyDescent="0.3">
      <c r="A28" s="223"/>
      <c r="B28" s="214" t="s">
        <v>284</v>
      </c>
      <c r="C28" s="214"/>
      <c r="D28" s="214"/>
      <c r="E28" s="214"/>
      <c r="F28" s="214"/>
      <c r="G28" s="214"/>
    </row>
    <row r="29" spans="1:7" s="107" customFormat="1" ht="42" customHeight="1" x14ac:dyDescent="0.3">
      <c r="A29" s="223"/>
      <c r="B29" s="211" t="s">
        <v>280</v>
      </c>
      <c r="C29" s="212"/>
      <c r="D29" s="212"/>
      <c r="E29" s="212"/>
      <c r="F29" s="212"/>
      <c r="G29" s="213"/>
    </row>
    <row r="30" spans="1:7" ht="60.75" customHeight="1" x14ac:dyDescent="0.3">
      <c r="A30" s="223"/>
      <c r="B30" s="214" t="s">
        <v>281</v>
      </c>
      <c r="C30" s="214"/>
      <c r="D30" s="214"/>
      <c r="E30" s="214"/>
      <c r="F30" s="214"/>
      <c r="G30" s="214"/>
    </row>
    <row r="31" spans="1:7" s="107" customFormat="1" ht="22.5" customHeight="1" x14ac:dyDescent="0.3">
      <c r="A31" s="223"/>
      <c r="B31" s="211" t="s">
        <v>218</v>
      </c>
      <c r="C31" s="212"/>
      <c r="D31" s="212"/>
      <c r="E31" s="212"/>
      <c r="F31" s="212"/>
      <c r="G31" s="213"/>
    </row>
    <row r="32" spans="1:7" ht="21.75" customHeight="1" x14ac:dyDescent="0.3">
      <c r="A32" s="223"/>
      <c r="B32" s="214" t="s">
        <v>282</v>
      </c>
      <c r="C32" s="214"/>
      <c r="D32" s="214"/>
      <c r="E32" s="214"/>
      <c r="F32" s="214"/>
      <c r="G32" s="214"/>
    </row>
    <row r="33" spans="1:7" ht="20.25" customHeight="1" x14ac:dyDescent="0.3">
      <c r="A33" s="223"/>
      <c r="B33" s="211" t="s">
        <v>283</v>
      </c>
      <c r="C33" s="212"/>
      <c r="D33" s="212"/>
      <c r="E33" s="212"/>
      <c r="F33" s="212"/>
      <c r="G33" s="213"/>
    </row>
    <row r="34" spans="1:7" ht="21.75" customHeight="1" x14ac:dyDescent="0.3">
      <c r="A34" s="223"/>
      <c r="B34" s="214" t="s">
        <v>83</v>
      </c>
      <c r="C34" s="214"/>
      <c r="D34" s="214"/>
      <c r="E34" s="214"/>
      <c r="F34" s="214"/>
      <c r="G34" s="214"/>
    </row>
    <row r="35" spans="1:7" ht="67.5" customHeight="1" x14ac:dyDescent="0.3">
      <c r="A35" s="21" t="s">
        <v>81</v>
      </c>
      <c r="B35" s="216" t="s">
        <v>23</v>
      </c>
      <c r="C35" s="216"/>
      <c r="D35" s="216"/>
      <c r="E35" s="216"/>
      <c r="F35" s="216"/>
      <c r="G35" s="216"/>
    </row>
    <row r="36" spans="1:7" ht="21.75" customHeight="1" x14ac:dyDescent="0.3">
      <c r="A36" s="21"/>
      <c r="B36" s="22" t="s">
        <v>24</v>
      </c>
      <c r="C36" s="196" t="s">
        <v>232</v>
      </c>
      <c r="D36" s="196" t="s">
        <v>43</v>
      </c>
      <c r="E36" s="196" t="s">
        <v>44</v>
      </c>
      <c r="F36" s="196" t="s">
        <v>78</v>
      </c>
      <c r="G36" s="196" t="s">
        <v>79</v>
      </c>
    </row>
    <row r="37" spans="1:7" ht="49.5" customHeight="1" x14ac:dyDescent="0.3">
      <c r="A37" s="73" t="s">
        <v>7</v>
      </c>
      <c r="B37" s="137">
        <f t="shared" ref="B37:B38" si="0">C37+D37+E37+F37+G37</f>
        <v>36200</v>
      </c>
      <c r="C37" s="137">
        <v>5844</v>
      </c>
      <c r="D37" s="137">
        <v>5760</v>
      </c>
      <c r="E37" s="137">
        <v>13150</v>
      </c>
      <c r="F37" s="137">
        <v>5723</v>
      </c>
      <c r="G37" s="137">
        <v>5723</v>
      </c>
    </row>
    <row r="38" spans="1:7" ht="39" customHeight="1" x14ac:dyDescent="0.3">
      <c r="A38" s="73" t="s">
        <v>82</v>
      </c>
      <c r="B38" s="137">
        <f t="shared" si="0"/>
        <v>0</v>
      </c>
      <c r="C38" s="137">
        <v>0</v>
      </c>
      <c r="D38" s="137">
        <v>0</v>
      </c>
      <c r="E38" s="137">
        <v>0</v>
      </c>
      <c r="F38" s="137">
        <v>0</v>
      </c>
      <c r="G38" s="137">
        <v>0</v>
      </c>
    </row>
    <row r="39" spans="1:7" ht="38.25" customHeight="1" x14ac:dyDescent="0.3">
      <c r="A39" s="73" t="s">
        <v>49</v>
      </c>
      <c r="B39" s="137">
        <f>C39+D39+E39+F39+G39</f>
        <v>1661981.6099999999</v>
      </c>
      <c r="C39" s="137">
        <v>255641.04</v>
      </c>
      <c r="D39" s="137">
        <v>345100.81</v>
      </c>
      <c r="E39" s="137">
        <v>354947.06</v>
      </c>
      <c r="F39" s="137">
        <v>353331.06</v>
      </c>
      <c r="G39" s="137">
        <v>352961.64</v>
      </c>
    </row>
    <row r="40" spans="1:7" ht="37.5" customHeight="1" x14ac:dyDescent="0.3">
      <c r="A40" s="73" t="s">
        <v>55</v>
      </c>
      <c r="B40" s="138">
        <f t="shared" ref="B40:G40" si="1">B37+B38+B39</f>
        <v>1698181.6099999999</v>
      </c>
      <c r="C40" s="138">
        <f t="shared" si="1"/>
        <v>261485.04</v>
      </c>
      <c r="D40" s="138">
        <f t="shared" si="1"/>
        <v>350860.81</v>
      </c>
      <c r="E40" s="138">
        <f>E37+E38+E39</f>
        <v>368097.06</v>
      </c>
      <c r="F40" s="138">
        <f t="shared" si="1"/>
        <v>359054.06</v>
      </c>
      <c r="G40" s="138">
        <f t="shared" si="1"/>
        <v>358684.64</v>
      </c>
    </row>
    <row r="41" spans="1:7" ht="18" x14ac:dyDescent="0.35">
      <c r="A41" s="20"/>
      <c r="B41" s="20"/>
      <c r="C41" s="20"/>
      <c r="D41" s="20"/>
      <c r="E41" s="20"/>
      <c r="F41" s="20"/>
      <c r="G41" s="20"/>
    </row>
    <row r="42" spans="1:7" ht="18" x14ac:dyDescent="0.35">
      <c r="A42" s="20"/>
      <c r="B42" s="20"/>
      <c r="C42" s="20"/>
      <c r="D42" s="20"/>
      <c r="E42" s="20"/>
      <c r="F42" s="20"/>
      <c r="G42" s="20"/>
    </row>
    <row r="43" spans="1:7" ht="18" x14ac:dyDescent="0.35">
      <c r="A43" s="20"/>
      <c r="B43" s="20"/>
      <c r="C43" s="20"/>
      <c r="D43" s="20"/>
      <c r="E43" s="20"/>
      <c r="F43" s="20"/>
      <c r="G43" s="20"/>
    </row>
    <row r="44" spans="1:7" ht="18" x14ac:dyDescent="0.35">
      <c r="A44" s="20"/>
      <c r="B44" s="20"/>
      <c r="C44" s="20"/>
      <c r="D44" s="20"/>
      <c r="E44" s="20"/>
      <c r="F44" s="20"/>
      <c r="G44" s="20"/>
    </row>
  </sheetData>
  <mergeCells count="21">
    <mergeCell ref="B35:G35"/>
    <mergeCell ref="A8:G8"/>
    <mergeCell ref="A12:G12"/>
    <mergeCell ref="A13:G13"/>
    <mergeCell ref="A14:G14"/>
    <mergeCell ref="A19:G19"/>
    <mergeCell ref="A20:G20"/>
    <mergeCell ref="B23:G23"/>
    <mergeCell ref="B24:G24"/>
    <mergeCell ref="B25:G25"/>
    <mergeCell ref="A26:A34"/>
    <mergeCell ref="B26:G26"/>
    <mergeCell ref="B27:G27"/>
    <mergeCell ref="B28:G28"/>
    <mergeCell ref="B30:G30"/>
    <mergeCell ref="B32:G32"/>
    <mergeCell ref="B31:G31"/>
    <mergeCell ref="B29:G29"/>
    <mergeCell ref="B34:G34"/>
    <mergeCell ref="A21:G21"/>
    <mergeCell ref="B33:G33"/>
  </mergeCells>
  <pageMargins left="0.98425196850393704" right="0.51181102362204722" top="0.35433070866141736" bottom="0.55118110236220474" header="0.31496062992125984" footer="0.31496062992125984"/>
  <pageSetup paperSize="9" scale="64"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T18"/>
  <sheetViews>
    <sheetView topLeftCell="A4" zoomScale="120" zoomScaleNormal="120" zoomScaleSheetLayoutView="100" workbookViewId="0">
      <selection activeCell="H16" sqref="H16"/>
    </sheetView>
  </sheetViews>
  <sheetFormatPr defaultColWidth="9.109375" defaultRowHeight="14.4" x14ac:dyDescent="0.3"/>
  <cols>
    <col min="1" max="1" width="23" style="107" customWidth="1"/>
    <col min="2" max="2" width="19.6640625" style="107" customWidth="1"/>
    <col min="3" max="3" width="13.44140625" style="107" customWidth="1"/>
    <col min="4" max="4" width="9.109375" style="107"/>
    <col min="5" max="5" width="10.44140625" style="107" customWidth="1"/>
    <col min="6" max="6" width="11.6640625" style="107" customWidth="1"/>
    <col min="7" max="8" width="11" style="107" customWidth="1"/>
    <col min="9" max="9" width="10.109375" style="107" customWidth="1"/>
    <col min="10" max="10" width="10.5546875" style="107" customWidth="1"/>
    <col min="11" max="11" width="11" style="107" customWidth="1"/>
    <col min="12" max="12" width="9.109375" style="107"/>
    <col min="13" max="13" width="9.44140625" style="107" bestFit="1" customWidth="1"/>
    <col min="14" max="16384" width="9.109375" style="107"/>
  </cols>
  <sheetData>
    <row r="1" spans="1:20" x14ac:dyDescent="0.3">
      <c r="A1" s="234" t="s">
        <v>16</v>
      </c>
      <c r="B1" s="234"/>
      <c r="C1" s="234"/>
      <c r="D1" s="234"/>
      <c r="E1" s="234"/>
      <c r="F1" s="234"/>
      <c r="G1" s="234"/>
      <c r="H1" s="234"/>
      <c r="I1" s="234"/>
      <c r="J1" s="234"/>
      <c r="K1" s="234"/>
    </row>
    <row r="2" spans="1:20" x14ac:dyDescent="0.3">
      <c r="A2" s="234" t="s">
        <v>115</v>
      </c>
      <c r="B2" s="234"/>
      <c r="C2" s="234"/>
      <c r="D2" s="234"/>
      <c r="E2" s="234"/>
      <c r="F2" s="234"/>
      <c r="G2" s="234"/>
      <c r="H2" s="234"/>
      <c r="I2" s="234"/>
      <c r="J2" s="234"/>
      <c r="K2" s="234"/>
    </row>
    <row r="3" spans="1:20" x14ac:dyDescent="0.3">
      <c r="A3" s="234" t="s">
        <v>189</v>
      </c>
      <c r="B3" s="234"/>
      <c r="C3" s="234"/>
      <c r="D3" s="234"/>
      <c r="E3" s="234"/>
      <c r="F3" s="234"/>
      <c r="G3" s="234"/>
      <c r="H3" s="234"/>
      <c r="I3" s="234"/>
      <c r="J3" s="234"/>
      <c r="K3" s="234"/>
    </row>
    <row r="4" spans="1:20" x14ac:dyDescent="0.3">
      <c r="A4" s="182"/>
    </row>
    <row r="5" spans="1:20" x14ac:dyDescent="0.3">
      <c r="A5" s="253" t="s">
        <v>219</v>
      </c>
      <c r="B5" s="253"/>
      <c r="C5" s="253"/>
      <c r="D5" s="253"/>
      <c r="E5" s="253"/>
      <c r="F5" s="253"/>
      <c r="G5" s="253"/>
      <c r="H5" s="253"/>
      <c r="I5" s="253"/>
      <c r="J5" s="253"/>
      <c r="K5" s="253"/>
    </row>
    <row r="6" spans="1:20" x14ac:dyDescent="0.3">
      <c r="A6" s="290" t="s">
        <v>220</v>
      </c>
      <c r="B6" s="290"/>
      <c r="C6" s="290"/>
      <c r="D6" s="290"/>
      <c r="E6" s="290"/>
      <c r="F6" s="290"/>
      <c r="G6" s="290"/>
      <c r="H6" s="290"/>
      <c r="I6" s="290"/>
      <c r="J6" s="290"/>
      <c r="K6" s="290"/>
    </row>
    <row r="7" spans="1:20" x14ac:dyDescent="0.3">
      <c r="A7" s="3"/>
    </row>
    <row r="8" spans="1:20" ht="38.25" customHeight="1" x14ac:dyDescent="0.3">
      <c r="A8" s="270" t="s">
        <v>2</v>
      </c>
      <c r="B8" s="270"/>
      <c r="C8" s="271" t="s">
        <v>191</v>
      </c>
      <c r="D8" s="271"/>
      <c r="E8" s="271"/>
      <c r="F8" s="271"/>
      <c r="G8" s="271"/>
      <c r="H8" s="271"/>
      <c r="I8" s="271"/>
      <c r="J8" s="271"/>
      <c r="K8" s="272"/>
    </row>
    <row r="9" spans="1:20" ht="27.75" customHeight="1" x14ac:dyDescent="0.3">
      <c r="A9" s="282" t="s">
        <v>10</v>
      </c>
      <c r="B9" s="283"/>
      <c r="C9" s="265" t="s">
        <v>8</v>
      </c>
      <c r="D9" s="265" t="s">
        <v>9</v>
      </c>
      <c r="E9" s="265"/>
      <c r="F9" s="288" t="s">
        <v>3</v>
      </c>
      <c r="G9" s="288"/>
      <c r="H9" s="288"/>
      <c r="I9" s="288"/>
      <c r="J9" s="288"/>
      <c r="K9" s="288"/>
      <c r="M9" s="5"/>
      <c r="N9" s="6"/>
      <c r="O9" s="5"/>
      <c r="P9" s="5"/>
      <c r="Q9" s="7"/>
      <c r="R9" s="5"/>
      <c r="S9" s="5"/>
      <c r="T9" s="5"/>
    </row>
    <row r="10" spans="1:20" ht="31.5" hidden="1" customHeight="1" x14ac:dyDescent="0.3">
      <c r="A10" s="284"/>
      <c r="B10" s="285"/>
      <c r="C10" s="265"/>
      <c r="D10" s="265"/>
      <c r="E10" s="265"/>
      <c r="F10" s="288"/>
      <c r="G10" s="288"/>
      <c r="H10" s="288"/>
      <c r="I10" s="288"/>
      <c r="J10" s="288"/>
      <c r="K10" s="288"/>
      <c r="M10" s="5"/>
      <c r="N10" s="6"/>
      <c r="O10" s="5"/>
      <c r="P10" s="5"/>
      <c r="Q10" s="7"/>
      <c r="R10" s="5"/>
      <c r="S10" s="5"/>
      <c r="T10" s="5"/>
    </row>
    <row r="11" spans="1:20" ht="27.75" customHeight="1" x14ac:dyDescent="0.3">
      <c r="A11" s="284"/>
      <c r="B11" s="285"/>
      <c r="C11" s="265"/>
      <c r="D11" s="265"/>
      <c r="E11" s="265"/>
      <c r="F11" s="74" t="s">
        <v>232</v>
      </c>
      <c r="G11" s="74" t="s">
        <v>43</v>
      </c>
      <c r="H11" s="74" t="s">
        <v>44</v>
      </c>
      <c r="I11" s="74" t="s">
        <v>78</v>
      </c>
      <c r="J11" s="74" t="s">
        <v>79</v>
      </c>
      <c r="K11" s="74" t="s">
        <v>29</v>
      </c>
      <c r="M11" s="5"/>
      <c r="N11" s="6"/>
      <c r="O11" s="5"/>
      <c r="P11" s="5"/>
      <c r="Q11" s="7"/>
      <c r="R11" s="5"/>
      <c r="S11" s="5"/>
      <c r="T11" s="5"/>
    </row>
    <row r="12" spans="1:20" ht="20.25" customHeight="1" x14ac:dyDescent="0.3">
      <c r="A12" s="284"/>
      <c r="B12" s="285"/>
      <c r="C12" s="265" t="s">
        <v>111</v>
      </c>
      <c r="D12" s="270" t="s">
        <v>5</v>
      </c>
      <c r="E12" s="270"/>
      <c r="F12" s="150">
        <f t="shared" ref="F12:K12" si="0">F14+F15+F16</f>
        <v>0</v>
      </c>
      <c r="G12" s="150">
        <f t="shared" si="0"/>
        <v>91019.91</v>
      </c>
      <c r="H12" s="150">
        <f t="shared" si="0"/>
        <v>91966.35</v>
      </c>
      <c r="I12" s="150">
        <f t="shared" si="0"/>
        <v>92043.22</v>
      </c>
      <c r="J12" s="150">
        <f t="shared" si="0"/>
        <v>91873.36</v>
      </c>
      <c r="K12" s="150">
        <f t="shared" si="0"/>
        <v>366902.83999999997</v>
      </c>
      <c r="L12" s="67"/>
      <c r="M12" s="5"/>
      <c r="N12" s="6"/>
      <c r="O12" s="5"/>
      <c r="P12" s="5"/>
      <c r="Q12" s="7"/>
      <c r="R12" s="5"/>
      <c r="S12" s="5"/>
      <c r="T12" s="5"/>
    </row>
    <row r="13" spans="1:20" ht="20.25" customHeight="1" x14ac:dyDescent="0.3">
      <c r="A13" s="284"/>
      <c r="B13" s="285"/>
      <c r="C13" s="265"/>
      <c r="D13" s="270" t="s">
        <v>6</v>
      </c>
      <c r="E13" s="270"/>
      <c r="F13" s="150"/>
      <c r="G13" s="150"/>
      <c r="H13" s="150"/>
      <c r="I13" s="150"/>
      <c r="J13" s="150"/>
      <c r="K13" s="150"/>
      <c r="L13" s="67"/>
      <c r="M13" s="5"/>
      <c r="N13" s="6"/>
      <c r="O13" s="5"/>
      <c r="P13" s="5"/>
      <c r="Q13" s="7"/>
      <c r="R13" s="5"/>
      <c r="S13" s="5"/>
      <c r="T13" s="5"/>
    </row>
    <row r="14" spans="1:20" ht="33.75" customHeight="1" x14ac:dyDescent="0.3">
      <c r="A14" s="284"/>
      <c r="B14" s="285"/>
      <c r="C14" s="265"/>
      <c r="D14" s="270" t="s">
        <v>7</v>
      </c>
      <c r="E14" s="270"/>
      <c r="F14" s="150">
        <v>0</v>
      </c>
      <c r="G14" s="150">
        <v>0</v>
      </c>
      <c r="H14" s="150">
        <v>0</v>
      </c>
      <c r="I14" s="150">
        <v>0</v>
      </c>
      <c r="J14" s="150">
        <v>0</v>
      </c>
      <c r="K14" s="150">
        <f>F14+G14+H14+I14+J14</f>
        <v>0</v>
      </c>
      <c r="L14" s="67"/>
      <c r="M14" s="5"/>
      <c r="N14" s="6"/>
      <c r="O14" s="5"/>
      <c r="P14" s="5"/>
      <c r="Q14" s="7"/>
      <c r="R14" s="5"/>
      <c r="S14" s="5"/>
      <c r="T14" s="5"/>
    </row>
    <row r="15" spans="1:20" ht="36.75" customHeight="1" x14ac:dyDescent="0.3">
      <c r="A15" s="284"/>
      <c r="B15" s="285"/>
      <c r="C15" s="265"/>
      <c r="D15" s="270" t="s">
        <v>27</v>
      </c>
      <c r="E15" s="270"/>
      <c r="F15" s="150">
        <v>0</v>
      </c>
      <c r="G15" s="150">
        <v>0</v>
      </c>
      <c r="H15" s="150">
        <v>0</v>
      </c>
      <c r="I15" s="150">
        <v>0</v>
      </c>
      <c r="J15" s="150">
        <v>0</v>
      </c>
      <c r="K15" s="150">
        <f>F15+G15+H15+I15+J15</f>
        <v>0</v>
      </c>
      <c r="M15" s="5"/>
      <c r="N15" s="6"/>
      <c r="O15" s="5"/>
      <c r="P15" s="5"/>
      <c r="Q15" s="7"/>
      <c r="R15" s="5"/>
      <c r="S15" s="5"/>
      <c r="T15" s="5"/>
    </row>
    <row r="16" spans="1:20" ht="39.75" customHeight="1" x14ac:dyDescent="0.3">
      <c r="A16" s="286"/>
      <c r="B16" s="287"/>
      <c r="C16" s="265"/>
      <c r="D16" s="270" t="s">
        <v>49</v>
      </c>
      <c r="E16" s="270"/>
      <c r="F16" s="151">
        <v>0</v>
      </c>
      <c r="G16" s="151">
        <v>91019.91</v>
      </c>
      <c r="H16" s="151">
        <v>91966.35</v>
      </c>
      <c r="I16" s="151">
        <v>92043.22</v>
      </c>
      <c r="J16" s="151">
        <v>91873.36</v>
      </c>
      <c r="K16" s="151">
        <f>F16+G16+H16+I16+J16</f>
        <v>366902.83999999997</v>
      </c>
      <c r="M16" s="5"/>
      <c r="N16" s="6"/>
      <c r="O16" s="5"/>
      <c r="P16" s="5"/>
      <c r="Q16" s="7"/>
      <c r="R16" s="5"/>
      <c r="S16" s="5"/>
      <c r="T16" s="5"/>
    </row>
    <row r="17" spans="1:11" x14ac:dyDescent="0.3">
      <c r="A17" s="2"/>
      <c r="B17" s="2"/>
      <c r="C17" s="2"/>
      <c r="D17" s="2"/>
      <c r="E17" s="2"/>
      <c r="F17" s="2"/>
      <c r="G17" s="2"/>
      <c r="H17" s="2"/>
      <c r="I17" s="2"/>
      <c r="J17" s="2"/>
      <c r="K17" s="2"/>
    </row>
    <row r="18" spans="1:11" x14ac:dyDescent="0.3">
      <c r="A18" s="182"/>
    </row>
  </sheetData>
  <mergeCells count="17">
    <mergeCell ref="A9:B16"/>
    <mergeCell ref="C9:C11"/>
    <mergeCell ref="D9:E11"/>
    <mergeCell ref="F9:K10"/>
    <mergeCell ref="C12:C16"/>
    <mergeCell ref="D12:E12"/>
    <mergeCell ref="D13:E13"/>
    <mergeCell ref="D14:E14"/>
    <mergeCell ref="D15:E15"/>
    <mergeCell ref="D16:E16"/>
    <mergeCell ref="A8:B8"/>
    <mergeCell ref="C8:K8"/>
    <mergeCell ref="A1:K1"/>
    <mergeCell ref="A2:K2"/>
    <mergeCell ref="A3:K3"/>
    <mergeCell ref="A5:K5"/>
    <mergeCell ref="A6:K6"/>
  </mergeCells>
  <pageMargins left="0.70866141732283472" right="0.70866141732283472" top="0.74803149606299213" bottom="0.74803149606299213" header="0.31496062992125984" footer="0.31496062992125984"/>
  <pageSetup paperSize="9" scale="92" orientation="landscape"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K18"/>
  <sheetViews>
    <sheetView topLeftCell="A4" zoomScale="120" zoomScaleNormal="120" workbookViewId="0">
      <selection activeCell="F16" sqref="F16"/>
    </sheetView>
  </sheetViews>
  <sheetFormatPr defaultRowHeight="14.4" x14ac:dyDescent="0.3"/>
  <cols>
    <col min="1" max="1" width="23" customWidth="1"/>
    <col min="2" max="2" width="23.109375" customWidth="1"/>
    <col min="3" max="3" width="13.44140625" customWidth="1"/>
    <col min="5" max="5" width="10.44140625" customWidth="1"/>
    <col min="6" max="6" width="11.6640625" customWidth="1"/>
    <col min="7" max="8" width="11" customWidth="1"/>
    <col min="9" max="9" width="10.109375" customWidth="1"/>
    <col min="10" max="10" width="10.5546875" customWidth="1"/>
    <col min="11" max="11" width="11" customWidth="1"/>
  </cols>
  <sheetData>
    <row r="1" spans="1:11" x14ac:dyDescent="0.3">
      <c r="A1" s="234" t="s">
        <v>18</v>
      </c>
      <c r="B1" s="234"/>
      <c r="C1" s="234"/>
      <c r="D1" s="234"/>
      <c r="E1" s="234"/>
      <c r="F1" s="234"/>
      <c r="G1" s="234"/>
      <c r="H1" s="234"/>
      <c r="I1" s="234"/>
      <c r="J1" s="234"/>
      <c r="K1" s="234"/>
    </row>
    <row r="2" spans="1:11" x14ac:dyDescent="0.3">
      <c r="A2" s="234" t="s">
        <v>96</v>
      </c>
      <c r="B2" s="234"/>
      <c r="C2" s="234"/>
      <c r="D2" s="234"/>
      <c r="E2" s="234"/>
      <c r="F2" s="234"/>
      <c r="G2" s="234"/>
      <c r="H2" s="234"/>
      <c r="I2" s="234"/>
      <c r="J2" s="234"/>
      <c r="K2" s="234"/>
    </row>
    <row r="3" spans="1:11" x14ac:dyDescent="0.3">
      <c r="A3" s="234" t="s">
        <v>189</v>
      </c>
      <c r="B3" s="234"/>
      <c r="C3" s="234"/>
      <c r="D3" s="234"/>
      <c r="E3" s="234"/>
      <c r="F3" s="234"/>
      <c r="G3" s="234"/>
      <c r="H3" s="234"/>
      <c r="I3" s="234"/>
      <c r="J3" s="234"/>
      <c r="K3" s="234"/>
    </row>
    <row r="4" spans="1:11" x14ac:dyDescent="0.3">
      <c r="A4" s="98"/>
    </row>
    <row r="5" spans="1:11" x14ac:dyDescent="0.3">
      <c r="A5" s="253" t="s">
        <v>89</v>
      </c>
      <c r="B5" s="253"/>
      <c r="C5" s="253"/>
      <c r="D5" s="253"/>
      <c r="E5" s="253"/>
      <c r="F5" s="253"/>
      <c r="G5" s="253"/>
      <c r="H5" s="253"/>
      <c r="I5" s="253"/>
      <c r="J5" s="253"/>
      <c r="K5" s="253"/>
    </row>
    <row r="6" spans="1:11" ht="15" customHeight="1" x14ac:dyDescent="0.3">
      <c r="A6" s="290" t="s">
        <v>292</v>
      </c>
      <c r="B6" s="290"/>
      <c r="C6" s="290"/>
      <c r="D6" s="290"/>
      <c r="E6" s="290"/>
      <c r="F6" s="290"/>
      <c r="G6" s="290"/>
      <c r="H6" s="290"/>
      <c r="I6" s="290"/>
      <c r="J6" s="290"/>
      <c r="K6" s="290"/>
    </row>
    <row r="7" spans="1:11" x14ac:dyDescent="0.3">
      <c r="A7" s="3"/>
    </row>
    <row r="8" spans="1:11" ht="38.25" customHeight="1" x14ac:dyDescent="0.3">
      <c r="A8" s="273" t="s">
        <v>2</v>
      </c>
      <c r="B8" s="274"/>
      <c r="C8" s="306" t="s">
        <v>192</v>
      </c>
      <c r="D8" s="271"/>
      <c r="E8" s="271"/>
      <c r="F8" s="271"/>
      <c r="G8" s="271"/>
      <c r="H8" s="271"/>
      <c r="I8" s="271"/>
      <c r="J8" s="271"/>
      <c r="K8" s="272"/>
    </row>
    <row r="9" spans="1:11" ht="27.75" customHeight="1" x14ac:dyDescent="0.3">
      <c r="A9" s="282" t="s">
        <v>10</v>
      </c>
      <c r="B9" s="283"/>
      <c r="C9" s="291" t="s">
        <v>8</v>
      </c>
      <c r="D9" s="294" t="s">
        <v>9</v>
      </c>
      <c r="E9" s="295"/>
      <c r="F9" s="300" t="s">
        <v>3</v>
      </c>
      <c r="G9" s="301"/>
      <c r="H9" s="301"/>
      <c r="I9" s="301"/>
      <c r="J9" s="301"/>
      <c r="K9" s="302"/>
    </row>
    <row r="10" spans="1:11" ht="31.5" hidden="1" customHeight="1" x14ac:dyDescent="0.3">
      <c r="A10" s="284"/>
      <c r="B10" s="285"/>
      <c r="C10" s="292"/>
      <c r="D10" s="296"/>
      <c r="E10" s="297"/>
      <c r="F10" s="303"/>
      <c r="G10" s="304"/>
      <c r="H10" s="304"/>
      <c r="I10" s="304"/>
      <c r="J10" s="304"/>
      <c r="K10" s="305"/>
    </row>
    <row r="11" spans="1:11" ht="27.75" customHeight="1" x14ac:dyDescent="0.3">
      <c r="A11" s="284"/>
      <c r="B11" s="285"/>
      <c r="C11" s="293"/>
      <c r="D11" s="298"/>
      <c r="E11" s="299"/>
      <c r="F11" s="74" t="s">
        <v>232</v>
      </c>
      <c r="G11" s="74" t="s">
        <v>43</v>
      </c>
      <c r="H11" s="74" t="s">
        <v>44</v>
      </c>
      <c r="I11" s="74" t="s">
        <v>78</v>
      </c>
      <c r="J11" s="74" t="s">
        <v>79</v>
      </c>
      <c r="K11" s="74" t="s">
        <v>29</v>
      </c>
    </row>
    <row r="12" spans="1:11" ht="20.25" customHeight="1" x14ac:dyDescent="0.3">
      <c r="A12" s="284"/>
      <c r="B12" s="285"/>
      <c r="C12" s="291" t="s">
        <v>156</v>
      </c>
      <c r="D12" s="273" t="s">
        <v>5</v>
      </c>
      <c r="E12" s="274"/>
      <c r="F12" s="150">
        <f t="shared" ref="F12:K12" si="0">F14+F15+F16</f>
        <v>10702.95</v>
      </c>
      <c r="G12" s="150">
        <f t="shared" si="0"/>
        <v>8931.94</v>
      </c>
      <c r="H12" s="150">
        <f t="shared" si="0"/>
        <v>8261.369999999999</v>
      </c>
      <c r="I12" s="150">
        <f t="shared" si="0"/>
        <v>8292.85</v>
      </c>
      <c r="J12" s="150">
        <f t="shared" si="0"/>
        <v>8292.85</v>
      </c>
      <c r="K12" s="150">
        <f t="shared" si="0"/>
        <v>44481.96</v>
      </c>
    </row>
    <row r="13" spans="1:11" ht="16.5" customHeight="1" x14ac:dyDescent="0.3">
      <c r="A13" s="284"/>
      <c r="B13" s="285"/>
      <c r="C13" s="292"/>
      <c r="D13" s="273" t="s">
        <v>6</v>
      </c>
      <c r="E13" s="274"/>
      <c r="F13" s="150"/>
      <c r="G13" s="150"/>
      <c r="H13" s="150"/>
      <c r="I13" s="150"/>
      <c r="J13" s="150"/>
      <c r="K13" s="150"/>
    </row>
    <row r="14" spans="1:11" ht="33.75" customHeight="1" x14ac:dyDescent="0.3">
      <c r="A14" s="284"/>
      <c r="B14" s="285"/>
      <c r="C14" s="292"/>
      <c r="D14" s="270" t="s">
        <v>7</v>
      </c>
      <c r="E14" s="270"/>
      <c r="F14" s="150">
        <v>5844</v>
      </c>
      <c r="G14" s="150">
        <v>5760</v>
      </c>
      <c r="H14" s="150">
        <v>5720</v>
      </c>
      <c r="I14" s="150">
        <v>5723</v>
      </c>
      <c r="J14" s="150">
        <v>5723</v>
      </c>
      <c r="K14" s="150">
        <f>F14+G14+H14+I14+J14</f>
        <v>28770</v>
      </c>
    </row>
    <row r="15" spans="1:11" ht="29.25" customHeight="1" x14ac:dyDescent="0.3">
      <c r="A15" s="284"/>
      <c r="B15" s="285"/>
      <c r="C15" s="292"/>
      <c r="D15" s="270" t="s">
        <v>27</v>
      </c>
      <c r="E15" s="270"/>
      <c r="F15" s="150">
        <v>0</v>
      </c>
      <c r="G15" s="150">
        <v>0</v>
      </c>
      <c r="H15" s="150">
        <v>0</v>
      </c>
      <c r="I15" s="150">
        <v>0</v>
      </c>
      <c r="J15" s="150">
        <v>0</v>
      </c>
      <c r="K15" s="150">
        <f>F15+G15+H15+I15+J15</f>
        <v>0</v>
      </c>
    </row>
    <row r="16" spans="1:11" ht="38.25" customHeight="1" x14ac:dyDescent="0.3">
      <c r="A16" s="286"/>
      <c r="B16" s="287"/>
      <c r="C16" s="293"/>
      <c r="D16" s="270" t="s">
        <v>49</v>
      </c>
      <c r="E16" s="270"/>
      <c r="F16" s="150">
        <v>4858.95</v>
      </c>
      <c r="G16" s="150">
        <v>3171.94</v>
      </c>
      <c r="H16" s="150">
        <v>2541.37</v>
      </c>
      <c r="I16" s="150">
        <v>2569.85</v>
      </c>
      <c r="J16" s="150">
        <v>2569.85</v>
      </c>
      <c r="K16" s="150">
        <f>F16+G16+H16+I16+J16</f>
        <v>15711.96</v>
      </c>
    </row>
    <row r="17" spans="1:11" x14ac:dyDescent="0.3">
      <c r="A17" s="2"/>
      <c r="B17" s="2"/>
      <c r="C17" s="2"/>
      <c r="D17" s="2"/>
      <c r="E17" s="2"/>
      <c r="F17" s="2"/>
      <c r="G17" s="19"/>
      <c r="H17" s="2"/>
      <c r="I17" s="2"/>
      <c r="J17" s="2"/>
      <c r="K17" s="2"/>
    </row>
    <row r="18" spans="1:11" x14ac:dyDescent="0.3">
      <c r="A18" s="4"/>
    </row>
  </sheetData>
  <mergeCells count="17">
    <mergeCell ref="A8:B8"/>
    <mergeCell ref="C8:K8"/>
    <mergeCell ref="A1:K1"/>
    <mergeCell ref="A2:K2"/>
    <mergeCell ref="A3:K3"/>
    <mergeCell ref="A5:K5"/>
    <mergeCell ref="A6:K6"/>
    <mergeCell ref="A9:B16"/>
    <mergeCell ref="C9:C11"/>
    <mergeCell ref="D9:E11"/>
    <mergeCell ref="F9:K10"/>
    <mergeCell ref="C12:C16"/>
    <mergeCell ref="D12:E12"/>
    <mergeCell ref="D13:E13"/>
    <mergeCell ref="D14:E14"/>
    <mergeCell ref="D15:E15"/>
    <mergeCell ref="D16:E16"/>
  </mergeCells>
  <pageMargins left="0.51181102362204722" right="0.51181102362204722" top="0.74803149606299213" bottom="0.74803149606299213" header="0.31496062992125984" footer="0.31496062992125984"/>
  <pageSetup paperSize="9" scale="94"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K18"/>
  <sheetViews>
    <sheetView topLeftCell="A4" zoomScale="120" zoomScaleNormal="120" workbookViewId="0">
      <selection activeCell="H18" sqref="H18"/>
    </sheetView>
  </sheetViews>
  <sheetFormatPr defaultRowHeight="14.4" x14ac:dyDescent="0.3"/>
  <cols>
    <col min="1" max="1" width="23" customWidth="1"/>
    <col min="2" max="2" width="23.109375" customWidth="1"/>
    <col min="3" max="3" width="13.44140625" customWidth="1"/>
    <col min="5" max="5" width="10.44140625" customWidth="1"/>
    <col min="6" max="6" width="11.6640625" customWidth="1"/>
    <col min="7" max="8" width="11" customWidth="1"/>
    <col min="9" max="9" width="10.109375" customWidth="1"/>
    <col min="10" max="10" width="10.5546875" customWidth="1"/>
    <col min="11" max="11" width="11" customWidth="1"/>
  </cols>
  <sheetData>
    <row r="1" spans="1:11" x14ac:dyDescent="0.3">
      <c r="A1" s="280" t="s">
        <v>25</v>
      </c>
      <c r="B1" s="280"/>
      <c r="C1" s="280"/>
      <c r="D1" s="280"/>
      <c r="E1" s="280"/>
      <c r="F1" s="280"/>
      <c r="G1" s="280"/>
      <c r="H1" s="280"/>
      <c r="I1" s="280"/>
      <c r="J1" s="280"/>
      <c r="K1" s="280"/>
    </row>
    <row r="2" spans="1:11" x14ac:dyDescent="0.3">
      <c r="A2" s="234" t="s">
        <v>96</v>
      </c>
      <c r="B2" s="234"/>
      <c r="C2" s="234"/>
      <c r="D2" s="234"/>
      <c r="E2" s="234"/>
      <c r="F2" s="234"/>
      <c r="G2" s="234"/>
      <c r="H2" s="234"/>
      <c r="I2" s="234"/>
      <c r="J2" s="234"/>
      <c r="K2" s="234"/>
    </row>
    <row r="3" spans="1:11" x14ac:dyDescent="0.3">
      <c r="A3" s="234" t="s">
        <v>189</v>
      </c>
      <c r="B3" s="234"/>
      <c r="C3" s="234"/>
      <c r="D3" s="234"/>
      <c r="E3" s="234"/>
      <c r="F3" s="234"/>
      <c r="G3" s="234"/>
      <c r="H3" s="234"/>
      <c r="I3" s="234"/>
      <c r="J3" s="234"/>
      <c r="K3" s="234"/>
    </row>
    <row r="4" spans="1:11" x14ac:dyDescent="0.3">
      <c r="A4" s="93"/>
      <c r="B4" s="67"/>
      <c r="C4" s="67"/>
      <c r="D4" s="67"/>
      <c r="E4" s="67"/>
      <c r="F4" s="67"/>
      <c r="G4" s="67"/>
      <c r="H4" s="67"/>
      <c r="I4" s="67"/>
      <c r="J4" s="67"/>
      <c r="K4" s="67"/>
    </row>
    <row r="5" spans="1:11" x14ac:dyDescent="0.3">
      <c r="A5" s="289" t="s">
        <v>90</v>
      </c>
      <c r="B5" s="289"/>
      <c r="C5" s="289"/>
      <c r="D5" s="289"/>
      <c r="E5" s="289"/>
      <c r="F5" s="289"/>
      <c r="G5" s="289"/>
      <c r="H5" s="289"/>
      <c r="I5" s="289"/>
      <c r="J5" s="289"/>
      <c r="K5" s="289"/>
    </row>
    <row r="6" spans="1:11" x14ac:dyDescent="0.3">
      <c r="A6" s="315" t="s">
        <v>17</v>
      </c>
      <c r="B6" s="315"/>
      <c r="C6" s="315"/>
      <c r="D6" s="315"/>
      <c r="E6" s="315"/>
      <c r="F6" s="315"/>
      <c r="G6" s="315"/>
      <c r="H6" s="315"/>
      <c r="I6" s="315"/>
      <c r="J6" s="315"/>
      <c r="K6" s="315"/>
    </row>
    <row r="7" spans="1:11" x14ac:dyDescent="0.3">
      <c r="A7" s="94"/>
      <c r="B7" s="67"/>
      <c r="C7" s="67"/>
      <c r="D7" s="67"/>
      <c r="E7" s="67"/>
      <c r="F7" s="67"/>
      <c r="G7" s="67"/>
      <c r="H7" s="67"/>
      <c r="I7" s="67"/>
      <c r="J7" s="67"/>
      <c r="K7" s="67"/>
    </row>
    <row r="8" spans="1:11" ht="38.25" customHeight="1" x14ac:dyDescent="0.3">
      <c r="A8" s="307" t="s">
        <v>2</v>
      </c>
      <c r="B8" s="307"/>
      <c r="C8" s="276" t="s">
        <v>191</v>
      </c>
      <c r="D8" s="276"/>
      <c r="E8" s="276"/>
      <c r="F8" s="276"/>
      <c r="G8" s="276"/>
      <c r="H8" s="276"/>
      <c r="I8" s="276"/>
      <c r="J8" s="276"/>
      <c r="K8" s="277"/>
    </row>
    <row r="9" spans="1:11" ht="27.75" customHeight="1" x14ac:dyDescent="0.3">
      <c r="A9" s="308" t="s">
        <v>10</v>
      </c>
      <c r="B9" s="309"/>
      <c r="C9" s="314" t="s">
        <v>8</v>
      </c>
      <c r="D9" s="314" t="s">
        <v>9</v>
      </c>
      <c r="E9" s="314"/>
      <c r="F9" s="264" t="s">
        <v>3</v>
      </c>
      <c r="G9" s="264"/>
      <c r="H9" s="264"/>
      <c r="I9" s="264"/>
      <c r="J9" s="264"/>
      <c r="K9" s="264"/>
    </row>
    <row r="10" spans="1:11" ht="31.5" hidden="1" customHeight="1" x14ac:dyDescent="0.3">
      <c r="A10" s="310"/>
      <c r="B10" s="311"/>
      <c r="C10" s="314"/>
      <c r="D10" s="314"/>
      <c r="E10" s="314"/>
      <c r="F10" s="264"/>
      <c r="G10" s="264"/>
      <c r="H10" s="264"/>
      <c r="I10" s="264"/>
      <c r="J10" s="264"/>
      <c r="K10" s="264"/>
    </row>
    <row r="11" spans="1:11" ht="27.75" customHeight="1" x14ac:dyDescent="0.3">
      <c r="A11" s="310"/>
      <c r="B11" s="311"/>
      <c r="C11" s="314"/>
      <c r="D11" s="314"/>
      <c r="E11" s="314"/>
      <c r="F11" s="74" t="s">
        <v>232</v>
      </c>
      <c r="G11" s="74" t="s">
        <v>43</v>
      </c>
      <c r="H11" s="74" t="s">
        <v>44</v>
      </c>
      <c r="I11" s="74" t="s">
        <v>78</v>
      </c>
      <c r="J11" s="74" t="s">
        <v>79</v>
      </c>
      <c r="K11" s="74" t="s">
        <v>29</v>
      </c>
    </row>
    <row r="12" spans="1:11" ht="20.25" customHeight="1" x14ac:dyDescent="0.3">
      <c r="A12" s="310"/>
      <c r="B12" s="311"/>
      <c r="C12" s="314" t="s">
        <v>111</v>
      </c>
      <c r="D12" s="307" t="s">
        <v>5</v>
      </c>
      <c r="E12" s="307"/>
      <c r="F12" s="150">
        <f t="shared" ref="F12:K12" si="0">F14+F15+F16</f>
        <v>8459.08</v>
      </c>
      <c r="G12" s="150">
        <f t="shared" si="0"/>
        <v>8811.7800000000007</v>
      </c>
      <c r="H12" s="150">
        <f t="shared" si="0"/>
        <v>8776.2199999999993</v>
      </c>
      <c r="I12" s="150">
        <f t="shared" si="0"/>
        <v>8781.82</v>
      </c>
      <c r="J12" s="150">
        <f t="shared" si="0"/>
        <v>8582.26</v>
      </c>
      <c r="K12" s="150">
        <f t="shared" si="0"/>
        <v>43411.16</v>
      </c>
    </row>
    <row r="13" spans="1:11" ht="16.5" customHeight="1" x14ac:dyDescent="0.3">
      <c r="A13" s="310"/>
      <c r="B13" s="311"/>
      <c r="C13" s="314"/>
      <c r="D13" s="307" t="s">
        <v>6</v>
      </c>
      <c r="E13" s="307"/>
      <c r="F13" s="150"/>
      <c r="G13" s="150"/>
      <c r="H13" s="150"/>
      <c r="I13" s="150"/>
      <c r="J13" s="150"/>
      <c r="K13" s="150"/>
    </row>
    <row r="14" spans="1:11" ht="29.25" customHeight="1" x14ac:dyDescent="0.3">
      <c r="A14" s="310"/>
      <c r="B14" s="311"/>
      <c r="C14" s="314"/>
      <c r="D14" s="270" t="s">
        <v>7</v>
      </c>
      <c r="E14" s="270"/>
      <c r="F14" s="150">
        <v>0</v>
      </c>
      <c r="G14" s="150">
        <v>0</v>
      </c>
      <c r="H14" s="150">
        <v>0</v>
      </c>
      <c r="I14" s="150">
        <v>0</v>
      </c>
      <c r="J14" s="150">
        <v>0</v>
      </c>
      <c r="K14" s="150">
        <f>F14+G14+H14+I14+J14</f>
        <v>0</v>
      </c>
    </row>
    <row r="15" spans="1:11" ht="29.25" customHeight="1" x14ac:dyDescent="0.3">
      <c r="A15" s="310"/>
      <c r="B15" s="311"/>
      <c r="C15" s="314"/>
      <c r="D15" s="270" t="s">
        <v>27</v>
      </c>
      <c r="E15" s="270"/>
      <c r="F15" s="150">
        <v>0</v>
      </c>
      <c r="G15" s="150">
        <v>0</v>
      </c>
      <c r="H15" s="150">
        <v>0</v>
      </c>
      <c r="I15" s="150">
        <v>0</v>
      </c>
      <c r="J15" s="150">
        <v>0</v>
      </c>
      <c r="K15" s="150">
        <f>F15+G15+H15+I15+J15</f>
        <v>0</v>
      </c>
    </row>
    <row r="16" spans="1:11" ht="38.25" customHeight="1" x14ac:dyDescent="0.3">
      <c r="A16" s="312"/>
      <c r="B16" s="313"/>
      <c r="C16" s="314"/>
      <c r="D16" s="270" t="s">
        <v>49</v>
      </c>
      <c r="E16" s="270"/>
      <c r="F16" s="150">
        <v>8459.08</v>
      </c>
      <c r="G16" s="150">
        <v>8811.7800000000007</v>
      </c>
      <c r="H16" s="150">
        <v>8776.2199999999993</v>
      </c>
      <c r="I16" s="150">
        <v>8781.82</v>
      </c>
      <c r="J16" s="150">
        <v>8582.26</v>
      </c>
      <c r="K16" s="150">
        <f>F16+G16+H16+I16+J16</f>
        <v>43411.16</v>
      </c>
    </row>
    <row r="17" spans="1:11" x14ac:dyDescent="0.3">
      <c r="A17" s="2"/>
      <c r="B17" s="2"/>
      <c r="C17" s="2"/>
      <c r="D17" s="2"/>
      <c r="E17" s="2"/>
      <c r="F17" s="2"/>
      <c r="G17" s="19"/>
      <c r="H17" s="2"/>
      <c r="I17" s="2"/>
      <c r="J17" s="2"/>
      <c r="K17" s="2"/>
    </row>
    <row r="18" spans="1:11" x14ac:dyDescent="0.3">
      <c r="A18" s="75"/>
    </row>
  </sheetData>
  <mergeCells count="17">
    <mergeCell ref="A1:K1"/>
    <mergeCell ref="A2:K2"/>
    <mergeCell ref="A3:K3"/>
    <mergeCell ref="A5:K5"/>
    <mergeCell ref="A6:K6"/>
    <mergeCell ref="D15:E15"/>
    <mergeCell ref="D16:E16"/>
    <mergeCell ref="A8:B8"/>
    <mergeCell ref="C8:K8"/>
    <mergeCell ref="A9:B16"/>
    <mergeCell ref="C9:C11"/>
    <mergeCell ref="D9:E11"/>
    <mergeCell ref="F9:K10"/>
    <mergeCell ref="C12:C16"/>
    <mergeCell ref="D12:E12"/>
    <mergeCell ref="D13:E13"/>
    <mergeCell ref="D14:E14"/>
  </mergeCells>
  <pageMargins left="0.7" right="0.7" top="0.75" bottom="0.75" header="0.3" footer="0.3"/>
  <pageSetup paperSize="9" scale="9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L18"/>
  <sheetViews>
    <sheetView topLeftCell="A5" zoomScale="120" zoomScaleNormal="120" workbookViewId="0">
      <selection activeCell="G18" sqref="G18"/>
    </sheetView>
  </sheetViews>
  <sheetFormatPr defaultRowHeight="14.4" x14ac:dyDescent="0.3"/>
  <cols>
    <col min="1" max="1" width="23" customWidth="1"/>
    <col min="2" max="2" width="17.109375" customWidth="1"/>
    <col min="3" max="3" width="13.44140625" customWidth="1"/>
    <col min="5" max="5" width="10.44140625" customWidth="1"/>
    <col min="6" max="6" width="11.6640625" customWidth="1"/>
    <col min="7" max="8" width="11" customWidth="1"/>
    <col min="9" max="9" width="10.109375" customWidth="1"/>
    <col min="10" max="10" width="10.5546875" customWidth="1"/>
    <col min="11" max="11" width="11" customWidth="1"/>
  </cols>
  <sheetData>
    <row r="1" spans="1:12" x14ac:dyDescent="0.3">
      <c r="A1" s="234" t="s">
        <v>152</v>
      </c>
      <c r="B1" s="234"/>
      <c r="C1" s="234"/>
      <c r="D1" s="234"/>
      <c r="E1" s="234"/>
      <c r="F1" s="234"/>
      <c r="G1" s="234"/>
      <c r="H1" s="234"/>
      <c r="I1" s="234"/>
      <c r="J1" s="234"/>
      <c r="K1" s="234"/>
    </row>
    <row r="2" spans="1:12" x14ac:dyDescent="0.3">
      <c r="A2" s="234" t="s">
        <v>97</v>
      </c>
      <c r="B2" s="234"/>
      <c r="C2" s="234"/>
      <c r="D2" s="234"/>
      <c r="E2" s="234"/>
      <c r="F2" s="234"/>
      <c r="G2" s="234"/>
      <c r="H2" s="234"/>
      <c r="I2" s="234"/>
      <c r="J2" s="234"/>
      <c r="K2" s="234"/>
    </row>
    <row r="3" spans="1:12" x14ac:dyDescent="0.3">
      <c r="A3" s="234" t="s">
        <v>189</v>
      </c>
      <c r="B3" s="234"/>
      <c r="C3" s="234"/>
      <c r="D3" s="234"/>
      <c r="E3" s="234"/>
      <c r="F3" s="234"/>
      <c r="G3" s="234"/>
      <c r="H3" s="234"/>
      <c r="I3" s="234"/>
      <c r="J3" s="234"/>
      <c r="K3" s="234"/>
    </row>
    <row r="4" spans="1:12" x14ac:dyDescent="0.3">
      <c r="A4" s="4"/>
    </row>
    <row r="5" spans="1:12" x14ac:dyDescent="0.3">
      <c r="A5" s="253" t="s">
        <v>91</v>
      </c>
      <c r="B5" s="253"/>
      <c r="C5" s="253"/>
      <c r="D5" s="253"/>
      <c r="E5" s="253"/>
      <c r="F5" s="253"/>
      <c r="G5" s="253"/>
      <c r="H5" s="253"/>
      <c r="I5" s="253"/>
      <c r="J5" s="253"/>
      <c r="K5" s="253"/>
    </row>
    <row r="6" spans="1:12" x14ac:dyDescent="0.3">
      <c r="A6" s="290" t="s">
        <v>84</v>
      </c>
      <c r="B6" s="290"/>
      <c r="C6" s="290"/>
      <c r="D6" s="290"/>
      <c r="E6" s="290"/>
      <c r="F6" s="290"/>
      <c r="G6" s="290"/>
      <c r="H6" s="290"/>
      <c r="I6" s="290"/>
      <c r="J6" s="290"/>
      <c r="K6" s="290"/>
    </row>
    <row r="7" spans="1:12" x14ac:dyDescent="0.3">
      <c r="A7" s="3"/>
    </row>
    <row r="8" spans="1:12" ht="38.25" customHeight="1" x14ac:dyDescent="0.3">
      <c r="A8" s="270" t="s">
        <v>2</v>
      </c>
      <c r="B8" s="270"/>
      <c r="C8" s="271" t="s">
        <v>186</v>
      </c>
      <c r="D8" s="271"/>
      <c r="E8" s="271"/>
      <c r="F8" s="271"/>
      <c r="G8" s="271"/>
      <c r="H8" s="271"/>
      <c r="I8" s="271"/>
      <c r="J8" s="271"/>
      <c r="K8" s="272"/>
    </row>
    <row r="9" spans="1:12" ht="27.75" customHeight="1" x14ac:dyDescent="0.3">
      <c r="A9" s="282" t="s">
        <v>10</v>
      </c>
      <c r="B9" s="283"/>
      <c r="C9" s="265" t="s">
        <v>8</v>
      </c>
      <c r="D9" s="265" t="s">
        <v>9</v>
      </c>
      <c r="E9" s="265"/>
      <c r="F9" s="264" t="s">
        <v>3</v>
      </c>
      <c r="G9" s="264"/>
      <c r="H9" s="264"/>
      <c r="I9" s="264"/>
      <c r="J9" s="264"/>
      <c r="K9" s="264"/>
    </row>
    <row r="10" spans="1:12" ht="31.5" hidden="1" customHeight="1" x14ac:dyDescent="0.3">
      <c r="A10" s="284"/>
      <c r="B10" s="285"/>
      <c r="C10" s="265"/>
      <c r="D10" s="265"/>
      <c r="E10" s="265"/>
      <c r="F10" s="264"/>
      <c r="G10" s="264"/>
      <c r="H10" s="264"/>
      <c r="I10" s="264"/>
      <c r="J10" s="264"/>
      <c r="K10" s="264"/>
    </row>
    <row r="11" spans="1:12" ht="27.75" customHeight="1" x14ac:dyDescent="0.3">
      <c r="A11" s="284"/>
      <c r="B11" s="285"/>
      <c r="C11" s="265"/>
      <c r="D11" s="265"/>
      <c r="E11" s="265"/>
      <c r="F11" s="74" t="s">
        <v>232</v>
      </c>
      <c r="G11" s="74" t="s">
        <v>43</v>
      </c>
      <c r="H11" s="74" t="s">
        <v>44</v>
      </c>
      <c r="I11" s="74" t="s">
        <v>78</v>
      </c>
      <c r="J11" s="74" t="s">
        <v>79</v>
      </c>
      <c r="K11" s="74" t="s">
        <v>29</v>
      </c>
    </row>
    <row r="12" spans="1:12" ht="20.25" customHeight="1" x14ac:dyDescent="0.3">
      <c r="A12" s="284"/>
      <c r="B12" s="285"/>
      <c r="C12" s="265" t="s">
        <v>111</v>
      </c>
      <c r="D12" s="270" t="s">
        <v>5</v>
      </c>
      <c r="E12" s="270"/>
      <c r="F12" s="150">
        <f t="shared" ref="F12:K12" si="0">F14+F15+F16</f>
        <v>6593.78</v>
      </c>
      <c r="G12" s="150">
        <f t="shared" si="0"/>
        <v>6933.47</v>
      </c>
      <c r="H12" s="150">
        <f t="shared" si="0"/>
        <v>11592.32</v>
      </c>
      <c r="I12" s="150">
        <f t="shared" si="0"/>
        <v>8041.2</v>
      </c>
      <c r="J12" s="150">
        <f t="shared" si="0"/>
        <v>8041.2</v>
      </c>
      <c r="K12" s="150">
        <f t="shared" si="0"/>
        <v>41201.969999999994</v>
      </c>
      <c r="L12" s="67"/>
    </row>
    <row r="13" spans="1:12" ht="16.5" customHeight="1" x14ac:dyDescent="0.3">
      <c r="A13" s="284"/>
      <c r="B13" s="285"/>
      <c r="C13" s="265"/>
      <c r="D13" s="270" t="s">
        <v>6</v>
      </c>
      <c r="E13" s="270"/>
      <c r="F13" s="150"/>
      <c r="G13" s="150"/>
      <c r="H13" s="150"/>
      <c r="I13" s="150"/>
      <c r="J13" s="150"/>
      <c r="K13" s="150"/>
      <c r="L13" s="67"/>
    </row>
    <row r="14" spans="1:12" ht="33.75" customHeight="1" x14ac:dyDescent="0.3">
      <c r="A14" s="284"/>
      <c r="B14" s="285"/>
      <c r="C14" s="265"/>
      <c r="D14" s="270" t="s">
        <v>7</v>
      </c>
      <c r="E14" s="270"/>
      <c r="F14" s="150">
        <v>0</v>
      </c>
      <c r="G14" s="150">
        <v>0</v>
      </c>
      <c r="H14" s="150">
        <v>0</v>
      </c>
      <c r="I14" s="150">
        <v>0</v>
      </c>
      <c r="J14" s="150">
        <v>0</v>
      </c>
      <c r="K14" s="150">
        <f>F14+G14+H14+I14+J14</f>
        <v>0</v>
      </c>
      <c r="L14" s="67"/>
    </row>
    <row r="15" spans="1:12" ht="29.25" customHeight="1" x14ac:dyDescent="0.3">
      <c r="A15" s="284"/>
      <c r="B15" s="285"/>
      <c r="C15" s="265"/>
      <c r="D15" s="270" t="s">
        <v>27</v>
      </c>
      <c r="E15" s="270"/>
      <c r="F15" s="151">
        <v>0</v>
      </c>
      <c r="G15" s="151">
        <v>0</v>
      </c>
      <c r="H15" s="151">
        <v>0</v>
      </c>
      <c r="I15" s="151">
        <v>0</v>
      </c>
      <c r="J15" s="151">
        <v>0</v>
      </c>
      <c r="K15" s="150">
        <f>F15+G15+H15+I15+J15</f>
        <v>0</v>
      </c>
    </row>
    <row r="16" spans="1:12" ht="38.25" customHeight="1" x14ac:dyDescent="0.3">
      <c r="A16" s="286"/>
      <c r="B16" s="287"/>
      <c r="C16" s="265"/>
      <c r="D16" s="270" t="s">
        <v>77</v>
      </c>
      <c r="E16" s="270"/>
      <c r="F16" s="151">
        <v>6593.78</v>
      </c>
      <c r="G16" s="151">
        <v>6933.47</v>
      </c>
      <c r="H16" s="151">
        <v>11592.32</v>
      </c>
      <c r="I16" s="151">
        <v>8041.2</v>
      </c>
      <c r="J16" s="151">
        <v>8041.2</v>
      </c>
      <c r="K16" s="150">
        <f>F16+G16+H16+I16+J16</f>
        <v>41201.969999999994</v>
      </c>
    </row>
    <row r="17" spans="1:11" x14ac:dyDescent="0.3">
      <c r="A17" s="2"/>
      <c r="B17" s="2"/>
      <c r="C17" s="2"/>
      <c r="D17" s="2"/>
      <c r="E17" s="2"/>
      <c r="F17" s="2"/>
      <c r="G17" s="19"/>
      <c r="H17" s="19"/>
      <c r="I17" s="2"/>
      <c r="J17" s="2"/>
      <c r="K17" s="2"/>
    </row>
    <row r="18" spans="1:11" x14ac:dyDescent="0.3">
      <c r="A18" s="4"/>
    </row>
  </sheetData>
  <mergeCells count="17">
    <mergeCell ref="A8:B8"/>
    <mergeCell ref="C8:K8"/>
    <mergeCell ref="A9:B16"/>
    <mergeCell ref="C9:C11"/>
    <mergeCell ref="D9:E11"/>
    <mergeCell ref="F9:K10"/>
    <mergeCell ref="C12:C16"/>
    <mergeCell ref="D12:E12"/>
    <mergeCell ref="D13:E13"/>
    <mergeCell ref="D14:E14"/>
    <mergeCell ref="D15:E15"/>
    <mergeCell ref="D16:E16"/>
    <mergeCell ref="A1:K1"/>
    <mergeCell ref="A2:K2"/>
    <mergeCell ref="A3:K3"/>
    <mergeCell ref="A5:K5"/>
    <mergeCell ref="A6:K6"/>
  </mergeCells>
  <pageMargins left="0.51181102362204722" right="0.51181102362204722" top="0.74803149606299213" bottom="0.74803149606299213" header="0.31496062992125984" footer="0.31496062992125984"/>
  <pageSetup paperSize="9" scale="9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U212"/>
  <sheetViews>
    <sheetView topLeftCell="A190" zoomScaleSheetLayoutView="100" workbookViewId="0">
      <selection activeCell="A203" sqref="A203:M210"/>
    </sheetView>
  </sheetViews>
  <sheetFormatPr defaultRowHeight="14.4" x14ac:dyDescent="0.3"/>
  <cols>
    <col min="1" max="1" width="6.33203125" customWidth="1"/>
    <col min="2" max="2" width="29.44140625" customWidth="1"/>
    <col min="3" max="3" width="11.88671875" customWidth="1"/>
    <col min="4" max="4" width="17" customWidth="1"/>
    <col min="5" max="5" width="14.33203125" customWidth="1"/>
    <col min="6" max="6" width="11.88671875" customWidth="1"/>
    <col min="7" max="7" width="11.33203125" customWidth="1"/>
    <col min="8" max="8" width="11.44140625" customWidth="1"/>
    <col min="9" max="9" width="11.109375" customWidth="1"/>
    <col min="10" max="10" width="12" customWidth="1"/>
    <col min="11" max="11" width="11.5546875" customWidth="1"/>
    <col min="12" max="12" width="17.109375" customWidth="1"/>
    <col min="13" max="13" width="16.6640625" customWidth="1"/>
    <col min="14" max="14" width="9.5546875" bestFit="1" customWidth="1"/>
  </cols>
  <sheetData>
    <row r="1" spans="1:14" x14ac:dyDescent="0.3">
      <c r="A1" s="251" t="s">
        <v>221</v>
      </c>
      <c r="B1" s="251"/>
      <c r="C1" s="251"/>
      <c r="D1" s="251"/>
      <c r="E1" s="251"/>
      <c r="F1" s="251"/>
      <c r="G1" s="251"/>
      <c r="H1" s="251"/>
      <c r="I1" s="251"/>
      <c r="J1" s="251"/>
      <c r="K1" s="251"/>
      <c r="L1" s="251"/>
      <c r="M1" s="251"/>
    </row>
    <row r="2" spans="1:14" x14ac:dyDescent="0.3">
      <c r="A2" s="234" t="s">
        <v>96</v>
      </c>
      <c r="B2" s="234"/>
      <c r="C2" s="234"/>
      <c r="D2" s="234"/>
      <c r="E2" s="234"/>
      <c r="F2" s="234"/>
      <c r="G2" s="234"/>
      <c r="H2" s="234"/>
      <c r="I2" s="234"/>
      <c r="J2" s="234"/>
      <c r="K2" s="234"/>
      <c r="L2" s="234"/>
      <c r="M2" s="234"/>
    </row>
    <row r="3" spans="1:14" x14ac:dyDescent="0.3">
      <c r="A3" s="234" t="s">
        <v>189</v>
      </c>
      <c r="B3" s="234"/>
      <c r="C3" s="234"/>
      <c r="D3" s="234"/>
      <c r="E3" s="234"/>
      <c r="F3" s="234"/>
      <c r="G3" s="234"/>
      <c r="H3" s="234"/>
      <c r="I3" s="234"/>
      <c r="J3" s="234"/>
      <c r="K3" s="234"/>
      <c r="L3" s="234"/>
      <c r="M3" s="234"/>
    </row>
    <row r="4" spans="1:14" x14ac:dyDescent="0.3">
      <c r="A4" s="8"/>
      <c r="B4" s="8"/>
      <c r="C4" s="44"/>
      <c r="D4" s="8"/>
      <c r="E4" s="8"/>
      <c r="F4" s="8"/>
      <c r="G4" s="8"/>
      <c r="H4" s="8"/>
      <c r="I4" s="8"/>
      <c r="J4" s="8"/>
      <c r="K4" s="8"/>
      <c r="L4" s="8"/>
      <c r="M4" s="8"/>
    </row>
    <row r="5" spans="1:14" ht="15.6" x14ac:dyDescent="0.3">
      <c r="A5" s="220" t="s">
        <v>58</v>
      </c>
      <c r="B5" s="220"/>
      <c r="C5" s="220"/>
      <c r="D5" s="220"/>
      <c r="E5" s="220"/>
      <c r="F5" s="220"/>
      <c r="G5" s="220"/>
      <c r="H5" s="220"/>
      <c r="I5" s="220"/>
      <c r="J5" s="220"/>
      <c r="K5" s="220"/>
      <c r="L5" s="220"/>
      <c r="M5" s="220"/>
    </row>
    <row r="6" spans="1:14" ht="15.6" x14ac:dyDescent="0.3">
      <c r="A6" s="215" t="s">
        <v>208</v>
      </c>
      <c r="B6" s="215"/>
      <c r="C6" s="215"/>
      <c r="D6" s="215"/>
      <c r="E6" s="215"/>
      <c r="F6" s="215"/>
      <c r="G6" s="215"/>
      <c r="H6" s="215"/>
      <c r="I6" s="215"/>
      <c r="J6" s="215"/>
      <c r="K6" s="215"/>
      <c r="L6" s="215"/>
      <c r="M6" s="215"/>
    </row>
    <row r="7" spans="1:14" ht="57" customHeight="1" x14ac:dyDescent="0.3">
      <c r="A7" s="367" t="s">
        <v>35</v>
      </c>
      <c r="B7" s="367" t="s">
        <v>65</v>
      </c>
      <c r="C7" s="367" t="s">
        <v>51</v>
      </c>
      <c r="D7" s="367" t="s">
        <v>31</v>
      </c>
      <c r="E7" s="367" t="s">
        <v>66</v>
      </c>
      <c r="F7" s="367" t="s">
        <v>32</v>
      </c>
      <c r="G7" s="367" t="s">
        <v>52</v>
      </c>
      <c r="H7" s="367"/>
      <c r="I7" s="367"/>
      <c r="J7" s="367"/>
      <c r="K7" s="367"/>
      <c r="L7" s="367" t="s">
        <v>33</v>
      </c>
      <c r="M7" s="367" t="s">
        <v>34</v>
      </c>
      <c r="N7" s="351"/>
    </row>
    <row r="8" spans="1:14" ht="100.5" customHeight="1" x14ac:dyDescent="0.3">
      <c r="A8" s="367"/>
      <c r="B8" s="367"/>
      <c r="C8" s="367"/>
      <c r="D8" s="367"/>
      <c r="E8" s="367"/>
      <c r="F8" s="367"/>
      <c r="G8" s="184" t="s">
        <v>232</v>
      </c>
      <c r="H8" s="184" t="s">
        <v>233</v>
      </c>
      <c r="I8" s="184" t="s">
        <v>150</v>
      </c>
      <c r="J8" s="184" t="s">
        <v>234</v>
      </c>
      <c r="K8" s="184" t="s">
        <v>79</v>
      </c>
      <c r="L8" s="367"/>
      <c r="M8" s="367"/>
      <c r="N8" s="351"/>
    </row>
    <row r="9" spans="1:14" ht="15" customHeight="1" x14ac:dyDescent="0.3">
      <c r="A9" s="24">
        <v>1</v>
      </c>
      <c r="B9" s="24">
        <v>2</v>
      </c>
      <c r="C9" s="43">
        <v>5</v>
      </c>
      <c r="D9" s="24">
        <v>4</v>
      </c>
      <c r="E9" s="24">
        <v>6</v>
      </c>
      <c r="F9" s="24">
        <v>7</v>
      </c>
      <c r="G9" s="24">
        <v>8</v>
      </c>
      <c r="H9" s="24">
        <v>9</v>
      </c>
      <c r="I9" s="24">
        <v>10</v>
      </c>
      <c r="J9" s="24">
        <v>11</v>
      </c>
      <c r="K9" s="24">
        <v>12</v>
      </c>
      <c r="L9" s="24">
        <v>13</v>
      </c>
      <c r="M9" s="24">
        <v>12</v>
      </c>
      <c r="N9" s="15"/>
    </row>
    <row r="10" spans="1:14" ht="36" customHeight="1" x14ac:dyDescent="0.3">
      <c r="A10" s="368" t="s">
        <v>114</v>
      </c>
      <c r="B10" s="369"/>
      <c r="C10" s="369"/>
      <c r="D10" s="369"/>
      <c r="E10" s="369"/>
      <c r="F10" s="369"/>
      <c r="G10" s="369"/>
      <c r="H10" s="369"/>
      <c r="I10" s="369"/>
      <c r="J10" s="369"/>
      <c r="K10" s="369"/>
      <c r="L10" s="369"/>
      <c r="M10" s="370"/>
      <c r="N10" s="15"/>
    </row>
    <row r="11" spans="1:14" ht="36" customHeight="1" x14ac:dyDescent="0.3">
      <c r="A11" s="353">
        <v>1</v>
      </c>
      <c r="B11" s="352" t="s">
        <v>201</v>
      </c>
      <c r="C11" s="27"/>
      <c r="D11" s="26" t="s">
        <v>26</v>
      </c>
      <c r="E11" s="131">
        <f>E12+E13+E14</f>
        <v>0</v>
      </c>
      <c r="F11" s="131">
        <f t="shared" ref="F11:K11" si="0">F12+F13+F14</f>
        <v>0</v>
      </c>
      <c r="G11" s="131">
        <f t="shared" si="0"/>
        <v>0</v>
      </c>
      <c r="H11" s="131">
        <f t="shared" si="0"/>
        <v>0</v>
      </c>
      <c r="I11" s="131">
        <f t="shared" si="0"/>
        <v>0</v>
      </c>
      <c r="J11" s="131">
        <f t="shared" si="0"/>
        <v>0</v>
      </c>
      <c r="K11" s="131">
        <f t="shared" si="0"/>
        <v>0</v>
      </c>
      <c r="L11" s="26"/>
      <c r="M11" s="26"/>
      <c r="N11" s="15"/>
    </row>
    <row r="12" spans="1:14" ht="39.6" x14ac:dyDescent="0.3">
      <c r="A12" s="353"/>
      <c r="B12" s="352"/>
      <c r="C12" s="52"/>
      <c r="D12" s="53" t="s">
        <v>50</v>
      </c>
      <c r="E12" s="132">
        <f>E16+E20</f>
        <v>0</v>
      </c>
      <c r="F12" s="132">
        <f t="shared" ref="F12:K12" si="1">F16+F20</f>
        <v>0</v>
      </c>
      <c r="G12" s="132">
        <f t="shared" si="1"/>
        <v>0</v>
      </c>
      <c r="H12" s="132">
        <f t="shared" si="1"/>
        <v>0</v>
      </c>
      <c r="I12" s="132">
        <f t="shared" si="1"/>
        <v>0</v>
      </c>
      <c r="J12" s="132">
        <f t="shared" si="1"/>
        <v>0</v>
      </c>
      <c r="K12" s="132">
        <f t="shared" si="1"/>
        <v>0</v>
      </c>
      <c r="L12" s="28"/>
      <c r="M12" s="28"/>
      <c r="N12" s="16"/>
    </row>
    <row r="13" spans="1:14" ht="39.6" x14ac:dyDescent="0.3">
      <c r="A13" s="353"/>
      <c r="B13" s="352"/>
      <c r="C13" s="52"/>
      <c r="D13" s="60" t="s">
        <v>27</v>
      </c>
      <c r="E13" s="133">
        <f>E17+E21</f>
        <v>0</v>
      </c>
      <c r="F13" s="133">
        <f t="shared" ref="F13:K13" si="2">F17+F21</f>
        <v>0</v>
      </c>
      <c r="G13" s="133">
        <f t="shared" si="2"/>
        <v>0</v>
      </c>
      <c r="H13" s="133">
        <f t="shared" si="2"/>
        <v>0</v>
      </c>
      <c r="I13" s="133">
        <f t="shared" si="2"/>
        <v>0</v>
      </c>
      <c r="J13" s="133">
        <f t="shared" si="2"/>
        <v>0</v>
      </c>
      <c r="K13" s="133">
        <f t="shared" si="2"/>
        <v>0</v>
      </c>
      <c r="L13" s="47"/>
      <c r="M13" s="47"/>
      <c r="N13" s="15"/>
    </row>
    <row r="14" spans="1:14" ht="39.6" x14ac:dyDescent="0.3">
      <c r="A14" s="353"/>
      <c r="B14" s="352"/>
      <c r="C14" s="52"/>
      <c r="D14" s="56" t="s">
        <v>49</v>
      </c>
      <c r="E14" s="134">
        <f>E18+E22</f>
        <v>0</v>
      </c>
      <c r="F14" s="134">
        <f t="shared" ref="F14:K14" si="3">F18+F22</f>
        <v>0</v>
      </c>
      <c r="G14" s="134">
        <f t="shared" si="3"/>
        <v>0</v>
      </c>
      <c r="H14" s="134">
        <f t="shared" si="3"/>
        <v>0</v>
      </c>
      <c r="I14" s="134">
        <f t="shared" si="3"/>
        <v>0</v>
      </c>
      <c r="J14" s="134">
        <f t="shared" si="3"/>
        <v>0</v>
      </c>
      <c r="K14" s="134">
        <f t="shared" si="3"/>
        <v>0</v>
      </c>
      <c r="L14" s="31"/>
      <c r="M14" s="31"/>
      <c r="N14" s="15"/>
    </row>
    <row r="15" spans="1:14" s="107" customFormat="1" ht="32.25" customHeight="1" x14ac:dyDescent="0.3">
      <c r="A15" s="322" t="s">
        <v>40</v>
      </c>
      <c r="B15" s="366" t="s">
        <v>278</v>
      </c>
      <c r="C15" s="117"/>
      <c r="D15" s="55" t="s">
        <v>26</v>
      </c>
      <c r="E15" s="135">
        <f>E16+E17+E18</f>
        <v>0</v>
      </c>
      <c r="F15" s="135">
        <f t="shared" ref="F15:K15" si="4">F16+F17+F18</f>
        <v>0</v>
      </c>
      <c r="G15" s="135">
        <f t="shared" si="4"/>
        <v>0</v>
      </c>
      <c r="H15" s="135">
        <f t="shared" si="4"/>
        <v>0</v>
      </c>
      <c r="I15" s="135">
        <f t="shared" si="4"/>
        <v>0</v>
      </c>
      <c r="J15" s="135">
        <f t="shared" si="4"/>
        <v>0</v>
      </c>
      <c r="K15" s="135">
        <f t="shared" si="4"/>
        <v>0</v>
      </c>
      <c r="L15" s="118" t="s">
        <v>112</v>
      </c>
      <c r="M15" s="30"/>
      <c r="N15" s="201"/>
    </row>
    <row r="16" spans="1:14" s="107" customFormat="1" ht="39.6" x14ac:dyDescent="0.3">
      <c r="A16" s="323"/>
      <c r="B16" s="292"/>
      <c r="C16" s="117" t="s">
        <v>113</v>
      </c>
      <c r="D16" s="69" t="s">
        <v>50</v>
      </c>
      <c r="E16" s="136">
        <v>0</v>
      </c>
      <c r="F16" s="136">
        <f>G16+H16+I16+J16+K16</f>
        <v>0</v>
      </c>
      <c r="G16" s="136">
        <v>0</v>
      </c>
      <c r="H16" s="136">
        <v>0</v>
      </c>
      <c r="I16" s="136">
        <v>0</v>
      </c>
      <c r="J16" s="136">
        <v>0</v>
      </c>
      <c r="K16" s="136">
        <v>0</v>
      </c>
      <c r="L16" s="118" t="s">
        <v>112</v>
      </c>
      <c r="M16" s="118"/>
      <c r="N16" s="201"/>
    </row>
    <row r="17" spans="1:14" s="107" customFormat="1" ht="39.6" x14ac:dyDescent="0.3">
      <c r="A17" s="323"/>
      <c r="B17" s="292"/>
      <c r="C17" s="117" t="s">
        <v>113</v>
      </c>
      <c r="D17" s="69" t="s">
        <v>27</v>
      </c>
      <c r="E17" s="136">
        <v>0</v>
      </c>
      <c r="F17" s="136">
        <f>G17+H17+I17+J17+K17</f>
        <v>0</v>
      </c>
      <c r="G17" s="136">
        <v>0</v>
      </c>
      <c r="H17" s="136">
        <v>0</v>
      </c>
      <c r="I17" s="136">
        <v>0</v>
      </c>
      <c r="J17" s="136">
        <v>0</v>
      </c>
      <c r="K17" s="136">
        <v>0</v>
      </c>
      <c r="L17" s="118" t="s">
        <v>112</v>
      </c>
      <c r="M17" s="118"/>
      <c r="N17" s="15"/>
    </row>
    <row r="18" spans="1:14" s="107" customFormat="1" ht="39.6" x14ac:dyDescent="0.3">
      <c r="A18" s="324"/>
      <c r="B18" s="293"/>
      <c r="C18" s="117" t="s">
        <v>113</v>
      </c>
      <c r="D18" s="108" t="s">
        <v>49</v>
      </c>
      <c r="E18" s="137">
        <v>0</v>
      </c>
      <c r="F18" s="137">
        <v>0</v>
      </c>
      <c r="G18" s="137">
        <v>0</v>
      </c>
      <c r="H18" s="137">
        <v>0</v>
      </c>
      <c r="I18" s="137">
        <v>0</v>
      </c>
      <c r="J18" s="137">
        <v>0</v>
      </c>
      <c r="K18" s="137">
        <v>0</v>
      </c>
      <c r="L18" s="118" t="s">
        <v>112</v>
      </c>
      <c r="M18" s="118"/>
      <c r="N18" s="198"/>
    </row>
    <row r="19" spans="1:14" s="107" customFormat="1" ht="35.25" customHeight="1" x14ac:dyDescent="0.3">
      <c r="A19" s="322" t="s">
        <v>37</v>
      </c>
      <c r="B19" s="366" t="s">
        <v>277</v>
      </c>
      <c r="C19" s="117"/>
      <c r="D19" s="55" t="s">
        <v>26</v>
      </c>
      <c r="E19" s="135">
        <f>E20+E21+E22</f>
        <v>0</v>
      </c>
      <c r="F19" s="135">
        <f t="shared" ref="F19:K19" si="5">F20+F21+F22</f>
        <v>0</v>
      </c>
      <c r="G19" s="135">
        <f t="shared" si="5"/>
        <v>0</v>
      </c>
      <c r="H19" s="135">
        <f t="shared" si="5"/>
        <v>0</v>
      </c>
      <c r="I19" s="135">
        <f t="shared" si="5"/>
        <v>0</v>
      </c>
      <c r="J19" s="135">
        <f t="shared" si="5"/>
        <v>0</v>
      </c>
      <c r="K19" s="135">
        <f t="shared" si="5"/>
        <v>0</v>
      </c>
      <c r="L19" s="118" t="s">
        <v>112</v>
      </c>
      <c r="M19" s="30"/>
      <c r="N19" s="15"/>
    </row>
    <row r="20" spans="1:14" s="107" customFormat="1" ht="39.6" x14ac:dyDescent="0.3">
      <c r="A20" s="323"/>
      <c r="B20" s="292"/>
      <c r="C20" s="117" t="s">
        <v>113</v>
      </c>
      <c r="D20" s="69" t="s">
        <v>50</v>
      </c>
      <c r="E20" s="136">
        <v>0</v>
      </c>
      <c r="F20" s="136">
        <f>G20+H20+I20+J20+K20</f>
        <v>0</v>
      </c>
      <c r="G20" s="136">
        <v>0</v>
      </c>
      <c r="H20" s="136">
        <v>0</v>
      </c>
      <c r="I20" s="136">
        <v>0</v>
      </c>
      <c r="J20" s="136">
        <v>0</v>
      </c>
      <c r="K20" s="136">
        <v>0</v>
      </c>
      <c r="L20" s="118" t="s">
        <v>112</v>
      </c>
      <c r="M20" s="118"/>
      <c r="N20" s="15"/>
    </row>
    <row r="21" spans="1:14" s="107" customFormat="1" ht="39.6" x14ac:dyDescent="0.3">
      <c r="A21" s="323"/>
      <c r="B21" s="292"/>
      <c r="C21" s="117" t="s">
        <v>113</v>
      </c>
      <c r="D21" s="69" t="s">
        <v>27</v>
      </c>
      <c r="E21" s="136">
        <v>0</v>
      </c>
      <c r="F21" s="136">
        <f>G21+H21+I21+J21+K21</f>
        <v>0</v>
      </c>
      <c r="G21" s="136">
        <v>0</v>
      </c>
      <c r="H21" s="136">
        <v>0</v>
      </c>
      <c r="I21" s="136">
        <v>0</v>
      </c>
      <c r="J21" s="136">
        <v>0</v>
      </c>
      <c r="K21" s="136">
        <v>0</v>
      </c>
      <c r="L21" s="118" t="s">
        <v>112</v>
      </c>
      <c r="M21" s="118"/>
      <c r="N21" s="15"/>
    </row>
    <row r="22" spans="1:14" s="107" customFormat="1" ht="39.6" x14ac:dyDescent="0.3">
      <c r="A22" s="324"/>
      <c r="B22" s="293"/>
      <c r="C22" s="117" t="s">
        <v>113</v>
      </c>
      <c r="D22" s="108" t="s">
        <v>49</v>
      </c>
      <c r="E22" s="137">
        <v>0</v>
      </c>
      <c r="F22" s="137">
        <v>0</v>
      </c>
      <c r="G22" s="137">
        <v>0</v>
      </c>
      <c r="H22" s="137">
        <v>0</v>
      </c>
      <c r="I22" s="137">
        <v>0</v>
      </c>
      <c r="J22" s="137">
        <v>0</v>
      </c>
      <c r="K22" s="137">
        <v>0</v>
      </c>
      <c r="L22" s="118" t="s">
        <v>112</v>
      </c>
      <c r="M22" s="118"/>
      <c r="N22" s="15"/>
    </row>
    <row r="23" spans="1:14" ht="27.75" customHeight="1" x14ac:dyDescent="0.3">
      <c r="A23" s="353">
        <v>2</v>
      </c>
      <c r="B23" s="352" t="s">
        <v>200</v>
      </c>
      <c r="C23" s="27"/>
      <c r="D23" s="26" t="s">
        <v>26</v>
      </c>
      <c r="E23" s="131">
        <f>E24+E25+E26</f>
        <v>0</v>
      </c>
      <c r="F23" s="131">
        <f t="shared" ref="F23:K23" si="6">F24+F25+F26</f>
        <v>0</v>
      </c>
      <c r="G23" s="131">
        <f t="shared" si="6"/>
        <v>0</v>
      </c>
      <c r="H23" s="131">
        <f t="shared" si="6"/>
        <v>0</v>
      </c>
      <c r="I23" s="131">
        <f t="shared" si="6"/>
        <v>0</v>
      </c>
      <c r="J23" s="131">
        <f t="shared" si="6"/>
        <v>0</v>
      </c>
      <c r="K23" s="131">
        <f t="shared" si="6"/>
        <v>0</v>
      </c>
      <c r="L23" s="26"/>
      <c r="M23" s="26"/>
      <c r="N23" s="16"/>
    </row>
    <row r="24" spans="1:14" ht="42.75" customHeight="1" x14ac:dyDescent="0.3">
      <c r="A24" s="353"/>
      <c r="B24" s="352"/>
      <c r="C24" s="52"/>
      <c r="D24" s="53" t="s">
        <v>50</v>
      </c>
      <c r="E24" s="132">
        <f>E28+E32</f>
        <v>0</v>
      </c>
      <c r="F24" s="132">
        <f t="shared" ref="F24:K24" si="7">F28+F32</f>
        <v>0</v>
      </c>
      <c r="G24" s="132">
        <f t="shared" si="7"/>
        <v>0</v>
      </c>
      <c r="H24" s="132">
        <f t="shared" si="7"/>
        <v>0</v>
      </c>
      <c r="I24" s="132">
        <f t="shared" si="7"/>
        <v>0</v>
      </c>
      <c r="J24" s="132">
        <f t="shared" si="7"/>
        <v>0</v>
      </c>
      <c r="K24" s="132">
        <f t="shared" si="7"/>
        <v>0</v>
      </c>
      <c r="L24" s="52"/>
      <c r="M24" s="52"/>
      <c r="N24" s="16"/>
    </row>
    <row r="25" spans="1:14" ht="36" customHeight="1" x14ac:dyDescent="0.3">
      <c r="A25" s="353"/>
      <c r="B25" s="352"/>
      <c r="C25" s="52"/>
      <c r="D25" s="60" t="s">
        <v>27</v>
      </c>
      <c r="E25" s="133">
        <f>E29+E33</f>
        <v>0</v>
      </c>
      <c r="F25" s="133">
        <f t="shared" ref="F25:K25" si="8">F29+F33</f>
        <v>0</v>
      </c>
      <c r="G25" s="133">
        <f t="shared" si="8"/>
        <v>0</v>
      </c>
      <c r="H25" s="133">
        <f t="shared" si="8"/>
        <v>0</v>
      </c>
      <c r="I25" s="133">
        <f t="shared" si="8"/>
        <v>0</v>
      </c>
      <c r="J25" s="133">
        <f t="shared" si="8"/>
        <v>0</v>
      </c>
      <c r="K25" s="133">
        <f t="shared" si="8"/>
        <v>0</v>
      </c>
      <c r="L25" s="47"/>
      <c r="M25" s="47"/>
      <c r="N25" s="16"/>
    </row>
    <row r="26" spans="1:14" ht="41.25" customHeight="1" x14ac:dyDescent="0.3">
      <c r="A26" s="353"/>
      <c r="B26" s="352"/>
      <c r="C26" s="52"/>
      <c r="D26" s="56" t="s">
        <v>49</v>
      </c>
      <c r="E26" s="134">
        <f>E30+E34</f>
        <v>0</v>
      </c>
      <c r="F26" s="134">
        <f t="shared" ref="F26:K26" si="9">F30+F34</f>
        <v>0</v>
      </c>
      <c r="G26" s="134">
        <f t="shared" si="9"/>
        <v>0</v>
      </c>
      <c r="H26" s="134">
        <f t="shared" si="9"/>
        <v>0</v>
      </c>
      <c r="I26" s="134">
        <f t="shared" si="9"/>
        <v>0</v>
      </c>
      <c r="J26" s="134">
        <f t="shared" si="9"/>
        <v>0</v>
      </c>
      <c r="K26" s="134">
        <f t="shared" si="9"/>
        <v>0</v>
      </c>
      <c r="L26" s="31"/>
      <c r="M26" s="31"/>
      <c r="N26" s="49"/>
    </row>
    <row r="27" spans="1:14" s="107" customFormat="1" ht="33" customHeight="1" x14ac:dyDescent="0.3">
      <c r="A27" s="322" t="s">
        <v>38</v>
      </c>
      <c r="B27" s="291" t="s">
        <v>196</v>
      </c>
      <c r="C27" s="117"/>
      <c r="D27" s="55" t="s">
        <v>26</v>
      </c>
      <c r="E27" s="135">
        <f>E28+E29+E30</f>
        <v>0</v>
      </c>
      <c r="F27" s="135">
        <f t="shared" ref="F27:K27" si="10">F28+F29+F30</f>
        <v>0</v>
      </c>
      <c r="G27" s="135">
        <f t="shared" si="10"/>
        <v>0</v>
      </c>
      <c r="H27" s="135">
        <f t="shared" si="10"/>
        <v>0</v>
      </c>
      <c r="I27" s="135">
        <f t="shared" si="10"/>
        <v>0</v>
      </c>
      <c r="J27" s="135">
        <f t="shared" si="10"/>
        <v>0</v>
      </c>
      <c r="K27" s="135">
        <f t="shared" si="10"/>
        <v>0</v>
      </c>
      <c r="L27" s="118" t="s">
        <v>112</v>
      </c>
      <c r="M27" s="30"/>
      <c r="N27" s="119"/>
    </row>
    <row r="28" spans="1:14" s="107" customFormat="1" ht="41.25" customHeight="1" x14ac:dyDescent="0.3">
      <c r="A28" s="323"/>
      <c r="B28" s="292"/>
      <c r="C28" s="117" t="s">
        <v>113</v>
      </c>
      <c r="D28" s="69" t="s">
        <v>50</v>
      </c>
      <c r="E28" s="136">
        <v>0</v>
      </c>
      <c r="F28" s="136">
        <f>G28+H28+I28+J28+K28</f>
        <v>0</v>
      </c>
      <c r="G28" s="136">
        <v>0</v>
      </c>
      <c r="H28" s="136">
        <v>0</v>
      </c>
      <c r="I28" s="136">
        <v>0</v>
      </c>
      <c r="J28" s="136">
        <v>0</v>
      </c>
      <c r="K28" s="136">
        <v>0</v>
      </c>
      <c r="L28" s="118" t="s">
        <v>112</v>
      </c>
      <c r="M28" s="118"/>
      <c r="N28" s="119"/>
    </row>
    <row r="29" spans="1:14" s="107" customFormat="1" ht="41.25" customHeight="1" x14ac:dyDescent="0.3">
      <c r="A29" s="323"/>
      <c r="B29" s="292"/>
      <c r="C29" s="117" t="s">
        <v>113</v>
      </c>
      <c r="D29" s="69" t="s">
        <v>27</v>
      </c>
      <c r="E29" s="136">
        <v>0</v>
      </c>
      <c r="F29" s="136">
        <f>G29+H29+I29+J29+K29</f>
        <v>0</v>
      </c>
      <c r="G29" s="136">
        <v>0</v>
      </c>
      <c r="H29" s="136">
        <v>0</v>
      </c>
      <c r="I29" s="136">
        <v>0</v>
      </c>
      <c r="J29" s="136">
        <v>0</v>
      </c>
      <c r="K29" s="136">
        <v>0</v>
      </c>
      <c r="L29" s="118" t="s">
        <v>112</v>
      </c>
      <c r="M29" s="118"/>
      <c r="N29" s="119"/>
    </row>
    <row r="30" spans="1:14" s="107" customFormat="1" ht="41.25" customHeight="1" x14ac:dyDescent="0.3">
      <c r="A30" s="324"/>
      <c r="B30" s="293"/>
      <c r="C30" s="117" t="s">
        <v>113</v>
      </c>
      <c r="D30" s="108" t="s">
        <v>49</v>
      </c>
      <c r="E30" s="137">
        <v>0</v>
      </c>
      <c r="F30" s="137">
        <v>0</v>
      </c>
      <c r="G30" s="137">
        <v>0</v>
      </c>
      <c r="H30" s="137">
        <v>0</v>
      </c>
      <c r="I30" s="137">
        <v>0</v>
      </c>
      <c r="J30" s="137">
        <v>0</v>
      </c>
      <c r="K30" s="137">
        <v>0</v>
      </c>
      <c r="L30" s="118" t="s">
        <v>112</v>
      </c>
      <c r="M30" s="118"/>
      <c r="N30" s="119"/>
    </row>
    <row r="31" spans="1:14" s="107" customFormat="1" ht="35.25" customHeight="1" x14ac:dyDescent="0.3">
      <c r="A31" s="354" t="s">
        <v>39</v>
      </c>
      <c r="B31" s="325" t="s">
        <v>197</v>
      </c>
      <c r="C31" s="170"/>
      <c r="D31" s="171" t="s">
        <v>26</v>
      </c>
      <c r="E31" s="138">
        <f>E32+E33+E34</f>
        <v>0</v>
      </c>
      <c r="F31" s="138">
        <f>G31+H31+I31+J31+K31</f>
        <v>0</v>
      </c>
      <c r="G31" s="138">
        <f>G32+G33+G34</f>
        <v>0</v>
      </c>
      <c r="H31" s="138">
        <f>H32+H33+H34</f>
        <v>0</v>
      </c>
      <c r="I31" s="138">
        <f>I32+I33+I34</f>
        <v>0</v>
      </c>
      <c r="J31" s="138">
        <f>J32+J33+J34</f>
        <v>0</v>
      </c>
      <c r="K31" s="138">
        <f>K32+K33+K34</f>
        <v>0</v>
      </c>
      <c r="L31" s="170" t="s">
        <v>112</v>
      </c>
      <c r="M31" s="30"/>
      <c r="N31" s="119"/>
    </row>
    <row r="32" spans="1:14" s="107" customFormat="1" ht="41.25" customHeight="1" x14ac:dyDescent="0.3">
      <c r="A32" s="355"/>
      <c r="B32" s="326"/>
      <c r="C32" s="170" t="s">
        <v>113</v>
      </c>
      <c r="D32" s="108" t="s">
        <v>50</v>
      </c>
      <c r="E32" s="137">
        <v>0</v>
      </c>
      <c r="F32" s="137">
        <f>G32+H32+I32+J32+K32</f>
        <v>0</v>
      </c>
      <c r="G32" s="137">
        <v>0</v>
      </c>
      <c r="H32" s="137">
        <v>0</v>
      </c>
      <c r="I32" s="137">
        <v>0</v>
      </c>
      <c r="J32" s="137">
        <v>0</v>
      </c>
      <c r="K32" s="137">
        <v>0</v>
      </c>
      <c r="L32" s="170" t="s">
        <v>112</v>
      </c>
      <c r="M32" s="170"/>
      <c r="N32" s="119"/>
    </row>
    <row r="33" spans="1:14" s="107" customFormat="1" ht="41.25" customHeight="1" x14ac:dyDescent="0.3">
      <c r="A33" s="355"/>
      <c r="B33" s="326"/>
      <c r="C33" s="170" t="s">
        <v>113</v>
      </c>
      <c r="D33" s="108" t="s">
        <v>27</v>
      </c>
      <c r="E33" s="137">
        <v>0</v>
      </c>
      <c r="F33" s="137">
        <f>G33+H33+I33+J33+K33</f>
        <v>0</v>
      </c>
      <c r="G33" s="137">
        <v>0</v>
      </c>
      <c r="H33" s="137">
        <v>0</v>
      </c>
      <c r="I33" s="137">
        <v>0</v>
      </c>
      <c r="J33" s="137">
        <v>0</v>
      </c>
      <c r="K33" s="137">
        <v>0</v>
      </c>
      <c r="L33" s="170" t="s">
        <v>112</v>
      </c>
      <c r="M33" s="170"/>
      <c r="N33" s="119"/>
    </row>
    <row r="34" spans="1:14" s="107" customFormat="1" ht="41.25" customHeight="1" x14ac:dyDescent="0.3">
      <c r="A34" s="356"/>
      <c r="B34" s="327"/>
      <c r="C34" s="170" t="s">
        <v>113</v>
      </c>
      <c r="D34" s="108" t="s">
        <v>49</v>
      </c>
      <c r="E34" s="137">
        <v>0</v>
      </c>
      <c r="F34" s="137">
        <f>G34+H34+I34+J34+K34</f>
        <v>0</v>
      </c>
      <c r="G34" s="137">
        <v>0</v>
      </c>
      <c r="H34" s="137">
        <v>0</v>
      </c>
      <c r="I34" s="137">
        <v>0</v>
      </c>
      <c r="J34" s="137">
        <v>0</v>
      </c>
      <c r="K34" s="137">
        <v>0</v>
      </c>
      <c r="L34" s="170" t="s">
        <v>112</v>
      </c>
      <c r="M34" s="170"/>
      <c r="N34" s="119"/>
    </row>
    <row r="35" spans="1:14" ht="36" customHeight="1" x14ac:dyDescent="0.3">
      <c r="A35" s="216" t="s">
        <v>28</v>
      </c>
      <c r="B35" s="216"/>
      <c r="C35" s="42"/>
      <c r="D35" s="55" t="s">
        <v>29</v>
      </c>
      <c r="E35" s="138">
        <f>E36+E37+E38</f>
        <v>0</v>
      </c>
      <c r="F35" s="138">
        <f t="shared" ref="F35:K35" si="11">F36+F37+F38</f>
        <v>0</v>
      </c>
      <c r="G35" s="138">
        <f t="shared" si="11"/>
        <v>0</v>
      </c>
      <c r="H35" s="138">
        <f t="shared" si="11"/>
        <v>0</v>
      </c>
      <c r="I35" s="138">
        <f t="shared" si="11"/>
        <v>0</v>
      </c>
      <c r="J35" s="138">
        <f t="shared" si="11"/>
        <v>0</v>
      </c>
      <c r="K35" s="138">
        <f t="shared" si="11"/>
        <v>0</v>
      </c>
      <c r="L35" s="23"/>
      <c r="M35" s="23"/>
      <c r="N35" s="15"/>
    </row>
    <row r="36" spans="1:14" ht="39.6" x14ac:dyDescent="0.3">
      <c r="A36" s="216"/>
      <c r="B36" s="216"/>
      <c r="C36" s="50"/>
      <c r="D36" s="53" t="s">
        <v>50</v>
      </c>
      <c r="E36" s="131">
        <f t="shared" ref="E36:K38" si="12">E12+E24</f>
        <v>0</v>
      </c>
      <c r="F36" s="131">
        <f t="shared" si="12"/>
        <v>0</v>
      </c>
      <c r="G36" s="131">
        <f t="shared" si="12"/>
        <v>0</v>
      </c>
      <c r="H36" s="131">
        <f t="shared" si="12"/>
        <v>0</v>
      </c>
      <c r="I36" s="131">
        <f t="shared" si="12"/>
        <v>0</v>
      </c>
      <c r="J36" s="131">
        <f t="shared" si="12"/>
        <v>0</v>
      </c>
      <c r="K36" s="131">
        <f t="shared" si="12"/>
        <v>0</v>
      </c>
      <c r="L36" s="45"/>
      <c r="M36" s="45"/>
      <c r="N36" s="49"/>
    </row>
    <row r="37" spans="1:14" ht="39.6" x14ac:dyDescent="0.3">
      <c r="A37" s="216"/>
      <c r="B37" s="216"/>
      <c r="C37" s="50"/>
      <c r="D37" s="60" t="s">
        <v>27</v>
      </c>
      <c r="E37" s="139">
        <f t="shared" si="12"/>
        <v>0</v>
      </c>
      <c r="F37" s="139">
        <f t="shared" si="12"/>
        <v>0</v>
      </c>
      <c r="G37" s="139">
        <f t="shared" si="12"/>
        <v>0</v>
      </c>
      <c r="H37" s="139">
        <f t="shared" si="12"/>
        <v>0</v>
      </c>
      <c r="I37" s="139">
        <f t="shared" si="12"/>
        <v>0</v>
      </c>
      <c r="J37" s="139">
        <f t="shared" si="12"/>
        <v>0</v>
      </c>
      <c r="K37" s="139">
        <f t="shared" si="12"/>
        <v>0</v>
      </c>
      <c r="L37" s="33"/>
      <c r="M37" s="33"/>
      <c r="N37" s="16"/>
    </row>
    <row r="38" spans="1:14" ht="39.6" x14ac:dyDescent="0.3">
      <c r="A38" s="216"/>
      <c r="B38" s="216"/>
      <c r="C38" s="50"/>
      <c r="D38" s="56" t="s">
        <v>49</v>
      </c>
      <c r="E38" s="140">
        <f t="shared" si="12"/>
        <v>0</v>
      </c>
      <c r="F38" s="140">
        <f t="shared" si="12"/>
        <v>0</v>
      </c>
      <c r="G38" s="140">
        <f t="shared" si="12"/>
        <v>0</v>
      </c>
      <c r="H38" s="140">
        <f t="shared" si="12"/>
        <v>0</v>
      </c>
      <c r="I38" s="140">
        <f t="shared" si="12"/>
        <v>0</v>
      </c>
      <c r="J38" s="140">
        <f t="shared" si="12"/>
        <v>0</v>
      </c>
      <c r="K38" s="140">
        <f t="shared" si="12"/>
        <v>0</v>
      </c>
      <c r="L38" s="31"/>
      <c r="M38" s="31"/>
      <c r="N38" s="15"/>
    </row>
    <row r="39" spans="1:14" ht="33" customHeight="1" x14ac:dyDescent="0.3">
      <c r="A39" s="365" t="s">
        <v>286</v>
      </c>
      <c r="B39" s="365"/>
      <c r="C39" s="365"/>
      <c r="D39" s="365"/>
      <c r="E39" s="365"/>
      <c r="F39" s="365"/>
      <c r="G39" s="365"/>
      <c r="H39" s="365"/>
      <c r="I39" s="365"/>
      <c r="J39" s="365"/>
      <c r="K39" s="365"/>
      <c r="L39" s="365"/>
      <c r="M39" s="365"/>
    </row>
    <row r="40" spans="1:14" ht="28.5" customHeight="1" x14ac:dyDescent="0.3">
      <c r="A40" s="353">
        <v>1</v>
      </c>
      <c r="B40" s="352" t="s">
        <v>199</v>
      </c>
      <c r="C40" s="46"/>
      <c r="D40" s="26" t="s">
        <v>26</v>
      </c>
      <c r="E40" s="131">
        <f t="shared" ref="E40:K40" si="13">E41+E42+E43</f>
        <v>0</v>
      </c>
      <c r="F40" s="131">
        <f t="shared" si="13"/>
        <v>80273</v>
      </c>
      <c r="G40" s="131">
        <f t="shared" si="13"/>
        <v>16195.44</v>
      </c>
      <c r="H40" s="131">
        <f t="shared" si="13"/>
        <v>15991.5</v>
      </c>
      <c r="I40" s="131">
        <f t="shared" si="13"/>
        <v>15947.32</v>
      </c>
      <c r="J40" s="131">
        <f t="shared" si="13"/>
        <v>16069.37</v>
      </c>
      <c r="K40" s="131">
        <f t="shared" si="13"/>
        <v>16069.37</v>
      </c>
      <c r="L40" s="28"/>
      <c r="M40" s="28"/>
      <c r="N40" s="17"/>
    </row>
    <row r="41" spans="1:14" ht="39.6" x14ac:dyDescent="0.3">
      <c r="A41" s="353"/>
      <c r="B41" s="352"/>
      <c r="C41" s="51"/>
      <c r="D41" s="53" t="s">
        <v>50</v>
      </c>
      <c r="E41" s="132">
        <f>E45+E49+E53</f>
        <v>0</v>
      </c>
      <c r="F41" s="132">
        <f t="shared" ref="F41:K41" si="14">F45+F49+F53</f>
        <v>0</v>
      </c>
      <c r="G41" s="132">
        <f t="shared" si="14"/>
        <v>0</v>
      </c>
      <c r="H41" s="132">
        <f t="shared" si="14"/>
        <v>0</v>
      </c>
      <c r="I41" s="132">
        <f t="shared" si="14"/>
        <v>0</v>
      </c>
      <c r="J41" s="132">
        <f t="shared" si="14"/>
        <v>0</v>
      </c>
      <c r="K41" s="132">
        <f t="shared" si="14"/>
        <v>0</v>
      </c>
      <c r="L41" s="45"/>
      <c r="M41" s="45"/>
    </row>
    <row r="42" spans="1:14" ht="39.6" x14ac:dyDescent="0.3">
      <c r="A42" s="353"/>
      <c r="B42" s="352"/>
      <c r="C42" s="51"/>
      <c r="D42" s="60" t="s">
        <v>27</v>
      </c>
      <c r="E42" s="133">
        <f>E46+E50+E54</f>
        <v>0</v>
      </c>
      <c r="F42" s="133">
        <f t="shared" ref="F42:K42" si="15">F46+F50+F54</f>
        <v>0</v>
      </c>
      <c r="G42" s="133">
        <f t="shared" si="15"/>
        <v>0</v>
      </c>
      <c r="H42" s="133">
        <f t="shared" si="15"/>
        <v>0</v>
      </c>
      <c r="I42" s="133">
        <f t="shared" si="15"/>
        <v>0</v>
      </c>
      <c r="J42" s="133">
        <f t="shared" si="15"/>
        <v>0</v>
      </c>
      <c r="K42" s="133">
        <f t="shared" si="15"/>
        <v>0</v>
      </c>
      <c r="L42" s="47"/>
      <c r="M42" s="47"/>
    </row>
    <row r="43" spans="1:14" ht="40.5" customHeight="1" x14ac:dyDescent="0.3">
      <c r="A43" s="353"/>
      <c r="B43" s="352"/>
      <c r="C43" s="51"/>
      <c r="D43" s="56" t="s">
        <v>49</v>
      </c>
      <c r="E43" s="134">
        <f>E47+E51+E55</f>
        <v>0</v>
      </c>
      <c r="F43" s="134">
        <f>F47+F51+F55</f>
        <v>80273</v>
      </c>
      <c r="G43" s="134">
        <f t="shared" ref="G43:K43" si="16">G47+G51+G55</f>
        <v>16195.44</v>
      </c>
      <c r="H43" s="134">
        <f t="shared" si="16"/>
        <v>15991.5</v>
      </c>
      <c r="I43" s="134">
        <f t="shared" si="16"/>
        <v>15947.32</v>
      </c>
      <c r="J43" s="134">
        <f t="shared" si="16"/>
        <v>16069.37</v>
      </c>
      <c r="K43" s="134">
        <f t="shared" si="16"/>
        <v>16069.37</v>
      </c>
      <c r="L43" s="31"/>
      <c r="M43" s="31"/>
    </row>
    <row r="44" spans="1:14" ht="25.5" customHeight="1" x14ac:dyDescent="0.3">
      <c r="A44" s="322" t="s">
        <v>40</v>
      </c>
      <c r="B44" s="291" t="s">
        <v>122</v>
      </c>
      <c r="C44" s="117"/>
      <c r="D44" s="55" t="s">
        <v>26</v>
      </c>
      <c r="E44" s="135">
        <f>E45+E46+E47</f>
        <v>0</v>
      </c>
      <c r="F44" s="135">
        <f t="shared" ref="F44:K44" si="17">F45+F46+F47</f>
        <v>80273</v>
      </c>
      <c r="G44" s="135">
        <f t="shared" si="17"/>
        <v>16195.44</v>
      </c>
      <c r="H44" s="135">
        <f t="shared" si="17"/>
        <v>15991.5</v>
      </c>
      <c r="I44" s="135">
        <f t="shared" si="17"/>
        <v>15947.32</v>
      </c>
      <c r="J44" s="135">
        <f t="shared" si="17"/>
        <v>16069.37</v>
      </c>
      <c r="K44" s="135">
        <f t="shared" si="17"/>
        <v>16069.37</v>
      </c>
      <c r="L44" s="118" t="s">
        <v>112</v>
      </c>
      <c r="M44" s="30"/>
      <c r="N44" s="17"/>
    </row>
    <row r="45" spans="1:14" ht="45" customHeight="1" x14ac:dyDescent="0.3">
      <c r="A45" s="323"/>
      <c r="B45" s="292"/>
      <c r="C45" s="117" t="s">
        <v>113</v>
      </c>
      <c r="D45" s="69" t="s">
        <v>50</v>
      </c>
      <c r="E45" s="136">
        <v>0</v>
      </c>
      <c r="F45" s="137">
        <f>G45+H45+I45+J45+K45</f>
        <v>0</v>
      </c>
      <c r="G45" s="136">
        <v>0</v>
      </c>
      <c r="H45" s="136">
        <v>0</v>
      </c>
      <c r="I45" s="136">
        <v>0</v>
      </c>
      <c r="J45" s="136">
        <v>0</v>
      </c>
      <c r="K45" s="136">
        <v>0</v>
      </c>
      <c r="L45" s="118" t="s">
        <v>112</v>
      </c>
      <c r="M45" s="118"/>
    </row>
    <row r="46" spans="1:14" ht="42.75" customHeight="1" x14ac:dyDescent="0.3">
      <c r="A46" s="323"/>
      <c r="B46" s="292"/>
      <c r="C46" s="117" t="s">
        <v>113</v>
      </c>
      <c r="D46" s="69" t="s">
        <v>27</v>
      </c>
      <c r="E46" s="136">
        <v>0</v>
      </c>
      <c r="F46" s="137">
        <f>G46+H46+I46+J46+K46</f>
        <v>0</v>
      </c>
      <c r="G46" s="136">
        <v>0</v>
      </c>
      <c r="H46" s="136">
        <v>0</v>
      </c>
      <c r="I46" s="136">
        <v>0</v>
      </c>
      <c r="J46" s="136">
        <v>0</v>
      </c>
      <c r="K46" s="136">
        <v>0</v>
      </c>
      <c r="L46" s="118" t="s">
        <v>112</v>
      </c>
      <c r="M46" s="118"/>
    </row>
    <row r="47" spans="1:14" ht="43.5" customHeight="1" x14ac:dyDescent="0.3">
      <c r="A47" s="324"/>
      <c r="B47" s="293"/>
      <c r="C47" s="117" t="s">
        <v>113</v>
      </c>
      <c r="D47" s="108" t="s">
        <v>49</v>
      </c>
      <c r="E47" s="137">
        <v>0</v>
      </c>
      <c r="F47" s="137">
        <f>G47+H47+I47+J47+K47</f>
        <v>80273</v>
      </c>
      <c r="G47" s="137">
        <v>16195.44</v>
      </c>
      <c r="H47" s="137">
        <v>15991.5</v>
      </c>
      <c r="I47" s="137">
        <v>15947.32</v>
      </c>
      <c r="J47" s="137">
        <v>16069.37</v>
      </c>
      <c r="K47" s="137">
        <v>16069.37</v>
      </c>
      <c r="L47" s="118" t="s">
        <v>112</v>
      </c>
      <c r="M47" s="118"/>
    </row>
    <row r="48" spans="1:14" ht="30" customHeight="1" x14ac:dyDescent="0.3">
      <c r="A48" s="322" t="s">
        <v>37</v>
      </c>
      <c r="B48" s="291" t="s">
        <v>121</v>
      </c>
      <c r="C48" s="117"/>
      <c r="D48" s="55" t="s">
        <v>26</v>
      </c>
      <c r="E48" s="135">
        <f>E49+E50+E51</f>
        <v>0</v>
      </c>
      <c r="F48" s="135">
        <f t="shared" ref="F48:K48" si="18">F49+F50+F51</f>
        <v>0</v>
      </c>
      <c r="G48" s="135">
        <f t="shared" si="18"/>
        <v>0</v>
      </c>
      <c r="H48" s="135">
        <f t="shared" si="18"/>
        <v>0</v>
      </c>
      <c r="I48" s="135">
        <f t="shared" si="18"/>
        <v>0</v>
      </c>
      <c r="J48" s="135">
        <f t="shared" si="18"/>
        <v>0</v>
      </c>
      <c r="K48" s="135">
        <f t="shared" si="18"/>
        <v>0</v>
      </c>
      <c r="L48" s="118" t="s">
        <v>112</v>
      </c>
      <c r="M48" s="30"/>
    </row>
    <row r="49" spans="1:14" ht="43.5" customHeight="1" x14ac:dyDescent="0.3">
      <c r="A49" s="323"/>
      <c r="B49" s="292"/>
      <c r="C49" s="117" t="s">
        <v>113</v>
      </c>
      <c r="D49" s="69" t="s">
        <v>50</v>
      </c>
      <c r="E49" s="136">
        <v>0</v>
      </c>
      <c r="F49" s="136">
        <f>G49+H49+I49+J49+K49</f>
        <v>0</v>
      </c>
      <c r="G49" s="136">
        <v>0</v>
      </c>
      <c r="H49" s="136">
        <v>0</v>
      </c>
      <c r="I49" s="136">
        <v>0</v>
      </c>
      <c r="J49" s="136">
        <v>0</v>
      </c>
      <c r="K49" s="136">
        <v>0</v>
      </c>
      <c r="L49" s="118" t="s">
        <v>112</v>
      </c>
      <c r="M49" s="118"/>
    </row>
    <row r="50" spans="1:14" ht="43.5" customHeight="1" x14ac:dyDescent="0.3">
      <c r="A50" s="323"/>
      <c r="B50" s="292"/>
      <c r="C50" s="117" t="s">
        <v>113</v>
      </c>
      <c r="D50" s="69" t="s">
        <v>27</v>
      </c>
      <c r="E50" s="136">
        <v>0</v>
      </c>
      <c r="F50" s="136">
        <f>G50+H50+I50+J50+K50</f>
        <v>0</v>
      </c>
      <c r="G50" s="136">
        <v>0</v>
      </c>
      <c r="H50" s="136">
        <v>0</v>
      </c>
      <c r="I50" s="136">
        <v>0</v>
      </c>
      <c r="J50" s="136">
        <v>0</v>
      </c>
      <c r="K50" s="136">
        <v>0</v>
      </c>
      <c r="L50" s="118" t="s">
        <v>112</v>
      </c>
      <c r="M50" s="118"/>
    </row>
    <row r="51" spans="1:14" ht="43.5" customHeight="1" x14ac:dyDescent="0.3">
      <c r="A51" s="324"/>
      <c r="B51" s="293"/>
      <c r="C51" s="117" t="s">
        <v>113</v>
      </c>
      <c r="D51" s="108" t="s">
        <v>49</v>
      </c>
      <c r="E51" s="137">
        <v>0</v>
      </c>
      <c r="F51" s="137">
        <v>0</v>
      </c>
      <c r="G51" s="137">
        <v>0</v>
      </c>
      <c r="H51" s="137">
        <v>0</v>
      </c>
      <c r="I51" s="137">
        <v>0</v>
      </c>
      <c r="J51" s="137">
        <v>0</v>
      </c>
      <c r="K51" s="137">
        <v>0</v>
      </c>
      <c r="L51" s="118" t="s">
        <v>112</v>
      </c>
      <c r="M51" s="118"/>
    </row>
    <row r="52" spans="1:14" ht="43.5" customHeight="1" x14ac:dyDescent="0.3">
      <c r="A52" s="354" t="s">
        <v>53</v>
      </c>
      <c r="B52" s="325" t="s">
        <v>120</v>
      </c>
      <c r="C52" s="117"/>
      <c r="D52" s="55" t="s">
        <v>26</v>
      </c>
      <c r="E52" s="135">
        <f>E53+E54+E55</f>
        <v>0</v>
      </c>
      <c r="F52" s="135">
        <f t="shared" ref="F52:K52" si="19">F53+F54+F55</f>
        <v>0</v>
      </c>
      <c r="G52" s="135">
        <f t="shared" si="19"/>
        <v>0</v>
      </c>
      <c r="H52" s="135">
        <f t="shared" si="19"/>
        <v>0</v>
      </c>
      <c r="I52" s="135">
        <f t="shared" si="19"/>
        <v>0</v>
      </c>
      <c r="J52" s="135">
        <f t="shared" si="19"/>
        <v>0</v>
      </c>
      <c r="K52" s="135">
        <f t="shared" si="19"/>
        <v>0</v>
      </c>
      <c r="L52" s="118" t="s">
        <v>112</v>
      </c>
      <c r="M52" s="30"/>
    </row>
    <row r="53" spans="1:14" ht="43.5" customHeight="1" x14ac:dyDescent="0.3">
      <c r="A53" s="355"/>
      <c r="B53" s="326"/>
      <c r="C53" s="117" t="s">
        <v>113</v>
      </c>
      <c r="D53" s="69" t="s">
        <v>50</v>
      </c>
      <c r="E53" s="136">
        <v>0</v>
      </c>
      <c r="F53" s="136">
        <f>G53+H53+I53+J53+K53</f>
        <v>0</v>
      </c>
      <c r="G53" s="136">
        <v>0</v>
      </c>
      <c r="H53" s="136">
        <v>0</v>
      </c>
      <c r="I53" s="136">
        <v>0</v>
      </c>
      <c r="J53" s="136">
        <v>0</v>
      </c>
      <c r="K53" s="136">
        <v>0</v>
      </c>
      <c r="L53" s="118" t="s">
        <v>112</v>
      </c>
      <c r="M53" s="90"/>
    </row>
    <row r="54" spans="1:14" ht="43.5" customHeight="1" x14ac:dyDescent="0.3">
      <c r="A54" s="355"/>
      <c r="B54" s="326"/>
      <c r="C54" s="117" t="s">
        <v>113</v>
      </c>
      <c r="D54" s="69" t="s">
        <v>27</v>
      </c>
      <c r="E54" s="136">
        <v>0</v>
      </c>
      <c r="F54" s="136">
        <f>G54+H54+I54+J54+K54</f>
        <v>0</v>
      </c>
      <c r="G54" s="136">
        <v>0</v>
      </c>
      <c r="H54" s="136">
        <v>0</v>
      </c>
      <c r="I54" s="136">
        <v>0</v>
      </c>
      <c r="J54" s="136">
        <v>0</v>
      </c>
      <c r="K54" s="136">
        <v>0</v>
      </c>
      <c r="L54" s="118" t="s">
        <v>112</v>
      </c>
      <c r="M54" s="90"/>
    </row>
    <row r="55" spans="1:14" ht="43.5" customHeight="1" x14ac:dyDescent="0.3">
      <c r="A55" s="356"/>
      <c r="B55" s="327"/>
      <c r="C55" s="117" t="s">
        <v>113</v>
      </c>
      <c r="D55" s="108" t="s">
        <v>49</v>
      </c>
      <c r="E55" s="137">
        <v>0</v>
      </c>
      <c r="F55" s="137">
        <v>0</v>
      </c>
      <c r="G55" s="137">
        <v>0</v>
      </c>
      <c r="H55" s="137">
        <v>0</v>
      </c>
      <c r="I55" s="137">
        <v>0</v>
      </c>
      <c r="J55" s="137">
        <v>0</v>
      </c>
      <c r="K55" s="137">
        <v>0</v>
      </c>
      <c r="L55" s="118" t="s">
        <v>112</v>
      </c>
      <c r="M55" s="90"/>
    </row>
    <row r="56" spans="1:14" ht="39" customHeight="1" x14ac:dyDescent="0.3">
      <c r="A56" s="216"/>
      <c r="B56" s="216"/>
      <c r="C56" s="64"/>
      <c r="D56" s="26" t="s">
        <v>29</v>
      </c>
      <c r="E56" s="131">
        <f>E57+E58+E59</f>
        <v>0</v>
      </c>
      <c r="F56" s="131">
        <f t="shared" ref="F56:K56" si="20">F57+F58+F59</f>
        <v>80273</v>
      </c>
      <c r="G56" s="131">
        <f t="shared" si="20"/>
        <v>16195.44</v>
      </c>
      <c r="H56" s="131">
        <f t="shared" si="20"/>
        <v>15991.5</v>
      </c>
      <c r="I56" s="131">
        <f t="shared" si="20"/>
        <v>15947.32</v>
      </c>
      <c r="J56" s="131">
        <f t="shared" si="20"/>
        <v>16069.37</v>
      </c>
      <c r="K56" s="131">
        <f t="shared" si="20"/>
        <v>16069.37</v>
      </c>
      <c r="L56" s="52"/>
      <c r="M56" s="52"/>
    </row>
    <row r="57" spans="1:14" ht="42" customHeight="1" x14ac:dyDescent="0.3">
      <c r="A57" s="216"/>
      <c r="B57" s="216"/>
      <c r="C57" s="64"/>
      <c r="D57" s="53" t="s">
        <v>50</v>
      </c>
      <c r="E57" s="131">
        <f t="shared" ref="E57:G57" si="21">E41</f>
        <v>0</v>
      </c>
      <c r="F57" s="131">
        <f t="shared" si="21"/>
        <v>0</v>
      </c>
      <c r="G57" s="131">
        <f t="shared" si="21"/>
        <v>0</v>
      </c>
      <c r="H57" s="131">
        <f>H41</f>
        <v>0</v>
      </c>
      <c r="I57" s="131">
        <f t="shared" ref="I57:K57" si="22">I41</f>
        <v>0</v>
      </c>
      <c r="J57" s="131">
        <f t="shared" si="22"/>
        <v>0</v>
      </c>
      <c r="K57" s="131">
        <f t="shared" si="22"/>
        <v>0</v>
      </c>
      <c r="L57" s="45"/>
      <c r="M57" s="45"/>
      <c r="N57" s="17"/>
    </row>
    <row r="58" spans="1:14" ht="40.5" customHeight="1" x14ac:dyDescent="0.3">
      <c r="A58" s="216"/>
      <c r="B58" s="216"/>
      <c r="C58" s="64"/>
      <c r="D58" s="60" t="s">
        <v>27</v>
      </c>
      <c r="E58" s="139">
        <f t="shared" ref="E58:H58" si="23">E42</f>
        <v>0</v>
      </c>
      <c r="F58" s="139">
        <f t="shared" si="23"/>
        <v>0</v>
      </c>
      <c r="G58" s="139">
        <f t="shared" si="23"/>
        <v>0</v>
      </c>
      <c r="H58" s="139">
        <f t="shared" si="23"/>
        <v>0</v>
      </c>
      <c r="I58" s="139">
        <f>I42</f>
        <v>0</v>
      </c>
      <c r="J58" s="139">
        <f t="shared" ref="J58:K58" si="24">J42</f>
        <v>0</v>
      </c>
      <c r="K58" s="139">
        <f t="shared" si="24"/>
        <v>0</v>
      </c>
      <c r="L58" s="47"/>
      <c r="M58" s="47"/>
    </row>
    <row r="59" spans="1:14" ht="42" customHeight="1" x14ac:dyDescent="0.3">
      <c r="A59" s="216"/>
      <c r="B59" s="216"/>
      <c r="C59" s="64"/>
      <c r="D59" s="56" t="s">
        <v>49</v>
      </c>
      <c r="E59" s="140">
        <f t="shared" ref="E59:H59" si="25">E43</f>
        <v>0</v>
      </c>
      <c r="F59" s="140">
        <f>F43</f>
        <v>80273</v>
      </c>
      <c r="G59" s="140">
        <f t="shared" si="25"/>
        <v>16195.44</v>
      </c>
      <c r="H59" s="140">
        <f t="shared" si="25"/>
        <v>15991.5</v>
      </c>
      <c r="I59" s="140">
        <f>I43</f>
        <v>15947.32</v>
      </c>
      <c r="J59" s="140">
        <f t="shared" ref="J59:K59" si="26">J43</f>
        <v>16069.37</v>
      </c>
      <c r="K59" s="140">
        <f t="shared" si="26"/>
        <v>16069.37</v>
      </c>
      <c r="L59" s="31"/>
      <c r="M59" s="31"/>
      <c r="N59" s="179"/>
    </row>
    <row r="60" spans="1:14" ht="34.5" customHeight="1" x14ac:dyDescent="0.3">
      <c r="A60" s="364" t="s">
        <v>288</v>
      </c>
      <c r="B60" s="364"/>
      <c r="C60" s="364"/>
      <c r="D60" s="364"/>
      <c r="E60" s="364"/>
      <c r="F60" s="364"/>
      <c r="G60" s="364"/>
      <c r="H60" s="364"/>
      <c r="I60" s="364"/>
      <c r="J60" s="364"/>
      <c r="K60" s="364"/>
      <c r="L60" s="364"/>
      <c r="M60" s="364"/>
    </row>
    <row r="61" spans="1:14" ht="28.5" customHeight="1" x14ac:dyDescent="0.3">
      <c r="A61" s="330">
        <v>1</v>
      </c>
      <c r="B61" s="371" t="s">
        <v>198</v>
      </c>
      <c r="C61" s="48"/>
      <c r="D61" s="26" t="s">
        <v>26</v>
      </c>
      <c r="E61" s="131">
        <f>E62+E63+E64</f>
        <v>0</v>
      </c>
      <c r="F61" s="131">
        <f t="shared" ref="F61:K61" si="27">F62+F63+F64</f>
        <v>354030.53</v>
      </c>
      <c r="G61" s="131">
        <f t="shared" si="27"/>
        <v>71206.12999999999</v>
      </c>
      <c r="H61" s="131">
        <f t="shared" si="27"/>
        <v>70645.5</v>
      </c>
      <c r="I61" s="131">
        <f t="shared" si="27"/>
        <v>70534.759999999995</v>
      </c>
      <c r="J61" s="131">
        <f t="shared" si="27"/>
        <v>70822.070000000007</v>
      </c>
      <c r="K61" s="131">
        <f t="shared" si="27"/>
        <v>70822.070000000007</v>
      </c>
      <c r="L61" s="28"/>
      <c r="M61" s="28"/>
    </row>
    <row r="62" spans="1:14" ht="45" customHeight="1" x14ac:dyDescent="0.3">
      <c r="A62" s="331"/>
      <c r="B62" s="372"/>
      <c r="C62" s="52"/>
      <c r="D62" s="53" t="s">
        <v>50</v>
      </c>
      <c r="E62" s="132">
        <f>E66+E70+E74+E78</f>
        <v>0</v>
      </c>
      <c r="F62" s="132">
        <f t="shared" ref="F62:K62" si="28">F66+F70+F74+F78</f>
        <v>0</v>
      </c>
      <c r="G62" s="132">
        <f t="shared" si="28"/>
        <v>0</v>
      </c>
      <c r="H62" s="132">
        <f t="shared" si="28"/>
        <v>0</v>
      </c>
      <c r="I62" s="132">
        <f t="shared" si="28"/>
        <v>0</v>
      </c>
      <c r="J62" s="132">
        <f t="shared" si="28"/>
        <v>0</v>
      </c>
      <c r="K62" s="132">
        <f t="shared" si="28"/>
        <v>0</v>
      </c>
      <c r="L62" s="45"/>
      <c r="M62" s="28"/>
    </row>
    <row r="63" spans="1:14" ht="40.5" customHeight="1" x14ac:dyDescent="0.3">
      <c r="A63" s="331"/>
      <c r="B63" s="372"/>
      <c r="C63" s="52"/>
      <c r="D63" s="60" t="s">
        <v>27</v>
      </c>
      <c r="E63" s="133">
        <f>E67+E71+E75+E79</f>
        <v>0</v>
      </c>
      <c r="F63" s="133">
        <f t="shared" ref="F63:K63" si="29">F67+F71+F75+F79</f>
        <v>0</v>
      </c>
      <c r="G63" s="133">
        <f t="shared" si="29"/>
        <v>0</v>
      </c>
      <c r="H63" s="133">
        <f t="shared" si="29"/>
        <v>0</v>
      </c>
      <c r="I63" s="133">
        <f t="shared" si="29"/>
        <v>0</v>
      </c>
      <c r="J63" s="133">
        <f t="shared" si="29"/>
        <v>0</v>
      </c>
      <c r="K63" s="133">
        <f t="shared" si="29"/>
        <v>0</v>
      </c>
      <c r="L63" s="47"/>
      <c r="M63" s="47"/>
    </row>
    <row r="64" spans="1:14" ht="43.5" customHeight="1" x14ac:dyDescent="0.3">
      <c r="A64" s="332"/>
      <c r="B64" s="373"/>
      <c r="C64" s="52"/>
      <c r="D64" s="56" t="s">
        <v>49</v>
      </c>
      <c r="E64" s="134">
        <f>E68+E72+E76+E80</f>
        <v>0</v>
      </c>
      <c r="F64" s="134">
        <f>F68+F72+F76+F80</f>
        <v>354030.53</v>
      </c>
      <c r="G64" s="134">
        <f t="shared" ref="G64:K64" si="30">G68+G72+G76+G80</f>
        <v>71206.12999999999</v>
      </c>
      <c r="H64" s="134">
        <f>H68+H72+H76+H80</f>
        <v>70645.5</v>
      </c>
      <c r="I64" s="134">
        <f t="shared" si="30"/>
        <v>70534.759999999995</v>
      </c>
      <c r="J64" s="134">
        <f t="shared" si="30"/>
        <v>70822.070000000007</v>
      </c>
      <c r="K64" s="134">
        <f t="shared" si="30"/>
        <v>70822.070000000007</v>
      </c>
      <c r="L64" s="31"/>
      <c r="M64" s="31"/>
    </row>
    <row r="65" spans="1:13" ht="29.25" customHeight="1" x14ac:dyDescent="0.3">
      <c r="A65" s="354" t="s">
        <v>40</v>
      </c>
      <c r="B65" s="325" t="s">
        <v>263</v>
      </c>
      <c r="C65" s="117"/>
      <c r="D65" s="55" t="s">
        <v>26</v>
      </c>
      <c r="E65" s="135">
        <f>E66+E67+E68</f>
        <v>0</v>
      </c>
      <c r="F65" s="135">
        <f t="shared" ref="F65:K65" si="31">F66+F67+F68</f>
        <v>346656.13</v>
      </c>
      <c r="G65" s="135">
        <f t="shared" si="31"/>
        <v>69638.23</v>
      </c>
      <c r="H65" s="135">
        <f t="shared" si="31"/>
        <v>69339</v>
      </c>
      <c r="I65" s="135">
        <f t="shared" si="31"/>
        <v>69034.759999999995</v>
      </c>
      <c r="J65" s="135">
        <f t="shared" si="31"/>
        <v>69322.070000000007</v>
      </c>
      <c r="K65" s="135">
        <f t="shared" si="31"/>
        <v>69322.070000000007</v>
      </c>
      <c r="L65" s="118" t="s">
        <v>112</v>
      </c>
      <c r="M65" s="30"/>
    </row>
    <row r="66" spans="1:13" ht="45" customHeight="1" x14ac:dyDescent="0.3">
      <c r="A66" s="355"/>
      <c r="B66" s="326"/>
      <c r="C66" s="117" t="s">
        <v>113</v>
      </c>
      <c r="D66" s="69" t="s">
        <v>50</v>
      </c>
      <c r="E66" s="136">
        <v>0</v>
      </c>
      <c r="F66" s="136">
        <f>G66+H66+I66+J66+K66</f>
        <v>0</v>
      </c>
      <c r="G66" s="136">
        <v>0</v>
      </c>
      <c r="H66" s="136">
        <v>0</v>
      </c>
      <c r="I66" s="136">
        <v>0</v>
      </c>
      <c r="J66" s="136">
        <v>0</v>
      </c>
      <c r="K66" s="136">
        <v>0</v>
      </c>
      <c r="L66" s="118" t="s">
        <v>112</v>
      </c>
      <c r="M66" s="118"/>
    </row>
    <row r="67" spans="1:13" ht="35.25" customHeight="1" x14ac:dyDescent="0.3">
      <c r="A67" s="355"/>
      <c r="B67" s="326"/>
      <c r="C67" s="117" t="s">
        <v>113</v>
      </c>
      <c r="D67" s="69" t="s">
        <v>27</v>
      </c>
      <c r="E67" s="136">
        <v>0</v>
      </c>
      <c r="F67" s="136">
        <f>G67+H67+I67+J67+K67</f>
        <v>0</v>
      </c>
      <c r="G67" s="136">
        <v>0</v>
      </c>
      <c r="H67" s="136">
        <v>0</v>
      </c>
      <c r="I67" s="136">
        <v>0</v>
      </c>
      <c r="J67" s="136">
        <v>0</v>
      </c>
      <c r="K67" s="136">
        <v>0</v>
      </c>
      <c r="L67" s="118" t="s">
        <v>112</v>
      </c>
      <c r="M67" s="118"/>
    </row>
    <row r="68" spans="1:13" ht="42.75" customHeight="1" x14ac:dyDescent="0.3">
      <c r="A68" s="356"/>
      <c r="B68" s="327"/>
      <c r="C68" s="117" t="s">
        <v>113</v>
      </c>
      <c r="D68" s="108" t="s">
        <v>49</v>
      </c>
      <c r="E68" s="137">
        <v>0</v>
      </c>
      <c r="F68" s="137">
        <f>G68+H68+I68+J68+K68</f>
        <v>346656.13</v>
      </c>
      <c r="G68" s="137">
        <v>69638.23</v>
      </c>
      <c r="H68" s="137">
        <v>69339</v>
      </c>
      <c r="I68" s="137">
        <f>70497.06-1500+37.7</f>
        <v>69034.759999999995</v>
      </c>
      <c r="J68" s="137">
        <f>70782.49-1500+39.58</f>
        <v>69322.070000000007</v>
      </c>
      <c r="K68" s="137">
        <v>69322.070000000007</v>
      </c>
      <c r="L68" s="118" t="s">
        <v>112</v>
      </c>
      <c r="M68" s="118"/>
    </row>
    <row r="69" spans="1:13" ht="31.5" customHeight="1" x14ac:dyDescent="0.3">
      <c r="A69" s="354" t="s">
        <v>37</v>
      </c>
      <c r="B69" s="325" t="s">
        <v>343</v>
      </c>
      <c r="C69" s="117"/>
      <c r="D69" s="55" t="s">
        <v>26</v>
      </c>
      <c r="E69" s="135">
        <f>E70+E71+E72</f>
        <v>0</v>
      </c>
      <c r="F69" s="138">
        <f t="shared" ref="F69:K69" si="32">F72</f>
        <v>0</v>
      </c>
      <c r="G69" s="138">
        <f t="shared" si="32"/>
        <v>0</v>
      </c>
      <c r="H69" s="138">
        <f t="shared" si="32"/>
        <v>0</v>
      </c>
      <c r="I69" s="138">
        <f t="shared" si="32"/>
        <v>0</v>
      </c>
      <c r="J69" s="138">
        <f t="shared" si="32"/>
        <v>0</v>
      </c>
      <c r="K69" s="138">
        <f t="shared" si="32"/>
        <v>0</v>
      </c>
      <c r="L69" s="118" t="s">
        <v>112</v>
      </c>
      <c r="M69" s="30"/>
    </row>
    <row r="70" spans="1:13" ht="45" customHeight="1" x14ac:dyDescent="0.3">
      <c r="A70" s="355"/>
      <c r="B70" s="326"/>
      <c r="C70" s="117" t="s">
        <v>113</v>
      </c>
      <c r="D70" s="69" t="s">
        <v>50</v>
      </c>
      <c r="E70" s="136">
        <v>0</v>
      </c>
      <c r="F70" s="137">
        <f>G70+H70+I70+J70+K70</f>
        <v>0</v>
      </c>
      <c r="G70" s="137">
        <v>0</v>
      </c>
      <c r="H70" s="137">
        <v>0</v>
      </c>
      <c r="I70" s="137">
        <v>0</v>
      </c>
      <c r="J70" s="137">
        <v>0</v>
      </c>
      <c r="K70" s="137">
        <v>0</v>
      </c>
      <c r="L70" s="118" t="s">
        <v>112</v>
      </c>
      <c r="M70" s="118"/>
    </row>
    <row r="71" spans="1:13" ht="39.75" customHeight="1" x14ac:dyDescent="0.3">
      <c r="A71" s="355"/>
      <c r="B71" s="326"/>
      <c r="C71" s="117" t="s">
        <v>113</v>
      </c>
      <c r="D71" s="69" t="s">
        <v>27</v>
      </c>
      <c r="E71" s="136">
        <v>0</v>
      </c>
      <c r="F71" s="137">
        <f>G71+H71+I71+J71+K71</f>
        <v>0</v>
      </c>
      <c r="G71" s="137">
        <v>0</v>
      </c>
      <c r="H71" s="137">
        <v>0</v>
      </c>
      <c r="I71" s="137">
        <v>0</v>
      </c>
      <c r="J71" s="137">
        <v>0</v>
      </c>
      <c r="K71" s="137">
        <v>0</v>
      </c>
      <c r="L71" s="118" t="s">
        <v>112</v>
      </c>
      <c r="M71" s="118"/>
    </row>
    <row r="72" spans="1:13" ht="40.5" customHeight="1" x14ac:dyDescent="0.3">
      <c r="A72" s="356"/>
      <c r="B72" s="327"/>
      <c r="C72" s="117" t="s">
        <v>113</v>
      </c>
      <c r="D72" s="108" t="s">
        <v>49</v>
      </c>
      <c r="E72" s="137">
        <v>0</v>
      </c>
      <c r="F72" s="137">
        <f>G72+H72+I72+J72+K72</f>
        <v>0</v>
      </c>
      <c r="G72" s="137">
        <v>0</v>
      </c>
      <c r="H72" s="137">
        <v>0</v>
      </c>
      <c r="I72" s="137">
        <v>0</v>
      </c>
      <c r="J72" s="137">
        <v>0</v>
      </c>
      <c r="K72" s="137">
        <v>0</v>
      </c>
      <c r="L72" s="118" t="s">
        <v>112</v>
      </c>
      <c r="M72" s="118"/>
    </row>
    <row r="73" spans="1:13" ht="40.5" customHeight="1" x14ac:dyDescent="0.3">
      <c r="A73" s="354" t="s">
        <v>53</v>
      </c>
      <c r="B73" s="325" t="s">
        <v>342</v>
      </c>
      <c r="C73" s="117"/>
      <c r="D73" s="55" t="s">
        <v>26</v>
      </c>
      <c r="E73" s="135">
        <f>E74+E75+E76</f>
        <v>0</v>
      </c>
      <c r="F73" s="135">
        <f>F74+F75+F76</f>
        <v>0</v>
      </c>
      <c r="G73" s="135">
        <f t="shared" ref="G73:K73" si="33">G74+G75+G76</f>
        <v>0</v>
      </c>
      <c r="H73" s="135">
        <f t="shared" si="33"/>
        <v>0</v>
      </c>
      <c r="I73" s="135">
        <f t="shared" si="33"/>
        <v>0</v>
      </c>
      <c r="J73" s="135">
        <f t="shared" si="33"/>
        <v>0</v>
      </c>
      <c r="K73" s="135">
        <f t="shared" si="33"/>
        <v>0</v>
      </c>
      <c r="L73" s="118" t="s">
        <v>112</v>
      </c>
      <c r="M73" s="30"/>
    </row>
    <row r="74" spans="1:13" ht="40.5" customHeight="1" x14ac:dyDescent="0.3">
      <c r="A74" s="355"/>
      <c r="B74" s="326"/>
      <c r="C74" s="117" t="s">
        <v>113</v>
      </c>
      <c r="D74" s="69" t="s">
        <v>50</v>
      </c>
      <c r="E74" s="136">
        <v>0</v>
      </c>
      <c r="F74" s="136">
        <f>G74+H74+I74+J74+K74</f>
        <v>0</v>
      </c>
      <c r="G74" s="136">
        <v>0</v>
      </c>
      <c r="H74" s="136">
        <v>0</v>
      </c>
      <c r="I74" s="136">
        <v>0</v>
      </c>
      <c r="J74" s="136">
        <v>0</v>
      </c>
      <c r="K74" s="136">
        <v>0</v>
      </c>
      <c r="L74" s="118" t="s">
        <v>112</v>
      </c>
      <c r="M74" s="118"/>
    </row>
    <row r="75" spans="1:13" ht="40.5" customHeight="1" x14ac:dyDescent="0.3">
      <c r="A75" s="355"/>
      <c r="B75" s="326"/>
      <c r="C75" s="117" t="s">
        <v>113</v>
      </c>
      <c r="D75" s="69" t="s">
        <v>27</v>
      </c>
      <c r="E75" s="136">
        <v>0</v>
      </c>
      <c r="F75" s="136">
        <f>G75+H75+I75+J75+K75</f>
        <v>0</v>
      </c>
      <c r="G75" s="136">
        <v>0</v>
      </c>
      <c r="H75" s="136">
        <v>0</v>
      </c>
      <c r="I75" s="136">
        <v>0</v>
      </c>
      <c r="J75" s="136">
        <v>0</v>
      </c>
      <c r="K75" s="136">
        <v>0</v>
      </c>
      <c r="L75" s="118" t="s">
        <v>112</v>
      </c>
      <c r="M75" s="118"/>
    </row>
    <row r="76" spans="1:13" ht="40.5" customHeight="1" x14ac:dyDescent="0.3">
      <c r="A76" s="356"/>
      <c r="B76" s="327"/>
      <c r="C76" s="117" t="s">
        <v>113</v>
      </c>
      <c r="D76" s="108" t="s">
        <v>49</v>
      </c>
      <c r="E76" s="137">
        <v>0</v>
      </c>
      <c r="F76" s="137">
        <v>0</v>
      </c>
      <c r="G76" s="137">
        <v>0</v>
      </c>
      <c r="H76" s="137">
        <v>0</v>
      </c>
      <c r="I76" s="137">
        <v>0</v>
      </c>
      <c r="J76" s="137">
        <v>0</v>
      </c>
      <c r="K76" s="137">
        <v>0</v>
      </c>
      <c r="L76" s="118" t="s">
        <v>112</v>
      </c>
      <c r="M76" s="118"/>
    </row>
    <row r="77" spans="1:13" ht="32.25" customHeight="1" x14ac:dyDescent="0.3">
      <c r="A77" s="354" t="s">
        <v>36</v>
      </c>
      <c r="B77" s="325" t="s">
        <v>344</v>
      </c>
      <c r="C77" s="117"/>
      <c r="D77" s="55" t="s">
        <v>26</v>
      </c>
      <c r="E77" s="135">
        <f>E78+E79+E80</f>
        <v>0</v>
      </c>
      <c r="F77" s="135">
        <f t="shared" ref="F77:K77" si="34">F78+F79+F80</f>
        <v>7374.4</v>
      </c>
      <c r="G77" s="135">
        <f t="shared" si="34"/>
        <v>1567.9</v>
      </c>
      <c r="H77" s="135">
        <f t="shared" si="34"/>
        <v>1306.5</v>
      </c>
      <c r="I77" s="135">
        <f t="shared" si="34"/>
        <v>1500</v>
      </c>
      <c r="J77" s="135">
        <f t="shared" si="34"/>
        <v>1500</v>
      </c>
      <c r="K77" s="135">
        <f t="shared" si="34"/>
        <v>1500</v>
      </c>
      <c r="L77" s="118" t="s">
        <v>112</v>
      </c>
      <c r="M77" s="30"/>
    </row>
    <row r="78" spans="1:13" ht="42.75" customHeight="1" x14ac:dyDescent="0.3">
      <c r="A78" s="355"/>
      <c r="B78" s="326"/>
      <c r="C78" s="117" t="s">
        <v>113</v>
      </c>
      <c r="D78" s="69" t="s">
        <v>50</v>
      </c>
      <c r="E78" s="136">
        <v>0</v>
      </c>
      <c r="F78" s="136">
        <f>G78+H78+I78+J78+K78</f>
        <v>0</v>
      </c>
      <c r="G78" s="136">
        <v>0</v>
      </c>
      <c r="H78" s="136">
        <v>0</v>
      </c>
      <c r="I78" s="136">
        <v>0</v>
      </c>
      <c r="J78" s="136">
        <v>0</v>
      </c>
      <c r="K78" s="136">
        <v>0</v>
      </c>
      <c r="L78" s="118" t="s">
        <v>112</v>
      </c>
      <c r="M78" s="118"/>
    </row>
    <row r="79" spans="1:13" ht="39.75" customHeight="1" x14ac:dyDescent="0.3">
      <c r="A79" s="355"/>
      <c r="B79" s="326"/>
      <c r="C79" s="117" t="s">
        <v>113</v>
      </c>
      <c r="D79" s="69" t="s">
        <v>27</v>
      </c>
      <c r="E79" s="136">
        <v>0</v>
      </c>
      <c r="F79" s="136">
        <f>G79+H79+I79+J79+K79</f>
        <v>0</v>
      </c>
      <c r="G79" s="136">
        <v>0</v>
      </c>
      <c r="H79" s="136">
        <v>0</v>
      </c>
      <c r="I79" s="136">
        <v>0</v>
      </c>
      <c r="J79" s="136">
        <v>0</v>
      </c>
      <c r="K79" s="136">
        <v>0</v>
      </c>
      <c r="L79" s="118" t="s">
        <v>112</v>
      </c>
      <c r="M79" s="118"/>
    </row>
    <row r="80" spans="1:13" ht="42.75" customHeight="1" x14ac:dyDescent="0.3">
      <c r="A80" s="356"/>
      <c r="B80" s="327"/>
      <c r="C80" s="117" t="s">
        <v>113</v>
      </c>
      <c r="D80" s="108" t="s">
        <v>49</v>
      </c>
      <c r="E80" s="137">
        <v>0</v>
      </c>
      <c r="F80" s="137">
        <f>G80+H80+I80+J80+K80</f>
        <v>7374.4</v>
      </c>
      <c r="G80" s="137">
        <v>1567.9</v>
      </c>
      <c r="H80" s="137">
        <v>1306.5</v>
      </c>
      <c r="I80" s="137">
        <v>1500</v>
      </c>
      <c r="J80" s="137">
        <v>1500</v>
      </c>
      <c r="K80" s="137">
        <v>1500</v>
      </c>
      <c r="L80" s="118" t="s">
        <v>112</v>
      </c>
      <c r="M80" s="118"/>
    </row>
    <row r="81" spans="1:14" ht="28.5" customHeight="1" x14ac:dyDescent="0.3">
      <c r="A81" s="216" t="s">
        <v>30</v>
      </c>
      <c r="B81" s="216"/>
      <c r="C81" s="64"/>
      <c r="D81" s="26" t="s">
        <v>29</v>
      </c>
      <c r="E81" s="131">
        <f>E83+E82+E84</f>
        <v>0</v>
      </c>
      <c r="F81" s="131">
        <f t="shared" ref="F81:K81" si="35">F83+F82+F84</f>
        <v>354030.53</v>
      </c>
      <c r="G81" s="131">
        <f t="shared" si="35"/>
        <v>71206.12999999999</v>
      </c>
      <c r="H81" s="131">
        <f t="shared" si="35"/>
        <v>70645.5</v>
      </c>
      <c r="I81" s="131">
        <f t="shared" si="35"/>
        <v>70534.759999999995</v>
      </c>
      <c r="J81" s="131">
        <f t="shared" si="35"/>
        <v>70822.070000000007</v>
      </c>
      <c r="K81" s="131">
        <f t="shared" si="35"/>
        <v>70822.070000000007</v>
      </c>
      <c r="L81" s="52"/>
      <c r="M81" s="52"/>
    </row>
    <row r="82" spans="1:14" ht="45" customHeight="1" x14ac:dyDescent="0.3">
      <c r="A82" s="216"/>
      <c r="B82" s="216"/>
      <c r="C82" s="64"/>
      <c r="D82" s="53" t="s">
        <v>50</v>
      </c>
      <c r="E82" s="131">
        <f>E62</f>
        <v>0</v>
      </c>
      <c r="F82" s="131">
        <f>G82+H82+I82+J82+K82</f>
        <v>0</v>
      </c>
      <c r="G82" s="131">
        <f t="shared" ref="G82:K84" si="36">G62</f>
        <v>0</v>
      </c>
      <c r="H82" s="131">
        <f t="shared" si="36"/>
        <v>0</v>
      </c>
      <c r="I82" s="131">
        <f t="shared" si="36"/>
        <v>0</v>
      </c>
      <c r="J82" s="131">
        <f t="shared" si="36"/>
        <v>0</v>
      </c>
      <c r="K82" s="131">
        <f t="shared" si="36"/>
        <v>0</v>
      </c>
      <c r="L82" s="52"/>
      <c r="M82" s="52"/>
      <c r="N82" s="17"/>
    </row>
    <row r="83" spans="1:14" ht="43.5" customHeight="1" x14ac:dyDescent="0.3">
      <c r="A83" s="216"/>
      <c r="B83" s="216"/>
      <c r="C83" s="64"/>
      <c r="D83" s="60" t="s">
        <v>27</v>
      </c>
      <c r="E83" s="139">
        <f>E63</f>
        <v>0</v>
      </c>
      <c r="F83" s="139">
        <f>G83+H83+I83+J83+K83</f>
        <v>0</v>
      </c>
      <c r="G83" s="139">
        <f t="shared" si="36"/>
        <v>0</v>
      </c>
      <c r="H83" s="139">
        <f t="shared" si="36"/>
        <v>0</v>
      </c>
      <c r="I83" s="139">
        <f t="shared" si="36"/>
        <v>0</v>
      </c>
      <c r="J83" s="139">
        <f t="shared" si="36"/>
        <v>0</v>
      </c>
      <c r="K83" s="139">
        <f t="shared" si="36"/>
        <v>0</v>
      </c>
      <c r="L83" s="47"/>
      <c r="M83" s="47"/>
    </row>
    <row r="84" spans="1:14" ht="42.75" customHeight="1" x14ac:dyDescent="0.3">
      <c r="A84" s="216"/>
      <c r="B84" s="216"/>
      <c r="C84" s="64"/>
      <c r="D84" s="56" t="s">
        <v>49</v>
      </c>
      <c r="E84" s="140">
        <f>E64</f>
        <v>0</v>
      </c>
      <c r="F84" s="140">
        <f>G84+H84+I84+J84+K84</f>
        <v>354030.53</v>
      </c>
      <c r="G84" s="140">
        <f t="shared" si="36"/>
        <v>71206.12999999999</v>
      </c>
      <c r="H84" s="140">
        <f t="shared" si="36"/>
        <v>70645.5</v>
      </c>
      <c r="I84" s="140">
        <f t="shared" si="36"/>
        <v>70534.759999999995</v>
      </c>
      <c r="J84" s="140">
        <f t="shared" si="36"/>
        <v>70822.070000000007</v>
      </c>
      <c r="K84" s="140">
        <f t="shared" si="36"/>
        <v>70822.070000000007</v>
      </c>
      <c r="L84" s="31"/>
      <c r="M84" s="31"/>
      <c r="N84" s="179"/>
    </row>
    <row r="85" spans="1:14" s="107" customFormat="1" ht="33.75" customHeight="1" x14ac:dyDescent="0.3">
      <c r="A85" s="345" t="s">
        <v>280</v>
      </c>
      <c r="B85" s="346"/>
      <c r="C85" s="346"/>
      <c r="D85" s="346"/>
      <c r="E85" s="346"/>
      <c r="F85" s="346"/>
      <c r="G85" s="346"/>
      <c r="H85" s="346"/>
      <c r="I85" s="346"/>
      <c r="J85" s="346"/>
      <c r="K85" s="346"/>
      <c r="L85" s="346"/>
      <c r="M85" s="347"/>
    </row>
    <row r="86" spans="1:14" s="107" customFormat="1" ht="42.75" customHeight="1" x14ac:dyDescent="0.3">
      <c r="A86" s="330">
        <v>5</v>
      </c>
      <c r="B86" s="371" t="s">
        <v>202</v>
      </c>
      <c r="C86" s="48"/>
      <c r="D86" s="26" t="s">
        <v>26</v>
      </c>
      <c r="E86" s="131">
        <f t="shared" ref="E86:K86" si="37">E87+E88+E89</f>
        <v>0</v>
      </c>
      <c r="F86" s="131">
        <f t="shared" si="37"/>
        <v>753020.15</v>
      </c>
      <c r="G86" s="131">
        <f t="shared" si="37"/>
        <v>148327.66</v>
      </c>
      <c r="H86" s="131">
        <f t="shared" si="37"/>
        <v>148526.71</v>
      </c>
      <c r="I86" s="131">
        <f t="shared" si="37"/>
        <v>146158.72</v>
      </c>
      <c r="J86" s="131">
        <f t="shared" si="37"/>
        <v>155003.53</v>
      </c>
      <c r="K86" s="131">
        <f t="shared" si="37"/>
        <v>155003.53</v>
      </c>
      <c r="L86" s="52"/>
      <c r="M86" s="52"/>
    </row>
    <row r="87" spans="1:14" s="107" customFormat="1" ht="42.75" customHeight="1" x14ac:dyDescent="0.3">
      <c r="A87" s="331"/>
      <c r="B87" s="372"/>
      <c r="C87" s="52"/>
      <c r="D87" s="53" t="s">
        <v>50</v>
      </c>
      <c r="E87" s="132">
        <f t="shared" ref="E87:F88" si="38">E91+E95+E99</f>
        <v>0</v>
      </c>
      <c r="F87" s="132">
        <f t="shared" si="38"/>
        <v>0</v>
      </c>
      <c r="G87" s="132">
        <f t="shared" ref="G87:K88" si="39">G91+G95+G99</f>
        <v>0</v>
      </c>
      <c r="H87" s="132">
        <f t="shared" si="39"/>
        <v>0</v>
      </c>
      <c r="I87" s="132">
        <f t="shared" si="39"/>
        <v>0</v>
      </c>
      <c r="J87" s="132">
        <f t="shared" si="39"/>
        <v>0</v>
      </c>
      <c r="K87" s="132">
        <f t="shared" si="39"/>
        <v>0</v>
      </c>
      <c r="L87" s="52"/>
      <c r="M87" s="52"/>
    </row>
    <row r="88" spans="1:14" s="107" customFormat="1" ht="42.75" customHeight="1" x14ac:dyDescent="0.3">
      <c r="A88" s="331"/>
      <c r="B88" s="372"/>
      <c r="C88" s="52"/>
      <c r="D88" s="60" t="s">
        <v>27</v>
      </c>
      <c r="E88" s="133">
        <f t="shared" si="38"/>
        <v>0</v>
      </c>
      <c r="F88" s="133">
        <f t="shared" si="38"/>
        <v>0</v>
      </c>
      <c r="G88" s="133">
        <f t="shared" si="39"/>
        <v>0</v>
      </c>
      <c r="H88" s="133">
        <f t="shared" si="39"/>
        <v>0</v>
      </c>
      <c r="I88" s="133">
        <f t="shared" si="39"/>
        <v>0</v>
      </c>
      <c r="J88" s="133">
        <f t="shared" si="39"/>
        <v>0</v>
      </c>
      <c r="K88" s="133">
        <f t="shared" si="39"/>
        <v>0</v>
      </c>
      <c r="L88" s="47"/>
      <c r="M88" s="47"/>
    </row>
    <row r="89" spans="1:14" s="107" customFormat="1" ht="42.75" customHeight="1" x14ac:dyDescent="0.3">
      <c r="A89" s="332"/>
      <c r="B89" s="373"/>
      <c r="C89" s="52"/>
      <c r="D89" s="56" t="s">
        <v>49</v>
      </c>
      <c r="E89" s="134">
        <f>E93+E97+E101</f>
        <v>0</v>
      </c>
      <c r="F89" s="134">
        <f t="shared" ref="F89:K89" si="40">F93+F97+F101</f>
        <v>753020.15</v>
      </c>
      <c r="G89" s="134">
        <f t="shared" si="40"/>
        <v>148327.66</v>
      </c>
      <c r="H89" s="134">
        <f t="shared" si="40"/>
        <v>148526.71</v>
      </c>
      <c r="I89" s="134">
        <f t="shared" si="40"/>
        <v>146158.72</v>
      </c>
      <c r="J89" s="134">
        <f t="shared" si="40"/>
        <v>155003.53</v>
      </c>
      <c r="K89" s="134">
        <f t="shared" si="40"/>
        <v>155003.53</v>
      </c>
      <c r="L89" s="31"/>
      <c r="M89" s="31"/>
    </row>
    <row r="90" spans="1:14" s="107" customFormat="1" ht="42.75" customHeight="1" x14ac:dyDescent="0.3">
      <c r="A90" s="354" t="s">
        <v>264</v>
      </c>
      <c r="B90" s="325" t="s">
        <v>182</v>
      </c>
      <c r="C90" s="153"/>
      <c r="D90" s="55" t="s">
        <v>26</v>
      </c>
      <c r="E90" s="135">
        <f t="shared" ref="E90:K90" si="41">E91+E92+E93</f>
        <v>0</v>
      </c>
      <c r="F90" s="135">
        <f t="shared" si="41"/>
        <v>737174.70000000007</v>
      </c>
      <c r="G90" s="135">
        <f t="shared" si="41"/>
        <v>140419.70000000001</v>
      </c>
      <c r="H90" s="135">
        <f t="shared" si="41"/>
        <v>143589.22</v>
      </c>
      <c r="I90" s="135">
        <f t="shared" si="41"/>
        <v>145158.72</v>
      </c>
      <c r="J90" s="135">
        <f t="shared" si="41"/>
        <v>154003.53</v>
      </c>
      <c r="K90" s="135">
        <f t="shared" si="41"/>
        <v>154003.53</v>
      </c>
      <c r="L90" s="154" t="s">
        <v>112</v>
      </c>
      <c r="M90" s="30"/>
    </row>
    <row r="91" spans="1:14" s="107" customFormat="1" ht="42.75" customHeight="1" x14ac:dyDescent="0.3">
      <c r="A91" s="355"/>
      <c r="B91" s="326"/>
      <c r="C91" s="153" t="s">
        <v>113</v>
      </c>
      <c r="D91" s="69" t="s">
        <v>50</v>
      </c>
      <c r="E91" s="136">
        <v>0</v>
      </c>
      <c r="F91" s="136">
        <f>G91+H91+I91+J91+K91</f>
        <v>0</v>
      </c>
      <c r="G91" s="136">
        <v>0</v>
      </c>
      <c r="H91" s="136">
        <v>0</v>
      </c>
      <c r="I91" s="136">
        <v>0</v>
      </c>
      <c r="J91" s="136">
        <v>0</v>
      </c>
      <c r="K91" s="136">
        <v>0</v>
      </c>
      <c r="L91" s="154" t="s">
        <v>112</v>
      </c>
      <c r="M91" s="154"/>
    </row>
    <row r="92" spans="1:14" s="107" customFormat="1" ht="42.75" customHeight="1" x14ac:dyDescent="0.3">
      <c r="A92" s="355"/>
      <c r="B92" s="326"/>
      <c r="C92" s="153" t="s">
        <v>113</v>
      </c>
      <c r="D92" s="69" t="s">
        <v>27</v>
      </c>
      <c r="E92" s="136">
        <v>0</v>
      </c>
      <c r="F92" s="136">
        <f>G92+H92+I92+J92+K92</f>
        <v>0</v>
      </c>
      <c r="G92" s="136">
        <v>0</v>
      </c>
      <c r="H92" s="136">
        <v>0</v>
      </c>
      <c r="I92" s="136">
        <v>0</v>
      </c>
      <c r="J92" s="136">
        <v>0</v>
      </c>
      <c r="K92" s="136">
        <v>0</v>
      </c>
      <c r="L92" s="154" t="s">
        <v>112</v>
      </c>
      <c r="M92" s="154"/>
    </row>
    <row r="93" spans="1:14" s="107" customFormat="1" ht="42.75" customHeight="1" x14ac:dyDescent="0.3">
      <c r="A93" s="356"/>
      <c r="B93" s="327"/>
      <c r="C93" s="153" t="s">
        <v>113</v>
      </c>
      <c r="D93" s="108" t="s">
        <v>49</v>
      </c>
      <c r="E93" s="137">
        <v>0</v>
      </c>
      <c r="F93" s="137">
        <f>G93+H93+I93+J93+K93</f>
        <v>737174.70000000007</v>
      </c>
      <c r="G93" s="137">
        <v>140419.70000000001</v>
      </c>
      <c r="H93" s="137">
        <v>143589.22</v>
      </c>
      <c r="I93" s="137">
        <f>146038.72+120-1000</f>
        <v>145158.72</v>
      </c>
      <c r="J93" s="137">
        <f>154883.53-1000+120</f>
        <v>154003.53</v>
      </c>
      <c r="K93" s="136">
        <v>154003.53</v>
      </c>
      <c r="L93" s="154" t="s">
        <v>112</v>
      </c>
      <c r="M93" s="154"/>
    </row>
    <row r="94" spans="1:14" s="107" customFormat="1" ht="42.75" customHeight="1" x14ac:dyDescent="0.3">
      <c r="A94" s="354" t="s">
        <v>165</v>
      </c>
      <c r="B94" s="325" t="s">
        <v>183</v>
      </c>
      <c r="C94" s="153"/>
      <c r="D94" s="55" t="s">
        <v>26</v>
      </c>
      <c r="E94" s="135">
        <f t="shared" ref="E94:K94" si="42">E95+E96+E97</f>
        <v>0</v>
      </c>
      <c r="F94" s="135">
        <f t="shared" si="42"/>
        <v>0</v>
      </c>
      <c r="G94" s="135">
        <f t="shared" si="42"/>
        <v>0</v>
      </c>
      <c r="H94" s="135">
        <f>H95+H96+H97</f>
        <v>0</v>
      </c>
      <c r="I94" s="135">
        <f t="shared" si="42"/>
        <v>0</v>
      </c>
      <c r="J94" s="135">
        <f t="shared" si="42"/>
        <v>0</v>
      </c>
      <c r="K94" s="135">
        <f t="shared" si="42"/>
        <v>0</v>
      </c>
      <c r="L94" s="154" t="s">
        <v>112</v>
      </c>
      <c r="M94" s="30"/>
    </row>
    <row r="95" spans="1:14" s="107" customFormat="1" ht="42.75" customHeight="1" x14ac:dyDescent="0.3">
      <c r="A95" s="355"/>
      <c r="B95" s="326"/>
      <c r="C95" s="153" t="s">
        <v>113</v>
      </c>
      <c r="D95" s="69" t="s">
        <v>50</v>
      </c>
      <c r="E95" s="136">
        <v>0</v>
      </c>
      <c r="F95" s="136">
        <f>G95+H95+I95+J95+K95</f>
        <v>0</v>
      </c>
      <c r="G95" s="136">
        <v>0</v>
      </c>
      <c r="H95" s="136">
        <v>0</v>
      </c>
      <c r="I95" s="136">
        <v>0</v>
      </c>
      <c r="J95" s="136">
        <v>0</v>
      </c>
      <c r="K95" s="136">
        <v>0</v>
      </c>
      <c r="L95" s="154" t="s">
        <v>112</v>
      </c>
      <c r="M95" s="154"/>
    </row>
    <row r="96" spans="1:14" s="107" customFormat="1" ht="42.75" customHeight="1" x14ac:dyDescent="0.3">
      <c r="A96" s="355"/>
      <c r="B96" s="326"/>
      <c r="C96" s="153" t="s">
        <v>113</v>
      </c>
      <c r="D96" s="69" t="s">
        <v>27</v>
      </c>
      <c r="E96" s="136">
        <v>0</v>
      </c>
      <c r="F96" s="136">
        <f>G96+H96+I96+J96+K96</f>
        <v>0</v>
      </c>
      <c r="G96" s="136">
        <v>0</v>
      </c>
      <c r="H96" s="136">
        <v>0</v>
      </c>
      <c r="I96" s="136">
        <v>0</v>
      </c>
      <c r="J96" s="136">
        <v>0</v>
      </c>
      <c r="K96" s="136">
        <v>0</v>
      </c>
      <c r="L96" s="154" t="s">
        <v>112</v>
      </c>
      <c r="M96" s="154"/>
    </row>
    <row r="97" spans="1:14" s="107" customFormat="1" ht="42.75" customHeight="1" x14ac:dyDescent="0.3">
      <c r="A97" s="356"/>
      <c r="B97" s="327"/>
      <c r="C97" s="153" t="s">
        <v>113</v>
      </c>
      <c r="D97" s="108" t="s">
        <v>49</v>
      </c>
      <c r="E97" s="137">
        <v>0</v>
      </c>
      <c r="F97" s="137">
        <v>0</v>
      </c>
      <c r="G97" s="137">
        <v>0</v>
      </c>
      <c r="H97" s="137">
        <v>0</v>
      </c>
      <c r="I97" s="137">
        <v>0</v>
      </c>
      <c r="J97" s="137">
        <v>0</v>
      </c>
      <c r="K97" s="137">
        <v>0</v>
      </c>
      <c r="L97" s="154" t="s">
        <v>112</v>
      </c>
      <c r="M97" s="154"/>
    </row>
    <row r="98" spans="1:14" s="107" customFormat="1" ht="42.75" customHeight="1" x14ac:dyDescent="0.3">
      <c r="A98" s="354" t="s">
        <v>153</v>
      </c>
      <c r="B98" s="325" t="s">
        <v>184</v>
      </c>
      <c r="C98" s="153"/>
      <c r="D98" s="55" t="s">
        <v>26</v>
      </c>
      <c r="E98" s="135">
        <f t="shared" ref="E98:K98" si="43">E99+E100+E101</f>
        <v>0</v>
      </c>
      <c r="F98" s="135">
        <f t="shared" si="43"/>
        <v>15845.45</v>
      </c>
      <c r="G98" s="135">
        <f t="shared" si="43"/>
        <v>7907.96</v>
      </c>
      <c r="H98" s="135">
        <f t="shared" si="43"/>
        <v>4937.49</v>
      </c>
      <c r="I98" s="135">
        <f t="shared" si="43"/>
        <v>1000</v>
      </c>
      <c r="J98" s="135">
        <f t="shared" si="43"/>
        <v>1000</v>
      </c>
      <c r="K98" s="135">
        <f t="shared" si="43"/>
        <v>1000</v>
      </c>
      <c r="L98" s="154" t="s">
        <v>112</v>
      </c>
      <c r="M98" s="30"/>
    </row>
    <row r="99" spans="1:14" s="107" customFormat="1" ht="42.75" customHeight="1" x14ac:dyDescent="0.3">
      <c r="A99" s="355"/>
      <c r="B99" s="326"/>
      <c r="C99" s="153" t="s">
        <v>113</v>
      </c>
      <c r="D99" s="69" t="s">
        <v>50</v>
      </c>
      <c r="E99" s="136">
        <v>0</v>
      </c>
      <c r="F99" s="137">
        <f>G99+H99+I99+J99+K99</f>
        <v>0</v>
      </c>
      <c r="G99" s="136">
        <v>0</v>
      </c>
      <c r="H99" s="136">
        <v>0</v>
      </c>
      <c r="I99" s="136">
        <v>0</v>
      </c>
      <c r="J99" s="136">
        <v>0</v>
      </c>
      <c r="K99" s="136">
        <v>0</v>
      </c>
      <c r="L99" s="154" t="s">
        <v>112</v>
      </c>
      <c r="M99" s="154"/>
    </row>
    <row r="100" spans="1:14" s="107" customFormat="1" ht="42.75" customHeight="1" x14ac:dyDescent="0.3">
      <c r="A100" s="355"/>
      <c r="B100" s="326"/>
      <c r="C100" s="153" t="s">
        <v>113</v>
      </c>
      <c r="D100" s="69" t="s">
        <v>27</v>
      </c>
      <c r="E100" s="136">
        <v>0</v>
      </c>
      <c r="F100" s="137">
        <f>G100+H100+I100+J100+K100</f>
        <v>0</v>
      </c>
      <c r="G100" s="136">
        <v>0</v>
      </c>
      <c r="H100" s="136">
        <v>0</v>
      </c>
      <c r="I100" s="136">
        <v>0</v>
      </c>
      <c r="J100" s="136">
        <v>0</v>
      </c>
      <c r="K100" s="136">
        <v>0</v>
      </c>
      <c r="L100" s="154" t="s">
        <v>112</v>
      </c>
      <c r="M100" s="154"/>
    </row>
    <row r="101" spans="1:14" s="107" customFormat="1" ht="42.75" customHeight="1" x14ac:dyDescent="0.3">
      <c r="A101" s="356"/>
      <c r="B101" s="327"/>
      <c r="C101" s="153" t="s">
        <v>113</v>
      </c>
      <c r="D101" s="108" t="s">
        <v>49</v>
      </c>
      <c r="E101" s="137">
        <v>0</v>
      </c>
      <c r="F101" s="137">
        <f>G101+H101+I101+J101+K101</f>
        <v>15845.45</v>
      </c>
      <c r="G101" s="137">
        <v>7907.96</v>
      </c>
      <c r="H101" s="137">
        <v>4937.49</v>
      </c>
      <c r="I101" s="137">
        <v>1000</v>
      </c>
      <c r="J101" s="137">
        <v>1000</v>
      </c>
      <c r="K101" s="137">
        <v>1000</v>
      </c>
      <c r="L101" s="154" t="s">
        <v>112</v>
      </c>
      <c r="M101" s="154"/>
    </row>
    <row r="102" spans="1:14" s="107" customFormat="1" ht="42.75" customHeight="1" x14ac:dyDescent="0.3">
      <c r="A102" s="216" t="s">
        <v>30</v>
      </c>
      <c r="B102" s="216"/>
      <c r="C102" s="64"/>
      <c r="D102" s="26" t="s">
        <v>29</v>
      </c>
      <c r="E102" s="131">
        <f>E104+E103+E105</f>
        <v>0</v>
      </c>
      <c r="F102" s="131">
        <f>F104+F103+F105</f>
        <v>753020.15</v>
      </c>
      <c r="G102" s="131">
        <f t="shared" ref="G102:K102" si="44">G104+G103+G105</f>
        <v>148327.66</v>
      </c>
      <c r="H102" s="131">
        <f t="shared" si="44"/>
        <v>148526.71</v>
      </c>
      <c r="I102" s="131">
        <f t="shared" si="44"/>
        <v>146158.72</v>
      </c>
      <c r="J102" s="131">
        <f t="shared" si="44"/>
        <v>155003.53</v>
      </c>
      <c r="K102" s="131">
        <f t="shared" si="44"/>
        <v>155003.53</v>
      </c>
      <c r="L102" s="52"/>
      <c r="M102" s="52"/>
    </row>
    <row r="103" spans="1:14" s="107" customFormat="1" ht="42.75" customHeight="1" x14ac:dyDescent="0.3">
      <c r="A103" s="216"/>
      <c r="B103" s="216"/>
      <c r="C103" s="64"/>
      <c r="D103" s="53" t="s">
        <v>50</v>
      </c>
      <c r="E103" s="131">
        <f>E87</f>
        <v>0</v>
      </c>
      <c r="F103" s="131">
        <f t="shared" ref="F103:K105" si="45">F87</f>
        <v>0</v>
      </c>
      <c r="G103" s="131">
        <f t="shared" si="45"/>
        <v>0</v>
      </c>
      <c r="H103" s="131">
        <f t="shared" si="45"/>
        <v>0</v>
      </c>
      <c r="I103" s="131">
        <f t="shared" si="45"/>
        <v>0</v>
      </c>
      <c r="J103" s="131">
        <f t="shared" si="45"/>
        <v>0</v>
      </c>
      <c r="K103" s="131">
        <f t="shared" si="45"/>
        <v>0</v>
      </c>
      <c r="L103" s="52"/>
      <c r="M103" s="52"/>
    </row>
    <row r="104" spans="1:14" s="107" customFormat="1" ht="42.75" customHeight="1" x14ac:dyDescent="0.3">
      <c r="A104" s="216"/>
      <c r="B104" s="216"/>
      <c r="C104" s="64"/>
      <c r="D104" s="60" t="s">
        <v>27</v>
      </c>
      <c r="E104" s="139">
        <f>E88</f>
        <v>0</v>
      </c>
      <c r="F104" s="139">
        <f t="shared" si="45"/>
        <v>0</v>
      </c>
      <c r="G104" s="139">
        <f t="shared" si="45"/>
        <v>0</v>
      </c>
      <c r="H104" s="139">
        <f t="shared" si="45"/>
        <v>0</v>
      </c>
      <c r="I104" s="139">
        <f t="shared" si="45"/>
        <v>0</v>
      </c>
      <c r="J104" s="139">
        <f t="shared" si="45"/>
        <v>0</v>
      </c>
      <c r="K104" s="139">
        <f t="shared" si="45"/>
        <v>0</v>
      </c>
      <c r="L104" s="47"/>
      <c r="M104" s="47"/>
    </row>
    <row r="105" spans="1:14" s="107" customFormat="1" ht="42.75" customHeight="1" x14ac:dyDescent="0.3">
      <c r="A105" s="216"/>
      <c r="B105" s="216"/>
      <c r="C105" s="64"/>
      <c r="D105" s="56" t="s">
        <v>49</v>
      </c>
      <c r="E105" s="140">
        <f>E81</f>
        <v>0</v>
      </c>
      <c r="F105" s="140">
        <f t="shared" si="45"/>
        <v>753020.15</v>
      </c>
      <c r="G105" s="140">
        <f>G89</f>
        <v>148327.66</v>
      </c>
      <c r="H105" s="140">
        <f t="shared" si="45"/>
        <v>148526.71</v>
      </c>
      <c r="I105" s="140">
        <f t="shared" si="45"/>
        <v>146158.72</v>
      </c>
      <c r="J105" s="140">
        <f t="shared" si="45"/>
        <v>155003.53</v>
      </c>
      <c r="K105" s="140">
        <f t="shared" si="45"/>
        <v>155003.53</v>
      </c>
      <c r="L105" s="31"/>
      <c r="M105" s="31"/>
      <c r="N105" s="107">
        <f>150957.25-150957.25</f>
        <v>0</v>
      </c>
    </row>
    <row r="106" spans="1:14" ht="40.5" customHeight="1" x14ac:dyDescent="0.3">
      <c r="A106" s="364" t="s">
        <v>293</v>
      </c>
      <c r="B106" s="364"/>
      <c r="C106" s="364"/>
      <c r="D106" s="364"/>
      <c r="E106" s="364"/>
      <c r="F106" s="364"/>
      <c r="G106" s="364"/>
      <c r="H106" s="364"/>
      <c r="I106" s="364"/>
      <c r="J106" s="364"/>
      <c r="K106" s="364"/>
      <c r="L106" s="364"/>
      <c r="M106" s="364"/>
    </row>
    <row r="107" spans="1:14" ht="32.25" customHeight="1" x14ac:dyDescent="0.3">
      <c r="A107" s="374" t="s">
        <v>265</v>
      </c>
      <c r="B107" s="348" t="s">
        <v>279</v>
      </c>
      <c r="C107" s="52"/>
      <c r="D107" s="57" t="s">
        <v>26</v>
      </c>
      <c r="E107" s="131">
        <f>E108+E109+E110</f>
        <v>0</v>
      </c>
      <c r="F107" s="131">
        <f t="shared" ref="F107:K107" si="46">F108+F109+F110</f>
        <v>0</v>
      </c>
      <c r="G107" s="131">
        <f t="shared" si="46"/>
        <v>0</v>
      </c>
      <c r="H107" s="131">
        <f t="shared" si="46"/>
        <v>0</v>
      </c>
      <c r="I107" s="131">
        <f t="shared" si="46"/>
        <v>0</v>
      </c>
      <c r="J107" s="131">
        <f t="shared" si="46"/>
        <v>0</v>
      </c>
      <c r="K107" s="131">
        <f t="shared" si="46"/>
        <v>0</v>
      </c>
      <c r="L107" s="52" t="s">
        <v>112</v>
      </c>
      <c r="M107" s="26"/>
    </row>
    <row r="108" spans="1:14" ht="45" customHeight="1" x14ac:dyDescent="0.3">
      <c r="A108" s="375"/>
      <c r="B108" s="349"/>
      <c r="C108" s="52" t="s">
        <v>113</v>
      </c>
      <c r="D108" s="53" t="s">
        <v>50</v>
      </c>
      <c r="E108" s="132">
        <f>E124+E128+E132</f>
        <v>0</v>
      </c>
      <c r="F108" s="132">
        <f t="shared" ref="F108:K110" si="47">F112</f>
        <v>0</v>
      </c>
      <c r="G108" s="132">
        <f t="shared" si="47"/>
        <v>0</v>
      </c>
      <c r="H108" s="132">
        <f t="shared" si="47"/>
        <v>0</v>
      </c>
      <c r="I108" s="132">
        <f>I112</f>
        <v>0</v>
      </c>
      <c r="J108" s="132">
        <f t="shared" si="47"/>
        <v>0</v>
      </c>
      <c r="K108" s="132">
        <f t="shared" si="47"/>
        <v>0</v>
      </c>
      <c r="L108" s="52" t="s">
        <v>112</v>
      </c>
      <c r="M108" s="52"/>
    </row>
    <row r="109" spans="1:14" ht="45" customHeight="1" x14ac:dyDescent="0.3">
      <c r="A109" s="375"/>
      <c r="B109" s="349"/>
      <c r="C109" s="52" t="s">
        <v>113</v>
      </c>
      <c r="D109" s="60" t="s">
        <v>27</v>
      </c>
      <c r="E109" s="133">
        <f>E125+E129+E133</f>
        <v>0</v>
      </c>
      <c r="F109" s="133">
        <f t="shared" si="47"/>
        <v>0</v>
      </c>
      <c r="G109" s="133">
        <f t="shared" si="47"/>
        <v>0</v>
      </c>
      <c r="H109" s="133">
        <f t="shared" si="47"/>
        <v>0</v>
      </c>
      <c r="I109" s="133">
        <f t="shared" si="47"/>
        <v>0</v>
      </c>
      <c r="J109" s="133">
        <f t="shared" si="47"/>
        <v>0</v>
      </c>
      <c r="K109" s="133">
        <f t="shared" si="47"/>
        <v>0</v>
      </c>
      <c r="L109" s="47" t="s">
        <v>112</v>
      </c>
      <c r="M109" s="47"/>
    </row>
    <row r="110" spans="1:14" ht="45" customHeight="1" x14ac:dyDescent="0.3">
      <c r="A110" s="376"/>
      <c r="B110" s="350"/>
      <c r="C110" s="52" t="s">
        <v>113</v>
      </c>
      <c r="D110" s="56" t="s">
        <v>49</v>
      </c>
      <c r="E110" s="134">
        <f>E126+E130+E134</f>
        <v>0</v>
      </c>
      <c r="F110" s="134">
        <f t="shared" si="47"/>
        <v>0</v>
      </c>
      <c r="G110" s="134">
        <f t="shared" si="47"/>
        <v>0</v>
      </c>
      <c r="H110" s="134">
        <f t="shared" si="47"/>
        <v>0</v>
      </c>
      <c r="I110" s="134">
        <f t="shared" si="47"/>
        <v>0</v>
      </c>
      <c r="J110" s="134">
        <f t="shared" si="47"/>
        <v>0</v>
      </c>
      <c r="K110" s="134">
        <f t="shared" si="47"/>
        <v>0</v>
      </c>
      <c r="L110" s="31" t="s">
        <v>112</v>
      </c>
      <c r="M110" s="31"/>
    </row>
    <row r="111" spans="1:14" s="107" customFormat="1" ht="31.5" customHeight="1" x14ac:dyDescent="0.3">
      <c r="A111" s="354" t="s">
        <v>39</v>
      </c>
      <c r="B111" s="325" t="s">
        <v>267</v>
      </c>
      <c r="C111" s="169"/>
      <c r="D111" s="55" t="s">
        <v>26</v>
      </c>
      <c r="E111" s="135">
        <f>E112+E113+E114</f>
        <v>0</v>
      </c>
      <c r="F111" s="135">
        <f t="shared" ref="F111:K111" si="48">F112+F113+F114</f>
        <v>0</v>
      </c>
      <c r="G111" s="135">
        <f t="shared" si="48"/>
        <v>0</v>
      </c>
      <c r="H111" s="135">
        <f t="shared" si="48"/>
        <v>0</v>
      </c>
      <c r="I111" s="135">
        <f t="shared" si="48"/>
        <v>0</v>
      </c>
      <c r="J111" s="135">
        <f t="shared" si="48"/>
        <v>0</v>
      </c>
      <c r="K111" s="135">
        <f t="shared" si="48"/>
        <v>0</v>
      </c>
      <c r="L111" s="170" t="s">
        <v>112</v>
      </c>
      <c r="M111" s="30"/>
    </row>
    <row r="112" spans="1:14" s="107" customFormat="1" ht="45" customHeight="1" x14ac:dyDescent="0.3">
      <c r="A112" s="355"/>
      <c r="B112" s="326"/>
      <c r="C112" s="169" t="s">
        <v>113</v>
      </c>
      <c r="D112" s="69" t="s">
        <v>50</v>
      </c>
      <c r="E112" s="136">
        <v>0</v>
      </c>
      <c r="F112" s="136">
        <f>G112+H112+I112+J112+K112</f>
        <v>0</v>
      </c>
      <c r="G112" s="136">
        <v>0</v>
      </c>
      <c r="H112" s="136">
        <v>0</v>
      </c>
      <c r="I112" s="136">
        <v>0</v>
      </c>
      <c r="J112" s="136">
        <v>0</v>
      </c>
      <c r="K112" s="136">
        <v>0</v>
      </c>
      <c r="L112" s="170" t="s">
        <v>112</v>
      </c>
      <c r="M112" s="170"/>
    </row>
    <row r="113" spans="1:13" s="107" customFormat="1" ht="45" customHeight="1" x14ac:dyDescent="0.3">
      <c r="A113" s="355"/>
      <c r="B113" s="326"/>
      <c r="C113" s="169" t="s">
        <v>113</v>
      </c>
      <c r="D113" s="69" t="s">
        <v>27</v>
      </c>
      <c r="E113" s="136">
        <v>0</v>
      </c>
      <c r="F113" s="136">
        <f>G113+H113+I113+J113+K113</f>
        <v>0</v>
      </c>
      <c r="G113" s="136">
        <v>0</v>
      </c>
      <c r="H113" s="136">
        <v>0</v>
      </c>
      <c r="I113" s="136">
        <v>0</v>
      </c>
      <c r="J113" s="136">
        <v>0</v>
      </c>
      <c r="K113" s="136">
        <v>0</v>
      </c>
      <c r="L113" s="170" t="s">
        <v>112</v>
      </c>
      <c r="M113" s="170"/>
    </row>
    <row r="114" spans="1:13" s="107" customFormat="1" ht="45" customHeight="1" x14ac:dyDescent="0.3">
      <c r="A114" s="356"/>
      <c r="B114" s="327"/>
      <c r="C114" s="169" t="s">
        <v>113</v>
      </c>
      <c r="D114" s="108" t="s">
        <v>49</v>
      </c>
      <c r="E114" s="137">
        <v>0</v>
      </c>
      <c r="F114" s="137">
        <v>0</v>
      </c>
      <c r="G114" s="137">
        <v>0</v>
      </c>
      <c r="H114" s="137">
        <v>0</v>
      </c>
      <c r="I114" s="137">
        <v>0</v>
      </c>
      <c r="J114" s="137">
        <v>0</v>
      </c>
      <c r="K114" s="137">
        <v>0</v>
      </c>
      <c r="L114" s="170" t="s">
        <v>112</v>
      </c>
      <c r="M114" s="170"/>
    </row>
    <row r="115" spans="1:13" s="107" customFormat="1" ht="45" customHeight="1" x14ac:dyDescent="0.3">
      <c r="A115" s="354" t="s">
        <v>266</v>
      </c>
      <c r="B115" s="325" t="s">
        <v>268</v>
      </c>
      <c r="C115" s="192"/>
      <c r="D115" s="55" t="s">
        <v>26</v>
      </c>
      <c r="E115" s="135">
        <f>E116+E117+E118</f>
        <v>0</v>
      </c>
      <c r="F115" s="135">
        <f t="shared" ref="F115:K115" si="49">F116+F117+F118</f>
        <v>0</v>
      </c>
      <c r="G115" s="135">
        <f t="shared" si="49"/>
        <v>0</v>
      </c>
      <c r="H115" s="135">
        <f t="shared" si="49"/>
        <v>0</v>
      </c>
      <c r="I115" s="135">
        <f t="shared" si="49"/>
        <v>0</v>
      </c>
      <c r="J115" s="135">
        <f t="shared" si="49"/>
        <v>0</v>
      </c>
      <c r="K115" s="135">
        <f t="shared" si="49"/>
        <v>0</v>
      </c>
      <c r="L115" s="193" t="s">
        <v>112</v>
      </c>
      <c r="M115" s="30"/>
    </row>
    <row r="116" spans="1:13" s="107" customFormat="1" ht="45" customHeight="1" x14ac:dyDescent="0.3">
      <c r="A116" s="355"/>
      <c r="B116" s="326"/>
      <c r="C116" s="192" t="s">
        <v>113</v>
      </c>
      <c r="D116" s="69" t="s">
        <v>50</v>
      </c>
      <c r="E116" s="136">
        <v>0</v>
      </c>
      <c r="F116" s="136">
        <f>G116+H116+I116+J116+K116</f>
        <v>0</v>
      </c>
      <c r="G116" s="136">
        <v>0</v>
      </c>
      <c r="H116" s="136">
        <v>0</v>
      </c>
      <c r="I116" s="136">
        <v>0</v>
      </c>
      <c r="J116" s="136">
        <v>0</v>
      </c>
      <c r="K116" s="136">
        <v>0</v>
      </c>
      <c r="L116" s="193" t="s">
        <v>112</v>
      </c>
      <c r="M116" s="193"/>
    </row>
    <row r="117" spans="1:13" s="107" customFormat="1" ht="45" customHeight="1" x14ac:dyDescent="0.3">
      <c r="A117" s="355"/>
      <c r="B117" s="326"/>
      <c r="C117" s="192" t="s">
        <v>113</v>
      </c>
      <c r="D117" s="69" t="s">
        <v>27</v>
      </c>
      <c r="E117" s="136">
        <v>0</v>
      </c>
      <c r="F117" s="136">
        <f>G117+H117+I117+J117+K117</f>
        <v>0</v>
      </c>
      <c r="G117" s="136">
        <v>0</v>
      </c>
      <c r="H117" s="136">
        <v>0</v>
      </c>
      <c r="I117" s="136">
        <v>0</v>
      </c>
      <c r="J117" s="136">
        <v>0</v>
      </c>
      <c r="K117" s="136">
        <v>0</v>
      </c>
      <c r="L117" s="193" t="s">
        <v>112</v>
      </c>
      <c r="M117" s="193"/>
    </row>
    <row r="118" spans="1:13" s="107" customFormat="1" ht="45" customHeight="1" x14ac:dyDescent="0.3">
      <c r="A118" s="356"/>
      <c r="B118" s="327"/>
      <c r="C118" s="192" t="s">
        <v>113</v>
      </c>
      <c r="D118" s="108" t="s">
        <v>49</v>
      </c>
      <c r="E118" s="137">
        <v>0</v>
      </c>
      <c r="F118" s="137">
        <v>0</v>
      </c>
      <c r="G118" s="137">
        <v>0</v>
      </c>
      <c r="H118" s="137">
        <v>0</v>
      </c>
      <c r="I118" s="137">
        <v>0</v>
      </c>
      <c r="J118" s="137">
        <v>0</v>
      </c>
      <c r="K118" s="137">
        <v>0</v>
      </c>
      <c r="L118" s="193" t="s">
        <v>112</v>
      </c>
      <c r="M118" s="193"/>
    </row>
    <row r="119" spans="1:13" s="107" customFormat="1" ht="45" customHeight="1" x14ac:dyDescent="0.3">
      <c r="A119" s="374" t="s">
        <v>194</v>
      </c>
      <c r="B119" s="348" t="s">
        <v>180</v>
      </c>
      <c r="C119" s="52"/>
      <c r="D119" s="57" t="s">
        <v>26</v>
      </c>
      <c r="E119" s="131">
        <f>E120+E121+E122</f>
        <v>0</v>
      </c>
      <c r="F119" s="131">
        <f t="shared" ref="F119:K119" si="50">F120+F121+F122</f>
        <v>14860</v>
      </c>
      <c r="G119" s="131">
        <f t="shared" si="50"/>
        <v>0</v>
      </c>
      <c r="H119" s="131">
        <f t="shared" si="50"/>
        <v>0</v>
      </c>
      <c r="I119" s="131">
        <f t="shared" si="50"/>
        <v>14860</v>
      </c>
      <c r="J119" s="131">
        <f t="shared" si="50"/>
        <v>0</v>
      </c>
      <c r="K119" s="131">
        <f t="shared" si="50"/>
        <v>0</v>
      </c>
      <c r="L119" s="52" t="s">
        <v>112</v>
      </c>
      <c r="M119" s="26"/>
    </row>
    <row r="120" spans="1:13" s="107" customFormat="1" ht="45" customHeight="1" x14ac:dyDescent="0.3">
      <c r="A120" s="375"/>
      <c r="B120" s="349"/>
      <c r="C120" s="52" t="s">
        <v>113</v>
      </c>
      <c r="D120" s="53" t="s">
        <v>50</v>
      </c>
      <c r="E120" s="132">
        <v>0</v>
      </c>
      <c r="F120" s="132">
        <f t="shared" ref="F120:K120" si="51">F124+F128+F132</f>
        <v>7430</v>
      </c>
      <c r="G120" s="132">
        <f t="shared" si="51"/>
        <v>0</v>
      </c>
      <c r="H120" s="132">
        <f t="shared" si="51"/>
        <v>0</v>
      </c>
      <c r="I120" s="132">
        <f t="shared" si="51"/>
        <v>7430</v>
      </c>
      <c r="J120" s="132">
        <f t="shared" si="51"/>
        <v>0</v>
      </c>
      <c r="K120" s="132">
        <f t="shared" si="51"/>
        <v>0</v>
      </c>
      <c r="L120" s="52" t="s">
        <v>112</v>
      </c>
      <c r="M120" s="52"/>
    </row>
    <row r="121" spans="1:13" s="107" customFormat="1" ht="45" customHeight="1" x14ac:dyDescent="0.3">
      <c r="A121" s="375"/>
      <c r="B121" s="349"/>
      <c r="C121" s="52" t="s">
        <v>113</v>
      </c>
      <c r="D121" s="60" t="s">
        <v>27</v>
      </c>
      <c r="E121" s="133">
        <f>E133+E137+E154</f>
        <v>0</v>
      </c>
      <c r="F121" s="133">
        <f t="shared" ref="F121:K121" si="52">F133+F137+F154</f>
        <v>0</v>
      </c>
      <c r="G121" s="133">
        <f t="shared" si="52"/>
        <v>0</v>
      </c>
      <c r="H121" s="133">
        <f t="shared" si="52"/>
        <v>0</v>
      </c>
      <c r="I121" s="133">
        <f t="shared" si="52"/>
        <v>0</v>
      </c>
      <c r="J121" s="133">
        <f t="shared" si="52"/>
        <v>0</v>
      </c>
      <c r="K121" s="133">
        <f t="shared" si="52"/>
        <v>0</v>
      </c>
      <c r="L121" s="47" t="s">
        <v>112</v>
      </c>
      <c r="M121" s="47"/>
    </row>
    <row r="122" spans="1:13" s="107" customFormat="1" ht="45" customHeight="1" x14ac:dyDescent="0.3">
      <c r="A122" s="376"/>
      <c r="B122" s="350"/>
      <c r="C122" s="52" t="s">
        <v>113</v>
      </c>
      <c r="D122" s="56" t="s">
        <v>49</v>
      </c>
      <c r="E122" s="134">
        <f>E134+E138+E155</f>
        <v>0</v>
      </c>
      <c r="F122" s="134">
        <f>G122+H122+I122+J122+K122</f>
        <v>7430</v>
      </c>
      <c r="G122" s="134">
        <v>0</v>
      </c>
      <c r="H122" s="134">
        <v>0</v>
      </c>
      <c r="I122" s="134">
        <f>I134</f>
        <v>7430</v>
      </c>
      <c r="J122" s="134">
        <f t="shared" ref="J122:K122" si="53">J134</f>
        <v>0</v>
      </c>
      <c r="K122" s="134">
        <f t="shared" si="53"/>
        <v>0</v>
      </c>
      <c r="L122" s="31" t="s">
        <v>112</v>
      </c>
      <c r="M122" s="31"/>
    </row>
    <row r="123" spans="1:13" ht="45" customHeight="1" x14ac:dyDescent="0.3">
      <c r="A123" s="354" t="s">
        <v>346</v>
      </c>
      <c r="B123" s="325" t="s">
        <v>345</v>
      </c>
      <c r="C123" s="117"/>
      <c r="D123" s="55" t="s">
        <v>26</v>
      </c>
      <c r="E123" s="135">
        <f>E124+E125+E126</f>
        <v>0</v>
      </c>
      <c r="F123" s="135">
        <f t="shared" ref="F123:K123" si="54">F124+F125+F126</f>
        <v>0</v>
      </c>
      <c r="G123" s="135">
        <v>0</v>
      </c>
      <c r="H123" s="135">
        <f t="shared" si="54"/>
        <v>0</v>
      </c>
      <c r="I123" s="135">
        <f t="shared" si="54"/>
        <v>0</v>
      </c>
      <c r="J123" s="135">
        <f t="shared" si="54"/>
        <v>0</v>
      </c>
      <c r="K123" s="135">
        <f t="shared" si="54"/>
        <v>0</v>
      </c>
      <c r="L123" s="118" t="s">
        <v>112</v>
      </c>
      <c r="M123" s="30"/>
    </row>
    <row r="124" spans="1:13" ht="45" customHeight="1" x14ac:dyDescent="0.3">
      <c r="A124" s="355"/>
      <c r="B124" s="326"/>
      <c r="C124" s="117" t="s">
        <v>113</v>
      </c>
      <c r="D124" s="69" t="s">
        <v>50</v>
      </c>
      <c r="E124" s="136">
        <v>0</v>
      </c>
      <c r="F124" s="136">
        <f>G124+H124+I124+J124+K124</f>
        <v>0</v>
      </c>
      <c r="G124" s="136">
        <v>0</v>
      </c>
      <c r="H124" s="136">
        <v>0</v>
      </c>
      <c r="I124" s="136">
        <v>0</v>
      </c>
      <c r="J124" s="136">
        <v>0</v>
      </c>
      <c r="K124" s="136">
        <v>0</v>
      </c>
      <c r="L124" s="118" t="s">
        <v>112</v>
      </c>
      <c r="M124" s="118"/>
    </row>
    <row r="125" spans="1:13" ht="45" customHeight="1" x14ac:dyDescent="0.3">
      <c r="A125" s="355"/>
      <c r="B125" s="326"/>
      <c r="C125" s="117" t="s">
        <v>113</v>
      </c>
      <c r="D125" s="69" t="s">
        <v>27</v>
      </c>
      <c r="E125" s="136">
        <v>0</v>
      </c>
      <c r="F125" s="136">
        <f>G125+H125+I125+J125+K125</f>
        <v>0</v>
      </c>
      <c r="G125" s="136">
        <v>0</v>
      </c>
      <c r="H125" s="136">
        <v>0</v>
      </c>
      <c r="I125" s="136">
        <v>0</v>
      </c>
      <c r="J125" s="136">
        <v>0</v>
      </c>
      <c r="K125" s="136">
        <v>0</v>
      </c>
      <c r="L125" s="118" t="s">
        <v>112</v>
      </c>
      <c r="M125" s="118"/>
    </row>
    <row r="126" spans="1:13" ht="45" customHeight="1" x14ac:dyDescent="0.3">
      <c r="A126" s="356"/>
      <c r="B126" s="327"/>
      <c r="C126" s="117" t="s">
        <v>113</v>
      </c>
      <c r="D126" s="108" t="s">
        <v>49</v>
      </c>
      <c r="E126" s="137">
        <v>0</v>
      </c>
      <c r="F126" s="137">
        <v>0</v>
      </c>
      <c r="G126" s="137">
        <v>0</v>
      </c>
      <c r="H126" s="137">
        <v>0</v>
      </c>
      <c r="I126" s="137">
        <v>0</v>
      </c>
      <c r="J126" s="137">
        <v>0</v>
      </c>
      <c r="K126" s="137">
        <v>0</v>
      </c>
      <c r="L126" s="118" t="s">
        <v>112</v>
      </c>
      <c r="M126" s="118"/>
    </row>
    <row r="127" spans="1:13" ht="45" customHeight="1" x14ac:dyDescent="0.3">
      <c r="A127" s="354" t="s">
        <v>348</v>
      </c>
      <c r="B127" s="325" t="s">
        <v>347</v>
      </c>
      <c r="C127" s="117"/>
      <c r="D127" s="55" t="s">
        <v>26</v>
      </c>
      <c r="E127" s="135">
        <f>E128+E129+E130</f>
        <v>0</v>
      </c>
      <c r="F127" s="135">
        <f t="shared" ref="F127:K127" si="55">F128+F129+F130</f>
        <v>0</v>
      </c>
      <c r="G127" s="135">
        <f t="shared" si="55"/>
        <v>0</v>
      </c>
      <c r="H127" s="135">
        <f t="shared" si="55"/>
        <v>0</v>
      </c>
      <c r="I127" s="135">
        <f t="shared" si="55"/>
        <v>0</v>
      </c>
      <c r="J127" s="135">
        <f t="shared" si="55"/>
        <v>0</v>
      </c>
      <c r="K127" s="135">
        <f t="shared" si="55"/>
        <v>0</v>
      </c>
      <c r="L127" s="118" t="s">
        <v>112</v>
      </c>
      <c r="M127" s="30"/>
    </row>
    <row r="128" spans="1:13" ht="45" customHeight="1" x14ac:dyDescent="0.3">
      <c r="A128" s="355"/>
      <c r="B128" s="326"/>
      <c r="C128" s="117" t="s">
        <v>113</v>
      </c>
      <c r="D128" s="69" t="s">
        <v>50</v>
      </c>
      <c r="E128" s="136">
        <v>0</v>
      </c>
      <c r="F128" s="136">
        <f>G128+H128+I128+J128+K128</f>
        <v>0</v>
      </c>
      <c r="G128" s="136">
        <v>0</v>
      </c>
      <c r="H128" s="136">
        <v>0</v>
      </c>
      <c r="I128" s="136">
        <v>0</v>
      </c>
      <c r="J128" s="136">
        <v>0</v>
      </c>
      <c r="K128" s="136">
        <v>0</v>
      </c>
      <c r="L128" s="118" t="s">
        <v>112</v>
      </c>
      <c r="M128" s="118"/>
    </row>
    <row r="129" spans="1:14" ht="45" customHeight="1" x14ac:dyDescent="0.3">
      <c r="A129" s="355"/>
      <c r="B129" s="326"/>
      <c r="C129" s="117" t="s">
        <v>113</v>
      </c>
      <c r="D129" s="69" t="s">
        <v>27</v>
      </c>
      <c r="E129" s="136">
        <v>0</v>
      </c>
      <c r="F129" s="136">
        <f>G129+H129+I129+J129+K129</f>
        <v>0</v>
      </c>
      <c r="G129" s="136">
        <v>0</v>
      </c>
      <c r="H129" s="136">
        <v>0</v>
      </c>
      <c r="I129" s="136">
        <v>0</v>
      </c>
      <c r="J129" s="136">
        <v>0</v>
      </c>
      <c r="K129" s="136">
        <v>0</v>
      </c>
      <c r="L129" s="118" t="s">
        <v>112</v>
      </c>
      <c r="M129" s="118"/>
    </row>
    <row r="130" spans="1:14" ht="45" customHeight="1" x14ac:dyDescent="0.3">
      <c r="A130" s="356"/>
      <c r="B130" s="327"/>
      <c r="C130" s="117" t="s">
        <v>113</v>
      </c>
      <c r="D130" s="108" t="s">
        <v>49</v>
      </c>
      <c r="E130" s="137">
        <v>0</v>
      </c>
      <c r="F130" s="137">
        <v>0</v>
      </c>
      <c r="G130" s="137">
        <v>0</v>
      </c>
      <c r="H130" s="137">
        <v>0</v>
      </c>
      <c r="I130" s="137">
        <v>0</v>
      </c>
      <c r="J130" s="137">
        <v>0</v>
      </c>
      <c r="K130" s="137">
        <v>0</v>
      </c>
      <c r="L130" s="118" t="s">
        <v>112</v>
      </c>
      <c r="M130" s="118"/>
    </row>
    <row r="131" spans="1:14" ht="45" customHeight="1" x14ac:dyDescent="0.3">
      <c r="A131" s="354" t="s">
        <v>350</v>
      </c>
      <c r="B131" s="360" t="s">
        <v>349</v>
      </c>
      <c r="C131" s="117"/>
      <c r="D131" s="55" t="s">
        <v>26</v>
      </c>
      <c r="E131" s="135">
        <f>E132+E133+E134</f>
        <v>0</v>
      </c>
      <c r="F131" s="135">
        <f t="shared" ref="F131:K131" si="56">F132+F133+F134</f>
        <v>14860</v>
      </c>
      <c r="G131" s="135">
        <f t="shared" si="56"/>
        <v>0</v>
      </c>
      <c r="H131" s="135">
        <f t="shared" si="56"/>
        <v>0</v>
      </c>
      <c r="I131" s="135">
        <f t="shared" si="56"/>
        <v>14860</v>
      </c>
      <c r="J131" s="135">
        <f t="shared" si="56"/>
        <v>0</v>
      </c>
      <c r="K131" s="135">
        <f t="shared" si="56"/>
        <v>0</v>
      </c>
      <c r="L131" s="118" t="s">
        <v>112</v>
      </c>
      <c r="M131" s="30"/>
    </row>
    <row r="132" spans="1:14" ht="45" customHeight="1" x14ac:dyDescent="0.3">
      <c r="A132" s="355"/>
      <c r="B132" s="326"/>
      <c r="C132" s="117" t="s">
        <v>113</v>
      </c>
      <c r="D132" s="69" t="s">
        <v>50</v>
      </c>
      <c r="E132" s="136">
        <v>0</v>
      </c>
      <c r="F132" s="136">
        <f>G132+H132+I132+J132+K132</f>
        <v>7430</v>
      </c>
      <c r="G132" s="136">
        <v>0</v>
      </c>
      <c r="H132" s="136">
        <v>0</v>
      </c>
      <c r="I132" s="136">
        <v>7430</v>
      </c>
      <c r="J132" s="136">
        <v>0</v>
      </c>
      <c r="K132" s="136">
        <v>0</v>
      </c>
      <c r="L132" s="118" t="s">
        <v>112</v>
      </c>
      <c r="M132" s="118"/>
    </row>
    <row r="133" spans="1:14" ht="45" customHeight="1" x14ac:dyDescent="0.3">
      <c r="A133" s="355"/>
      <c r="B133" s="326"/>
      <c r="C133" s="117" t="s">
        <v>113</v>
      </c>
      <c r="D133" s="69" t="s">
        <v>27</v>
      </c>
      <c r="E133" s="136">
        <v>0</v>
      </c>
      <c r="F133" s="136">
        <f t="shared" ref="F133:F134" si="57">G133+H133+I133+J133+K133</f>
        <v>0</v>
      </c>
      <c r="G133" s="136">
        <v>0</v>
      </c>
      <c r="H133" s="136">
        <v>0</v>
      </c>
      <c r="I133" s="136">
        <v>0</v>
      </c>
      <c r="J133" s="136">
        <v>0</v>
      </c>
      <c r="K133" s="136">
        <v>0</v>
      </c>
      <c r="L133" s="118" t="s">
        <v>112</v>
      </c>
      <c r="M133" s="118"/>
    </row>
    <row r="134" spans="1:14" ht="45" customHeight="1" x14ac:dyDescent="0.3">
      <c r="A134" s="356"/>
      <c r="B134" s="327"/>
      <c r="C134" s="117" t="s">
        <v>113</v>
      </c>
      <c r="D134" s="108" t="s">
        <v>49</v>
      </c>
      <c r="E134" s="137">
        <v>0</v>
      </c>
      <c r="F134" s="136">
        <f t="shared" si="57"/>
        <v>7430</v>
      </c>
      <c r="G134" s="137">
        <v>0</v>
      </c>
      <c r="H134" s="137">
        <v>0</v>
      </c>
      <c r="I134" s="137">
        <f>1167.5+6262.5</f>
        <v>7430</v>
      </c>
      <c r="J134" s="137">
        <v>0</v>
      </c>
      <c r="K134" s="137">
        <v>0</v>
      </c>
      <c r="L134" s="118" t="s">
        <v>112</v>
      </c>
      <c r="M134" s="118"/>
    </row>
    <row r="135" spans="1:14" ht="32.25" customHeight="1" x14ac:dyDescent="0.3">
      <c r="A135" s="316" t="s">
        <v>28</v>
      </c>
      <c r="B135" s="317"/>
      <c r="C135" s="64"/>
      <c r="D135" s="26" t="s">
        <v>4</v>
      </c>
      <c r="E135" s="131">
        <f>E136+E137+E138</f>
        <v>0</v>
      </c>
      <c r="F135" s="131">
        <f>F136+F137+F138</f>
        <v>14860</v>
      </c>
      <c r="G135" s="131">
        <f t="shared" ref="G135:K135" si="58">G136+G137+G138</f>
        <v>0</v>
      </c>
      <c r="H135" s="131">
        <f t="shared" si="58"/>
        <v>0</v>
      </c>
      <c r="I135" s="131">
        <f t="shared" si="58"/>
        <v>14860</v>
      </c>
      <c r="J135" s="131">
        <f t="shared" si="58"/>
        <v>0</v>
      </c>
      <c r="K135" s="131">
        <f t="shared" si="58"/>
        <v>0</v>
      </c>
      <c r="L135" s="52"/>
      <c r="M135" s="52"/>
    </row>
    <row r="136" spans="1:14" ht="39.6" x14ac:dyDescent="0.3">
      <c r="A136" s="318"/>
      <c r="B136" s="319"/>
      <c r="C136" s="64"/>
      <c r="D136" s="57" t="s">
        <v>50</v>
      </c>
      <c r="E136" s="131">
        <f>E120+E108</f>
        <v>0</v>
      </c>
      <c r="F136" s="131">
        <f>F120+F108</f>
        <v>7430</v>
      </c>
      <c r="G136" s="131">
        <f t="shared" ref="G136:K136" si="59">G120+G108</f>
        <v>0</v>
      </c>
      <c r="H136" s="131">
        <f t="shared" si="59"/>
        <v>0</v>
      </c>
      <c r="I136" s="131">
        <f t="shared" si="59"/>
        <v>7430</v>
      </c>
      <c r="J136" s="131">
        <f t="shared" si="59"/>
        <v>0</v>
      </c>
      <c r="K136" s="131">
        <f t="shared" si="59"/>
        <v>0</v>
      </c>
      <c r="L136" s="45"/>
      <c r="M136" s="45"/>
      <c r="N136" s="17"/>
    </row>
    <row r="137" spans="1:14" ht="39.6" x14ac:dyDescent="0.3">
      <c r="A137" s="318"/>
      <c r="B137" s="319"/>
      <c r="C137" s="64"/>
      <c r="D137" s="58" t="s">
        <v>27</v>
      </c>
      <c r="E137" s="139">
        <f>E109</f>
        <v>0</v>
      </c>
      <c r="F137" s="139">
        <f t="shared" ref="F137:K137" si="60">F109</f>
        <v>0</v>
      </c>
      <c r="G137" s="139">
        <f t="shared" si="60"/>
        <v>0</v>
      </c>
      <c r="H137" s="139">
        <f t="shared" si="60"/>
        <v>0</v>
      </c>
      <c r="I137" s="139">
        <f t="shared" si="60"/>
        <v>0</v>
      </c>
      <c r="J137" s="139">
        <f t="shared" si="60"/>
        <v>0</v>
      </c>
      <c r="K137" s="139">
        <f t="shared" si="60"/>
        <v>0</v>
      </c>
      <c r="L137" s="47"/>
      <c r="M137" s="47"/>
    </row>
    <row r="138" spans="1:14" ht="52.8" x14ac:dyDescent="0.3">
      <c r="A138" s="320"/>
      <c r="B138" s="321"/>
      <c r="C138" s="64"/>
      <c r="D138" s="59" t="s">
        <v>49</v>
      </c>
      <c r="E138" s="140">
        <f>E110</f>
        <v>0</v>
      </c>
      <c r="F138" s="140">
        <f>F110+F122</f>
        <v>7430</v>
      </c>
      <c r="G138" s="140">
        <f t="shared" ref="G138:K138" si="61">G110+G122</f>
        <v>0</v>
      </c>
      <c r="H138" s="140">
        <f t="shared" si="61"/>
        <v>0</v>
      </c>
      <c r="I138" s="140">
        <f t="shared" si="61"/>
        <v>7430</v>
      </c>
      <c r="J138" s="140">
        <f t="shared" si="61"/>
        <v>0</v>
      </c>
      <c r="K138" s="140">
        <f t="shared" si="61"/>
        <v>0</v>
      </c>
      <c r="L138" s="34"/>
      <c r="M138" s="34"/>
    </row>
    <row r="139" spans="1:14" s="107" customFormat="1" ht="45" customHeight="1" x14ac:dyDescent="0.3">
      <c r="A139" s="377" t="s">
        <v>218</v>
      </c>
      <c r="B139" s="378"/>
      <c r="C139" s="378"/>
      <c r="D139" s="378"/>
      <c r="E139" s="378"/>
      <c r="F139" s="378"/>
      <c r="G139" s="378"/>
      <c r="H139" s="378"/>
      <c r="I139" s="378"/>
      <c r="J139" s="378"/>
      <c r="K139" s="378"/>
      <c r="L139" s="378"/>
      <c r="M139" s="379"/>
    </row>
    <row r="140" spans="1:14" s="107" customFormat="1" ht="28.5" customHeight="1" x14ac:dyDescent="0.3">
      <c r="A140" s="330">
        <v>1</v>
      </c>
      <c r="B140" s="380" t="s">
        <v>269</v>
      </c>
      <c r="C140" s="48"/>
      <c r="D140" s="26" t="s">
        <v>26</v>
      </c>
      <c r="E140" s="131">
        <f t="shared" ref="E140:K140" si="62">E141+E142+E143</f>
        <v>0</v>
      </c>
      <c r="F140" s="131">
        <f t="shared" si="62"/>
        <v>366902.83999999997</v>
      </c>
      <c r="G140" s="131">
        <f t="shared" si="62"/>
        <v>0</v>
      </c>
      <c r="H140" s="131">
        <f t="shared" si="62"/>
        <v>91019.91</v>
      </c>
      <c r="I140" s="131">
        <f t="shared" si="62"/>
        <v>91966.35</v>
      </c>
      <c r="J140" s="131">
        <f t="shared" si="62"/>
        <v>92043.22</v>
      </c>
      <c r="K140" s="131">
        <f t="shared" si="62"/>
        <v>91873.36</v>
      </c>
      <c r="L140" s="52"/>
      <c r="M140" s="52"/>
    </row>
    <row r="141" spans="1:14" s="107" customFormat="1" ht="39.6" x14ac:dyDescent="0.3">
      <c r="A141" s="331"/>
      <c r="B141" s="372"/>
      <c r="C141" s="52"/>
      <c r="D141" s="53" t="s">
        <v>50</v>
      </c>
      <c r="E141" s="132">
        <f t="shared" ref="E141:F143" si="63">E145</f>
        <v>0</v>
      </c>
      <c r="F141" s="132">
        <f t="shared" si="63"/>
        <v>0</v>
      </c>
      <c r="G141" s="132">
        <f t="shared" ref="G141:K141" si="64">G145</f>
        <v>0</v>
      </c>
      <c r="H141" s="132">
        <f t="shared" si="64"/>
        <v>0</v>
      </c>
      <c r="I141" s="132">
        <f t="shared" si="64"/>
        <v>0</v>
      </c>
      <c r="J141" s="132">
        <f t="shared" si="64"/>
        <v>0</v>
      </c>
      <c r="K141" s="132">
        <f t="shared" si="64"/>
        <v>0</v>
      </c>
      <c r="L141" s="52"/>
      <c r="M141" s="52"/>
    </row>
    <row r="142" spans="1:14" s="107" customFormat="1" ht="39.6" x14ac:dyDescent="0.3">
      <c r="A142" s="331"/>
      <c r="B142" s="372"/>
      <c r="C142" s="52"/>
      <c r="D142" s="60" t="s">
        <v>27</v>
      </c>
      <c r="E142" s="133">
        <f t="shared" si="63"/>
        <v>0</v>
      </c>
      <c r="F142" s="133">
        <f t="shared" si="63"/>
        <v>0</v>
      </c>
      <c r="G142" s="133">
        <f t="shared" ref="G142:K142" si="65">G146</f>
        <v>0</v>
      </c>
      <c r="H142" s="133">
        <f t="shared" si="65"/>
        <v>0</v>
      </c>
      <c r="I142" s="133">
        <f t="shared" si="65"/>
        <v>0</v>
      </c>
      <c r="J142" s="133">
        <f t="shared" si="65"/>
        <v>0</v>
      </c>
      <c r="K142" s="133">
        <f t="shared" si="65"/>
        <v>0</v>
      </c>
      <c r="L142" s="47"/>
      <c r="M142" s="47"/>
    </row>
    <row r="143" spans="1:14" s="107" customFormat="1" ht="39.6" x14ac:dyDescent="0.3">
      <c r="A143" s="332"/>
      <c r="B143" s="373"/>
      <c r="C143" s="52"/>
      <c r="D143" s="56" t="s">
        <v>49</v>
      </c>
      <c r="E143" s="134">
        <f t="shared" si="63"/>
        <v>0</v>
      </c>
      <c r="F143" s="134">
        <f t="shared" si="63"/>
        <v>366902.83999999997</v>
      </c>
      <c r="G143" s="134">
        <f t="shared" ref="G143:K143" si="66">G147</f>
        <v>0</v>
      </c>
      <c r="H143" s="134">
        <f t="shared" si="66"/>
        <v>91019.91</v>
      </c>
      <c r="I143" s="134">
        <f t="shared" si="66"/>
        <v>91966.35</v>
      </c>
      <c r="J143" s="134">
        <f t="shared" si="66"/>
        <v>92043.22</v>
      </c>
      <c r="K143" s="134">
        <f t="shared" si="66"/>
        <v>91873.36</v>
      </c>
      <c r="L143" s="31"/>
      <c r="M143" s="31"/>
    </row>
    <row r="144" spans="1:14" s="107" customFormat="1" ht="26.4" x14ac:dyDescent="0.3">
      <c r="A144" s="354" t="s">
        <v>40</v>
      </c>
      <c r="B144" s="325" t="s">
        <v>270</v>
      </c>
      <c r="C144" s="187"/>
      <c r="D144" s="55" t="s">
        <v>26</v>
      </c>
      <c r="E144" s="135">
        <f t="shared" ref="E144:K144" si="67">E145+E146+E147</f>
        <v>0</v>
      </c>
      <c r="F144" s="135">
        <f t="shared" si="67"/>
        <v>366902.83999999997</v>
      </c>
      <c r="G144" s="135">
        <f t="shared" si="67"/>
        <v>0</v>
      </c>
      <c r="H144" s="135">
        <f t="shared" si="67"/>
        <v>91019.91</v>
      </c>
      <c r="I144" s="135">
        <f t="shared" si="67"/>
        <v>91966.35</v>
      </c>
      <c r="J144" s="135">
        <f t="shared" si="67"/>
        <v>92043.22</v>
      </c>
      <c r="K144" s="135">
        <f t="shared" si="67"/>
        <v>91873.36</v>
      </c>
      <c r="L144" s="188" t="s">
        <v>112</v>
      </c>
      <c r="M144" s="30"/>
    </row>
    <row r="145" spans="1:13" s="107" customFormat="1" ht="39.6" x14ac:dyDescent="0.3">
      <c r="A145" s="355"/>
      <c r="B145" s="326"/>
      <c r="C145" s="187" t="s">
        <v>113</v>
      </c>
      <c r="D145" s="69" t="s">
        <v>50</v>
      </c>
      <c r="E145" s="136">
        <v>0</v>
      </c>
      <c r="F145" s="136">
        <f>G145+H145+I145+J145+K145</f>
        <v>0</v>
      </c>
      <c r="G145" s="136">
        <v>0</v>
      </c>
      <c r="H145" s="136">
        <v>0</v>
      </c>
      <c r="I145" s="136">
        <v>0</v>
      </c>
      <c r="J145" s="136">
        <v>0</v>
      </c>
      <c r="K145" s="136">
        <v>0</v>
      </c>
      <c r="L145" s="188" t="s">
        <v>112</v>
      </c>
      <c r="M145" s="188"/>
    </row>
    <row r="146" spans="1:13" s="107" customFormat="1" ht="39.6" x14ac:dyDescent="0.3">
      <c r="A146" s="355"/>
      <c r="B146" s="326"/>
      <c r="C146" s="187" t="s">
        <v>113</v>
      </c>
      <c r="D146" s="69" t="s">
        <v>27</v>
      </c>
      <c r="E146" s="136">
        <v>0</v>
      </c>
      <c r="F146" s="136">
        <f>G146+H146+I146+J146+K146</f>
        <v>0</v>
      </c>
      <c r="G146" s="136">
        <v>0</v>
      </c>
      <c r="H146" s="136">
        <v>0</v>
      </c>
      <c r="I146" s="136">
        <v>0</v>
      </c>
      <c r="J146" s="136">
        <v>0</v>
      </c>
      <c r="K146" s="136">
        <v>0</v>
      </c>
      <c r="L146" s="188" t="s">
        <v>112</v>
      </c>
      <c r="M146" s="188"/>
    </row>
    <row r="147" spans="1:13" s="107" customFormat="1" ht="39.6" x14ac:dyDescent="0.3">
      <c r="A147" s="356"/>
      <c r="B147" s="327"/>
      <c r="C147" s="187" t="s">
        <v>113</v>
      </c>
      <c r="D147" s="108" t="s">
        <v>49</v>
      </c>
      <c r="E147" s="137">
        <v>0</v>
      </c>
      <c r="F147" s="137">
        <f>G147+H147+I147+J147+K147</f>
        <v>366902.83999999997</v>
      </c>
      <c r="G147" s="137">
        <v>0</v>
      </c>
      <c r="H147" s="137">
        <v>91019.91</v>
      </c>
      <c r="I147" s="137">
        <v>91966.35</v>
      </c>
      <c r="J147" s="137">
        <v>92043.22</v>
      </c>
      <c r="K147" s="136">
        <v>91873.36</v>
      </c>
      <c r="L147" s="188" t="s">
        <v>112</v>
      </c>
      <c r="M147" s="188"/>
    </row>
    <row r="148" spans="1:13" s="107" customFormat="1" ht="30" customHeight="1" x14ac:dyDescent="0.3">
      <c r="A148" s="216" t="s">
        <v>30</v>
      </c>
      <c r="B148" s="216"/>
      <c r="C148" s="64"/>
      <c r="D148" s="26" t="s">
        <v>29</v>
      </c>
      <c r="E148" s="131">
        <f>E150+E149+E151</f>
        <v>0</v>
      </c>
      <c r="F148" s="131">
        <f>F150+F149+F151</f>
        <v>366902.83999999997</v>
      </c>
      <c r="G148" s="131">
        <f t="shared" ref="G148:K148" si="68">G150+G149+G151</f>
        <v>0</v>
      </c>
      <c r="H148" s="131">
        <f>H150+H149+H151</f>
        <v>91019.91</v>
      </c>
      <c r="I148" s="131">
        <f t="shared" si="68"/>
        <v>91966.35</v>
      </c>
      <c r="J148" s="131">
        <f t="shared" si="68"/>
        <v>92043.22</v>
      </c>
      <c r="K148" s="131">
        <f t="shared" si="68"/>
        <v>91873.36</v>
      </c>
      <c r="L148" s="52"/>
      <c r="M148" s="52"/>
    </row>
    <row r="149" spans="1:13" s="107" customFormat="1" ht="39.6" x14ac:dyDescent="0.3">
      <c r="A149" s="216"/>
      <c r="B149" s="216"/>
      <c r="C149" s="64"/>
      <c r="D149" s="53" t="s">
        <v>50</v>
      </c>
      <c r="E149" s="131">
        <f>E141</f>
        <v>0</v>
      </c>
      <c r="F149" s="131">
        <f t="shared" ref="F149:K149" si="69">F141</f>
        <v>0</v>
      </c>
      <c r="G149" s="131">
        <f t="shared" si="69"/>
        <v>0</v>
      </c>
      <c r="H149" s="131">
        <f t="shared" si="69"/>
        <v>0</v>
      </c>
      <c r="I149" s="131">
        <f t="shared" si="69"/>
        <v>0</v>
      </c>
      <c r="J149" s="131">
        <f t="shared" si="69"/>
        <v>0</v>
      </c>
      <c r="K149" s="131">
        <f t="shared" si="69"/>
        <v>0</v>
      </c>
      <c r="L149" s="52"/>
      <c r="M149" s="52"/>
    </row>
    <row r="150" spans="1:13" s="107" customFormat="1" ht="39.6" x14ac:dyDescent="0.3">
      <c r="A150" s="216"/>
      <c r="B150" s="216"/>
      <c r="C150" s="64"/>
      <c r="D150" s="60" t="s">
        <v>27</v>
      </c>
      <c r="E150" s="139">
        <f>E142</f>
        <v>0</v>
      </c>
      <c r="F150" s="139">
        <f t="shared" ref="F150:K150" si="70">F142</f>
        <v>0</v>
      </c>
      <c r="G150" s="139">
        <f t="shared" si="70"/>
        <v>0</v>
      </c>
      <c r="H150" s="139">
        <f t="shared" si="70"/>
        <v>0</v>
      </c>
      <c r="I150" s="139">
        <f t="shared" si="70"/>
        <v>0</v>
      </c>
      <c r="J150" s="139">
        <f t="shared" si="70"/>
        <v>0</v>
      </c>
      <c r="K150" s="139">
        <f t="shared" si="70"/>
        <v>0</v>
      </c>
      <c r="L150" s="47"/>
      <c r="M150" s="47"/>
    </row>
    <row r="151" spans="1:13" s="107" customFormat="1" ht="39.6" x14ac:dyDescent="0.3">
      <c r="A151" s="216"/>
      <c r="B151" s="216"/>
      <c r="C151" s="64"/>
      <c r="D151" s="56" t="s">
        <v>49</v>
      </c>
      <c r="E151" s="140">
        <f>E135</f>
        <v>0</v>
      </c>
      <c r="F151" s="140">
        <f t="shared" ref="F151" si="71">F143</f>
        <v>366902.83999999997</v>
      </c>
      <c r="G151" s="140">
        <f>G143</f>
        <v>0</v>
      </c>
      <c r="H151" s="140">
        <f t="shared" ref="H151:K151" si="72">H143</f>
        <v>91019.91</v>
      </c>
      <c r="I151" s="140">
        <f t="shared" si="72"/>
        <v>91966.35</v>
      </c>
      <c r="J151" s="140">
        <f t="shared" si="72"/>
        <v>92043.22</v>
      </c>
      <c r="K151" s="140">
        <f t="shared" si="72"/>
        <v>91873.36</v>
      </c>
      <c r="L151" s="31"/>
      <c r="M151" s="31"/>
    </row>
    <row r="152" spans="1:13" ht="35.25" customHeight="1" x14ac:dyDescent="0.3">
      <c r="A152" s="65"/>
      <c r="B152" s="328" t="s">
        <v>291</v>
      </c>
      <c r="C152" s="328"/>
      <c r="D152" s="328"/>
      <c r="E152" s="328"/>
      <c r="F152" s="328"/>
      <c r="G152" s="328"/>
      <c r="H152" s="328"/>
      <c r="I152" s="328"/>
      <c r="J152" s="328"/>
      <c r="K152" s="328"/>
      <c r="L152" s="328"/>
      <c r="M152" s="329"/>
    </row>
    <row r="153" spans="1:13" ht="86.25" customHeight="1" x14ac:dyDescent="0.3">
      <c r="A153" s="330">
        <v>1</v>
      </c>
      <c r="B153" s="348" t="s">
        <v>123</v>
      </c>
      <c r="C153" s="61"/>
      <c r="D153" s="26" t="s">
        <v>4</v>
      </c>
      <c r="E153" s="131">
        <f>E154+E155+E156</f>
        <v>7549.5</v>
      </c>
      <c r="F153" s="131">
        <f t="shared" ref="F153:K153" si="73">F154+F155+F156</f>
        <v>15711.96</v>
      </c>
      <c r="G153" s="131">
        <f t="shared" si="73"/>
        <v>4858.95</v>
      </c>
      <c r="H153" s="131">
        <f t="shared" si="73"/>
        <v>3171.94</v>
      </c>
      <c r="I153" s="131">
        <f t="shared" si="73"/>
        <v>2541.37</v>
      </c>
      <c r="J153" s="131">
        <f t="shared" si="73"/>
        <v>2569.85</v>
      </c>
      <c r="K153" s="131">
        <f t="shared" si="73"/>
        <v>2569.85</v>
      </c>
      <c r="L153" s="52"/>
      <c r="M153" s="361" t="s">
        <v>128</v>
      </c>
    </row>
    <row r="154" spans="1:13" ht="78.75" customHeight="1" x14ac:dyDescent="0.3">
      <c r="A154" s="331"/>
      <c r="B154" s="349"/>
      <c r="C154" s="52"/>
      <c r="D154" s="57" t="s">
        <v>50</v>
      </c>
      <c r="E154" s="132">
        <f>E158</f>
        <v>0</v>
      </c>
      <c r="F154" s="132">
        <f t="shared" ref="F154:K154" si="74">F158</f>
        <v>0</v>
      </c>
      <c r="G154" s="132">
        <f t="shared" si="74"/>
        <v>0</v>
      </c>
      <c r="H154" s="132">
        <f t="shared" si="74"/>
        <v>0</v>
      </c>
      <c r="I154" s="132">
        <f t="shared" si="74"/>
        <v>0</v>
      </c>
      <c r="J154" s="132">
        <f t="shared" si="74"/>
        <v>0</v>
      </c>
      <c r="K154" s="132">
        <f t="shared" si="74"/>
        <v>0</v>
      </c>
      <c r="L154" s="53"/>
      <c r="M154" s="362"/>
    </row>
    <row r="155" spans="1:13" ht="81" customHeight="1" x14ac:dyDescent="0.3">
      <c r="A155" s="331"/>
      <c r="B155" s="349"/>
      <c r="C155" s="52"/>
      <c r="D155" s="58" t="s">
        <v>27</v>
      </c>
      <c r="E155" s="133">
        <f>E159</f>
        <v>0</v>
      </c>
      <c r="F155" s="133">
        <f t="shared" ref="F155:K155" si="75">F159</f>
        <v>0</v>
      </c>
      <c r="G155" s="133">
        <f t="shared" si="75"/>
        <v>0</v>
      </c>
      <c r="H155" s="133">
        <f t="shared" si="75"/>
        <v>0</v>
      </c>
      <c r="I155" s="133">
        <f t="shared" si="75"/>
        <v>0</v>
      </c>
      <c r="J155" s="133">
        <f t="shared" si="75"/>
        <v>0</v>
      </c>
      <c r="K155" s="133">
        <f t="shared" si="75"/>
        <v>0</v>
      </c>
      <c r="L155" s="62"/>
      <c r="M155" s="362"/>
    </row>
    <row r="156" spans="1:13" ht="76.5" customHeight="1" x14ac:dyDescent="0.3">
      <c r="A156" s="332"/>
      <c r="B156" s="350"/>
      <c r="C156" s="52"/>
      <c r="D156" s="59" t="s">
        <v>49</v>
      </c>
      <c r="E156" s="134">
        <f>E160</f>
        <v>7549.5</v>
      </c>
      <c r="F156" s="134">
        <f t="shared" ref="F156:K156" si="76">F160</f>
        <v>15711.96</v>
      </c>
      <c r="G156" s="134">
        <f t="shared" si="76"/>
        <v>4858.95</v>
      </c>
      <c r="H156" s="134">
        <f t="shared" si="76"/>
        <v>3171.94</v>
      </c>
      <c r="I156" s="134">
        <f t="shared" si="76"/>
        <v>2541.37</v>
      </c>
      <c r="J156" s="134">
        <f t="shared" si="76"/>
        <v>2569.85</v>
      </c>
      <c r="K156" s="134">
        <f t="shared" si="76"/>
        <v>2569.85</v>
      </c>
      <c r="L156" s="63"/>
      <c r="M156" s="362"/>
    </row>
    <row r="157" spans="1:13" ht="72.75" customHeight="1" x14ac:dyDescent="0.3">
      <c r="A157" s="354" t="s">
        <v>54</v>
      </c>
      <c r="B157" s="325" t="s">
        <v>126</v>
      </c>
      <c r="C157" s="120"/>
      <c r="D157" s="55" t="s">
        <v>26</v>
      </c>
      <c r="E157" s="135">
        <f>E158+E159+E160</f>
        <v>7549.5</v>
      </c>
      <c r="F157" s="138">
        <f t="shared" ref="F157:K157" si="77">F158+F159+F160</f>
        <v>15711.96</v>
      </c>
      <c r="G157" s="138">
        <f t="shared" si="77"/>
        <v>4858.95</v>
      </c>
      <c r="H157" s="135">
        <f t="shared" si="77"/>
        <v>3171.94</v>
      </c>
      <c r="I157" s="135">
        <f t="shared" si="77"/>
        <v>2541.37</v>
      </c>
      <c r="J157" s="135">
        <f t="shared" si="77"/>
        <v>2569.85</v>
      </c>
      <c r="K157" s="135">
        <f t="shared" si="77"/>
        <v>2569.85</v>
      </c>
      <c r="L157" s="123" t="s">
        <v>124</v>
      </c>
      <c r="M157" s="362"/>
    </row>
    <row r="158" spans="1:13" ht="68.25" customHeight="1" x14ac:dyDescent="0.3">
      <c r="A158" s="355"/>
      <c r="B158" s="326"/>
      <c r="C158" s="181" t="s">
        <v>113</v>
      </c>
      <c r="D158" s="69" t="s">
        <v>50</v>
      </c>
      <c r="E158" s="136">
        <v>0</v>
      </c>
      <c r="F158" s="137">
        <f>G158+H158+I158+J158+K158</f>
        <v>0</v>
      </c>
      <c r="G158" s="137">
        <v>0</v>
      </c>
      <c r="H158" s="136">
        <v>0</v>
      </c>
      <c r="I158" s="136">
        <v>0</v>
      </c>
      <c r="J158" s="136">
        <v>0</v>
      </c>
      <c r="K158" s="136">
        <v>0</v>
      </c>
      <c r="L158" s="123" t="s">
        <v>124</v>
      </c>
      <c r="M158" s="362"/>
    </row>
    <row r="159" spans="1:13" ht="75.75" customHeight="1" x14ac:dyDescent="0.3">
      <c r="A159" s="355"/>
      <c r="B159" s="326"/>
      <c r="C159" s="181" t="s">
        <v>113</v>
      </c>
      <c r="D159" s="69" t="s">
        <v>27</v>
      </c>
      <c r="E159" s="136">
        <v>0</v>
      </c>
      <c r="F159" s="137">
        <f>G159+H159+I159+J159+K159</f>
        <v>0</v>
      </c>
      <c r="G159" s="137">
        <v>0</v>
      </c>
      <c r="H159" s="136">
        <v>0</v>
      </c>
      <c r="I159" s="136">
        <v>0</v>
      </c>
      <c r="J159" s="136">
        <v>0</v>
      </c>
      <c r="K159" s="136">
        <v>0</v>
      </c>
      <c r="L159" s="123" t="s">
        <v>124</v>
      </c>
      <c r="M159" s="362"/>
    </row>
    <row r="160" spans="1:13" ht="69" customHeight="1" x14ac:dyDescent="0.3">
      <c r="A160" s="356"/>
      <c r="B160" s="327"/>
      <c r="C160" s="181" t="s">
        <v>113</v>
      </c>
      <c r="D160" s="108" t="s">
        <v>49</v>
      </c>
      <c r="E160" s="137">
        <v>7549.5</v>
      </c>
      <c r="F160" s="137">
        <f>G160+H160+I160+J160+K160</f>
        <v>15711.96</v>
      </c>
      <c r="G160" s="137">
        <v>4858.95</v>
      </c>
      <c r="H160" s="137">
        <v>3171.94</v>
      </c>
      <c r="I160" s="137">
        <v>2541.37</v>
      </c>
      <c r="J160" s="137">
        <v>2569.85</v>
      </c>
      <c r="K160" s="137">
        <v>2569.85</v>
      </c>
      <c r="L160" s="123" t="s">
        <v>124</v>
      </c>
      <c r="M160" s="363"/>
    </row>
    <row r="161" spans="1:14" ht="88.5" customHeight="1" x14ac:dyDescent="0.3">
      <c r="A161" s="330">
        <v>2</v>
      </c>
      <c r="B161" s="348" t="s">
        <v>125</v>
      </c>
      <c r="C161" s="61"/>
      <c r="D161" s="26" t="s">
        <v>4</v>
      </c>
      <c r="E161" s="131">
        <f>E162+E163+E164</f>
        <v>5858</v>
      </c>
      <c r="F161" s="131">
        <f t="shared" ref="F161:K161" si="78">F162+F163+F164</f>
        <v>28770</v>
      </c>
      <c r="G161" s="131">
        <f t="shared" si="78"/>
        <v>5844</v>
      </c>
      <c r="H161" s="131">
        <f t="shared" si="78"/>
        <v>5760</v>
      </c>
      <c r="I161" s="131">
        <f t="shared" si="78"/>
        <v>5720</v>
      </c>
      <c r="J161" s="131">
        <f t="shared" si="78"/>
        <v>5723</v>
      </c>
      <c r="K161" s="131">
        <f t="shared" si="78"/>
        <v>5723</v>
      </c>
      <c r="L161" s="52"/>
      <c r="M161" s="361" t="s">
        <v>129</v>
      </c>
    </row>
    <row r="162" spans="1:14" ht="84" customHeight="1" x14ac:dyDescent="0.3">
      <c r="A162" s="331"/>
      <c r="B162" s="349"/>
      <c r="C162" s="52"/>
      <c r="D162" s="57" t="s">
        <v>50</v>
      </c>
      <c r="E162" s="132">
        <f>E165</f>
        <v>5858</v>
      </c>
      <c r="F162" s="132">
        <f t="shared" ref="F162:K162" si="79">F165</f>
        <v>28770</v>
      </c>
      <c r="G162" s="132">
        <f t="shared" si="79"/>
        <v>5844</v>
      </c>
      <c r="H162" s="132">
        <f t="shared" si="79"/>
        <v>5760</v>
      </c>
      <c r="I162" s="132">
        <f t="shared" si="79"/>
        <v>5720</v>
      </c>
      <c r="J162" s="132">
        <f t="shared" si="79"/>
        <v>5723</v>
      </c>
      <c r="K162" s="132">
        <f t="shared" si="79"/>
        <v>5723</v>
      </c>
      <c r="L162" s="53"/>
      <c r="M162" s="362"/>
    </row>
    <row r="163" spans="1:14" ht="85.5" customHeight="1" x14ac:dyDescent="0.3">
      <c r="A163" s="331"/>
      <c r="B163" s="349"/>
      <c r="C163" s="52"/>
      <c r="D163" s="58" t="s">
        <v>27</v>
      </c>
      <c r="E163" s="133">
        <f>E167</f>
        <v>0</v>
      </c>
      <c r="F163" s="133">
        <f t="shared" ref="F163:K163" si="80">F167</f>
        <v>0</v>
      </c>
      <c r="G163" s="133">
        <f t="shared" si="80"/>
        <v>0</v>
      </c>
      <c r="H163" s="133">
        <f t="shared" si="80"/>
        <v>0</v>
      </c>
      <c r="I163" s="133">
        <f t="shared" si="80"/>
        <v>0</v>
      </c>
      <c r="J163" s="133">
        <f t="shared" si="80"/>
        <v>0</v>
      </c>
      <c r="K163" s="133">
        <f t="shared" si="80"/>
        <v>0</v>
      </c>
      <c r="L163" s="62"/>
      <c r="M163" s="362"/>
    </row>
    <row r="164" spans="1:14" ht="91.5" customHeight="1" x14ac:dyDescent="0.3">
      <c r="A164" s="332"/>
      <c r="B164" s="350"/>
      <c r="C164" s="52"/>
      <c r="D164" s="59" t="s">
        <v>49</v>
      </c>
      <c r="E164" s="134">
        <f>E168</f>
        <v>0</v>
      </c>
      <c r="F164" s="134">
        <f t="shared" ref="F164:K164" si="81">F168</f>
        <v>0</v>
      </c>
      <c r="G164" s="134">
        <f t="shared" si="81"/>
        <v>0</v>
      </c>
      <c r="H164" s="134">
        <f t="shared" si="81"/>
        <v>0</v>
      </c>
      <c r="I164" s="134">
        <f t="shared" si="81"/>
        <v>0</v>
      </c>
      <c r="J164" s="134">
        <f t="shared" si="81"/>
        <v>0</v>
      </c>
      <c r="K164" s="134">
        <f t="shared" si="81"/>
        <v>0</v>
      </c>
      <c r="L164" s="63"/>
      <c r="M164" s="362"/>
    </row>
    <row r="165" spans="1:14" ht="80.25" customHeight="1" x14ac:dyDescent="0.3">
      <c r="A165" s="339" t="s">
        <v>38</v>
      </c>
      <c r="B165" s="342" t="s">
        <v>127</v>
      </c>
      <c r="C165" s="91"/>
      <c r="D165" s="92" t="s">
        <v>26</v>
      </c>
      <c r="E165" s="138">
        <f>E166+E167+E168</f>
        <v>5858</v>
      </c>
      <c r="F165" s="138">
        <f t="shared" ref="F165:K165" si="82">F166+F167+F168</f>
        <v>28770</v>
      </c>
      <c r="G165" s="138">
        <f t="shared" si="82"/>
        <v>5844</v>
      </c>
      <c r="H165" s="138">
        <f t="shared" si="82"/>
        <v>5760</v>
      </c>
      <c r="I165" s="141">
        <f t="shared" si="82"/>
        <v>5720</v>
      </c>
      <c r="J165" s="141">
        <f t="shared" si="82"/>
        <v>5723</v>
      </c>
      <c r="K165" s="141">
        <f t="shared" si="82"/>
        <v>5723</v>
      </c>
      <c r="L165" s="123" t="s">
        <v>124</v>
      </c>
      <c r="M165" s="362"/>
    </row>
    <row r="166" spans="1:14" ht="86.25" customHeight="1" x14ac:dyDescent="0.3">
      <c r="A166" s="340"/>
      <c r="B166" s="343"/>
      <c r="C166" s="91" t="s">
        <v>113</v>
      </c>
      <c r="D166" s="69" t="s">
        <v>50</v>
      </c>
      <c r="E166" s="137">
        <v>5858</v>
      </c>
      <c r="F166" s="137">
        <f>G166+H166+I166+J166+K166</f>
        <v>28770</v>
      </c>
      <c r="G166" s="137">
        <v>5844</v>
      </c>
      <c r="H166" s="137">
        <v>5760</v>
      </c>
      <c r="I166" s="142">
        <v>5720</v>
      </c>
      <c r="J166" s="142">
        <v>5723</v>
      </c>
      <c r="K166" s="142">
        <v>5723</v>
      </c>
      <c r="L166" s="123" t="s">
        <v>124</v>
      </c>
      <c r="M166" s="362"/>
    </row>
    <row r="167" spans="1:14" ht="82.5" customHeight="1" x14ac:dyDescent="0.3">
      <c r="A167" s="340"/>
      <c r="B167" s="343"/>
      <c r="C167" s="91" t="s">
        <v>113</v>
      </c>
      <c r="D167" s="69" t="s">
        <v>27</v>
      </c>
      <c r="E167" s="137">
        <v>0</v>
      </c>
      <c r="F167" s="137">
        <v>0</v>
      </c>
      <c r="G167" s="137">
        <v>0</v>
      </c>
      <c r="H167" s="137">
        <v>0</v>
      </c>
      <c r="I167" s="142">
        <v>0</v>
      </c>
      <c r="J167" s="142">
        <v>0</v>
      </c>
      <c r="K167" s="142">
        <v>0</v>
      </c>
      <c r="L167" s="123" t="s">
        <v>124</v>
      </c>
      <c r="M167" s="362"/>
    </row>
    <row r="168" spans="1:14" ht="90.75" customHeight="1" x14ac:dyDescent="0.3">
      <c r="A168" s="341"/>
      <c r="B168" s="344"/>
      <c r="C168" s="91" t="s">
        <v>113</v>
      </c>
      <c r="D168" s="108" t="s">
        <v>49</v>
      </c>
      <c r="E168" s="137">
        <v>0</v>
      </c>
      <c r="F168" s="137">
        <v>0</v>
      </c>
      <c r="G168" s="137">
        <v>0</v>
      </c>
      <c r="H168" s="137">
        <v>0</v>
      </c>
      <c r="I168" s="142">
        <v>0</v>
      </c>
      <c r="J168" s="142">
        <v>0</v>
      </c>
      <c r="K168" s="142">
        <v>0</v>
      </c>
      <c r="L168" s="123" t="s">
        <v>124</v>
      </c>
      <c r="M168" s="363"/>
    </row>
    <row r="169" spans="1:14" ht="31.5" customHeight="1" x14ac:dyDescent="0.3">
      <c r="A169" s="316" t="s">
        <v>28</v>
      </c>
      <c r="B169" s="317"/>
      <c r="C169" s="52"/>
      <c r="D169" s="26" t="s">
        <v>4</v>
      </c>
      <c r="E169" s="131">
        <f>E170+E171+E172</f>
        <v>13407.5</v>
      </c>
      <c r="F169" s="131">
        <f>F170+F171+F172</f>
        <v>44481.96</v>
      </c>
      <c r="G169" s="131">
        <f>G170+G171+G172</f>
        <v>10702.95</v>
      </c>
      <c r="H169" s="131">
        <f t="shared" ref="H169:K169" si="83">H170+H171+H172</f>
        <v>8931.94</v>
      </c>
      <c r="I169" s="131">
        <f t="shared" si="83"/>
        <v>8261.369999999999</v>
      </c>
      <c r="J169" s="131">
        <f t="shared" si="83"/>
        <v>8292.85</v>
      </c>
      <c r="K169" s="131">
        <f t="shared" si="83"/>
        <v>8292.85</v>
      </c>
      <c r="L169" s="26"/>
      <c r="M169" s="26"/>
    </row>
    <row r="170" spans="1:14" ht="39.6" x14ac:dyDescent="0.3">
      <c r="A170" s="318"/>
      <c r="B170" s="319"/>
      <c r="C170" s="52"/>
      <c r="D170" s="57" t="s">
        <v>50</v>
      </c>
      <c r="E170" s="131">
        <f>E154+E162</f>
        <v>5858</v>
      </c>
      <c r="F170" s="131">
        <f t="shared" ref="F170:K170" si="84">F154+F162</f>
        <v>28770</v>
      </c>
      <c r="G170" s="131">
        <f t="shared" si="84"/>
        <v>5844</v>
      </c>
      <c r="H170" s="131">
        <f t="shared" si="84"/>
        <v>5760</v>
      </c>
      <c r="I170" s="131">
        <f t="shared" si="84"/>
        <v>5720</v>
      </c>
      <c r="J170" s="131">
        <f t="shared" si="84"/>
        <v>5723</v>
      </c>
      <c r="K170" s="131">
        <f t="shared" si="84"/>
        <v>5723</v>
      </c>
      <c r="L170" s="52"/>
      <c r="M170" s="52"/>
      <c r="N170" s="17"/>
    </row>
    <row r="171" spans="1:14" ht="39.6" x14ac:dyDescent="0.3">
      <c r="A171" s="318"/>
      <c r="B171" s="319"/>
      <c r="C171" s="52"/>
      <c r="D171" s="58" t="s">
        <v>27</v>
      </c>
      <c r="E171" s="139">
        <f>E155+E163</f>
        <v>0</v>
      </c>
      <c r="F171" s="139">
        <f t="shared" ref="F171:K171" si="85">F155+F163</f>
        <v>0</v>
      </c>
      <c r="G171" s="139">
        <f t="shared" si="85"/>
        <v>0</v>
      </c>
      <c r="H171" s="139">
        <f t="shared" si="85"/>
        <v>0</v>
      </c>
      <c r="I171" s="139">
        <f t="shared" si="85"/>
        <v>0</v>
      </c>
      <c r="J171" s="139">
        <f t="shared" si="85"/>
        <v>0</v>
      </c>
      <c r="K171" s="139">
        <f t="shared" si="85"/>
        <v>0</v>
      </c>
      <c r="L171" s="47"/>
      <c r="M171" s="47"/>
    </row>
    <row r="172" spans="1:14" ht="52.8" x14ac:dyDescent="0.3">
      <c r="A172" s="320"/>
      <c r="B172" s="321"/>
      <c r="C172" s="52"/>
      <c r="D172" s="59" t="s">
        <v>49</v>
      </c>
      <c r="E172" s="140">
        <f>E156+E164</f>
        <v>7549.5</v>
      </c>
      <c r="F172" s="140">
        <f t="shared" ref="F172:K172" si="86">F156+F164</f>
        <v>15711.96</v>
      </c>
      <c r="G172" s="140">
        <f t="shared" si="86"/>
        <v>4858.95</v>
      </c>
      <c r="H172" s="140">
        <f t="shared" si="86"/>
        <v>3171.94</v>
      </c>
      <c r="I172" s="140">
        <f t="shared" si="86"/>
        <v>2541.37</v>
      </c>
      <c r="J172" s="140">
        <f t="shared" si="86"/>
        <v>2569.85</v>
      </c>
      <c r="K172" s="140">
        <f t="shared" si="86"/>
        <v>2569.85</v>
      </c>
      <c r="L172" s="31"/>
      <c r="M172" s="31"/>
    </row>
    <row r="173" spans="1:14" ht="42" customHeight="1" x14ac:dyDescent="0.3">
      <c r="A173" s="65"/>
      <c r="B173" s="328" t="s">
        <v>146</v>
      </c>
      <c r="C173" s="328"/>
      <c r="D173" s="328"/>
      <c r="E173" s="328"/>
      <c r="F173" s="328"/>
      <c r="G173" s="328"/>
      <c r="H173" s="328"/>
      <c r="I173" s="328"/>
      <c r="J173" s="328"/>
      <c r="K173" s="328"/>
      <c r="L173" s="328"/>
      <c r="M173" s="329"/>
    </row>
    <row r="174" spans="1:14" ht="37.950000000000003" customHeight="1" x14ac:dyDescent="0.3">
      <c r="A174" s="330" t="s">
        <v>137</v>
      </c>
      <c r="B174" s="357" t="s">
        <v>138</v>
      </c>
      <c r="C174" s="48"/>
      <c r="D174" s="26" t="s">
        <v>4</v>
      </c>
      <c r="E174" s="131">
        <f t="shared" ref="E174:K174" si="87">E175+E176+E177</f>
        <v>0</v>
      </c>
      <c r="F174" s="131">
        <f t="shared" si="87"/>
        <v>43411.16</v>
      </c>
      <c r="G174" s="131">
        <f t="shared" si="87"/>
        <v>8459.08</v>
      </c>
      <c r="H174" s="131">
        <f t="shared" si="87"/>
        <v>8811.7800000000007</v>
      </c>
      <c r="I174" s="131">
        <f t="shared" si="87"/>
        <v>8776.2199999999993</v>
      </c>
      <c r="J174" s="131">
        <f t="shared" si="87"/>
        <v>8781.82</v>
      </c>
      <c r="K174" s="131">
        <f t="shared" si="87"/>
        <v>8582.26</v>
      </c>
      <c r="L174" s="52"/>
      <c r="M174" s="52"/>
    </row>
    <row r="175" spans="1:14" ht="39" customHeight="1" x14ac:dyDescent="0.3">
      <c r="A175" s="331"/>
      <c r="B175" s="358"/>
      <c r="C175" s="52"/>
      <c r="D175" s="57" t="s">
        <v>50</v>
      </c>
      <c r="E175" s="132">
        <f>E179+E183</f>
        <v>0</v>
      </c>
      <c r="F175" s="132">
        <f>F179+F183</f>
        <v>0</v>
      </c>
      <c r="G175" s="132">
        <f t="shared" ref="G175:K175" si="88">G179+G183</f>
        <v>0</v>
      </c>
      <c r="H175" s="132">
        <f t="shared" si="88"/>
        <v>0</v>
      </c>
      <c r="I175" s="132">
        <f t="shared" si="88"/>
        <v>0</v>
      </c>
      <c r="J175" s="132">
        <f t="shared" si="88"/>
        <v>0</v>
      </c>
      <c r="K175" s="132">
        <f t="shared" si="88"/>
        <v>0</v>
      </c>
      <c r="L175" s="52"/>
      <c r="M175" s="52"/>
    </row>
    <row r="176" spans="1:14" ht="39" customHeight="1" x14ac:dyDescent="0.3">
      <c r="A176" s="331"/>
      <c r="B176" s="358"/>
      <c r="C176" s="52"/>
      <c r="D176" s="58" t="s">
        <v>27</v>
      </c>
      <c r="E176" s="133">
        <f>E180+E184</f>
        <v>0</v>
      </c>
      <c r="F176" s="133">
        <f t="shared" ref="F176:K176" si="89">F180+F184</f>
        <v>0</v>
      </c>
      <c r="G176" s="133">
        <f t="shared" si="89"/>
        <v>0</v>
      </c>
      <c r="H176" s="133">
        <f t="shared" si="89"/>
        <v>0</v>
      </c>
      <c r="I176" s="133">
        <f t="shared" si="89"/>
        <v>0</v>
      </c>
      <c r="J176" s="133">
        <f t="shared" si="89"/>
        <v>0</v>
      </c>
      <c r="K176" s="133">
        <f t="shared" si="89"/>
        <v>0</v>
      </c>
      <c r="L176" s="47"/>
      <c r="M176" s="47"/>
    </row>
    <row r="177" spans="1:14" ht="40.5" customHeight="1" x14ac:dyDescent="0.3">
      <c r="A177" s="332"/>
      <c r="B177" s="359"/>
      <c r="C177" s="52"/>
      <c r="D177" s="59" t="s">
        <v>49</v>
      </c>
      <c r="E177" s="134">
        <f>E181+E185</f>
        <v>0</v>
      </c>
      <c r="F177" s="134">
        <f t="shared" ref="F177:K177" si="90">F181+F185</f>
        <v>43411.16</v>
      </c>
      <c r="G177" s="134">
        <f t="shared" si="90"/>
        <v>8459.08</v>
      </c>
      <c r="H177" s="134">
        <f t="shared" si="90"/>
        <v>8811.7800000000007</v>
      </c>
      <c r="I177" s="134">
        <f t="shared" si="90"/>
        <v>8776.2199999999993</v>
      </c>
      <c r="J177" s="134">
        <f t="shared" si="90"/>
        <v>8781.82</v>
      </c>
      <c r="K177" s="134">
        <f t="shared" si="90"/>
        <v>8582.26</v>
      </c>
      <c r="L177" s="31"/>
      <c r="M177" s="31"/>
    </row>
    <row r="178" spans="1:14" ht="33.75" customHeight="1" x14ac:dyDescent="0.3">
      <c r="A178" s="322" t="s">
        <v>40</v>
      </c>
      <c r="B178" s="291" t="s">
        <v>139</v>
      </c>
      <c r="C178" s="122"/>
      <c r="D178" s="55" t="s">
        <v>26</v>
      </c>
      <c r="E178" s="135">
        <f>E179+E180+E181</f>
        <v>0</v>
      </c>
      <c r="F178" s="135">
        <f t="shared" ref="F178:K178" si="91">F179+F180+F181</f>
        <v>43411.16</v>
      </c>
      <c r="G178" s="135">
        <f>G179+G180+G181</f>
        <v>8459.08</v>
      </c>
      <c r="H178" s="135">
        <f>H179+H180+H181</f>
        <v>8811.7800000000007</v>
      </c>
      <c r="I178" s="135">
        <f t="shared" si="91"/>
        <v>8776.2199999999993</v>
      </c>
      <c r="J178" s="135">
        <f t="shared" si="91"/>
        <v>8781.82</v>
      </c>
      <c r="K178" s="135">
        <f t="shared" si="91"/>
        <v>8582.26</v>
      </c>
      <c r="L178" s="123" t="s">
        <v>112</v>
      </c>
      <c r="M178" s="30"/>
    </row>
    <row r="179" spans="1:14" ht="38.25" customHeight="1" x14ac:dyDescent="0.3">
      <c r="A179" s="323"/>
      <c r="B179" s="292"/>
      <c r="C179" s="122" t="s">
        <v>113</v>
      </c>
      <c r="D179" s="69" t="s">
        <v>50</v>
      </c>
      <c r="E179" s="136">
        <v>0</v>
      </c>
      <c r="F179" s="137">
        <f>G179+H179+I179+J179+K179</f>
        <v>0</v>
      </c>
      <c r="G179" s="136">
        <v>0</v>
      </c>
      <c r="H179" s="136">
        <v>0</v>
      </c>
      <c r="I179" s="136">
        <v>0</v>
      </c>
      <c r="J179" s="136">
        <v>0</v>
      </c>
      <c r="K179" s="136">
        <v>0</v>
      </c>
      <c r="L179" s="123" t="s">
        <v>112</v>
      </c>
      <c r="M179" s="123"/>
    </row>
    <row r="180" spans="1:14" ht="39.6" x14ac:dyDescent="0.3">
      <c r="A180" s="323"/>
      <c r="B180" s="292"/>
      <c r="C180" s="122" t="s">
        <v>113</v>
      </c>
      <c r="D180" s="69" t="s">
        <v>27</v>
      </c>
      <c r="E180" s="136">
        <v>0</v>
      </c>
      <c r="F180" s="137">
        <f>G180+H180+I180+J180+K180</f>
        <v>0</v>
      </c>
      <c r="G180" s="136">
        <v>0</v>
      </c>
      <c r="H180" s="136">
        <v>0</v>
      </c>
      <c r="I180" s="136">
        <v>0</v>
      </c>
      <c r="J180" s="136">
        <v>0</v>
      </c>
      <c r="K180" s="136">
        <v>0</v>
      </c>
      <c r="L180" s="123" t="s">
        <v>112</v>
      </c>
      <c r="M180" s="123"/>
    </row>
    <row r="181" spans="1:14" ht="39.6" x14ac:dyDescent="0.3">
      <c r="A181" s="324"/>
      <c r="B181" s="293"/>
      <c r="C181" s="122" t="s">
        <v>113</v>
      </c>
      <c r="D181" s="108" t="s">
        <v>49</v>
      </c>
      <c r="E181" s="137">
        <v>0</v>
      </c>
      <c r="F181" s="137">
        <f>G181+H181+I181+J181+K181</f>
        <v>43411.16</v>
      </c>
      <c r="G181" s="137">
        <v>8459.08</v>
      </c>
      <c r="H181" s="137">
        <v>8811.7800000000007</v>
      </c>
      <c r="I181" s="137">
        <v>8776.2199999999993</v>
      </c>
      <c r="J181" s="137">
        <v>8781.82</v>
      </c>
      <c r="K181" s="137">
        <v>8582.26</v>
      </c>
      <c r="L181" s="123" t="s">
        <v>112</v>
      </c>
      <c r="M181" s="123"/>
    </row>
    <row r="182" spans="1:14" ht="39" customHeight="1" x14ac:dyDescent="0.3">
      <c r="A182" s="322" t="s">
        <v>37</v>
      </c>
      <c r="B182" s="325" t="s">
        <v>140</v>
      </c>
      <c r="C182" s="122"/>
      <c r="D182" s="55" t="s">
        <v>26</v>
      </c>
      <c r="E182" s="135">
        <f>E183+E184+E185</f>
        <v>0</v>
      </c>
      <c r="F182" s="135">
        <f t="shared" ref="F182:K182" si="92">F183+F184+F185</f>
        <v>0</v>
      </c>
      <c r="G182" s="135">
        <f t="shared" si="92"/>
        <v>0</v>
      </c>
      <c r="H182" s="135">
        <f t="shared" si="92"/>
        <v>0</v>
      </c>
      <c r="I182" s="135">
        <f t="shared" si="92"/>
        <v>0</v>
      </c>
      <c r="J182" s="135">
        <f t="shared" si="92"/>
        <v>0</v>
      </c>
      <c r="K182" s="135">
        <f t="shared" si="92"/>
        <v>0</v>
      </c>
      <c r="L182" s="123" t="s">
        <v>112</v>
      </c>
      <c r="M182" s="30"/>
    </row>
    <row r="183" spans="1:14" ht="39.6" x14ac:dyDescent="0.3">
      <c r="A183" s="323"/>
      <c r="B183" s="326"/>
      <c r="C183" s="122" t="s">
        <v>113</v>
      </c>
      <c r="D183" s="69" t="s">
        <v>50</v>
      </c>
      <c r="E183" s="136">
        <v>0</v>
      </c>
      <c r="F183" s="136">
        <f>G183+H183+I183+J183+K183</f>
        <v>0</v>
      </c>
      <c r="G183" s="136">
        <v>0</v>
      </c>
      <c r="H183" s="136">
        <v>0</v>
      </c>
      <c r="I183" s="136">
        <v>0</v>
      </c>
      <c r="J183" s="136">
        <v>0</v>
      </c>
      <c r="K183" s="136">
        <v>0</v>
      </c>
      <c r="L183" s="123" t="s">
        <v>112</v>
      </c>
      <c r="M183" s="123"/>
    </row>
    <row r="184" spans="1:14" ht="39.6" x14ac:dyDescent="0.3">
      <c r="A184" s="323"/>
      <c r="B184" s="326"/>
      <c r="C184" s="122" t="s">
        <v>113</v>
      </c>
      <c r="D184" s="69" t="s">
        <v>27</v>
      </c>
      <c r="E184" s="136">
        <v>0</v>
      </c>
      <c r="F184" s="136">
        <f>G184+H184+I184+J184+K184</f>
        <v>0</v>
      </c>
      <c r="G184" s="136">
        <v>0</v>
      </c>
      <c r="H184" s="136">
        <v>0</v>
      </c>
      <c r="I184" s="136">
        <v>0</v>
      </c>
      <c r="J184" s="136">
        <v>0</v>
      </c>
      <c r="K184" s="136">
        <v>0</v>
      </c>
      <c r="L184" s="123" t="s">
        <v>112</v>
      </c>
      <c r="M184" s="123"/>
    </row>
    <row r="185" spans="1:14" ht="39.6" x14ac:dyDescent="0.3">
      <c r="A185" s="324"/>
      <c r="B185" s="327"/>
      <c r="C185" s="122" t="s">
        <v>113</v>
      </c>
      <c r="D185" s="108" t="s">
        <v>49</v>
      </c>
      <c r="E185" s="137">
        <v>0</v>
      </c>
      <c r="F185" s="137">
        <f>G185+H185+I185+J185+K185</f>
        <v>0</v>
      </c>
      <c r="G185" s="137">
        <f>100-100</f>
        <v>0</v>
      </c>
      <c r="H185" s="137">
        <v>0</v>
      </c>
      <c r="I185" s="137">
        <v>0</v>
      </c>
      <c r="J185" s="137">
        <v>0</v>
      </c>
      <c r="K185" s="137">
        <v>0</v>
      </c>
      <c r="L185" s="123" t="s">
        <v>112</v>
      </c>
      <c r="M185" s="123"/>
    </row>
    <row r="186" spans="1:14" ht="31.5" customHeight="1" x14ac:dyDescent="0.3">
      <c r="A186" s="333" t="s">
        <v>28</v>
      </c>
      <c r="B186" s="334"/>
      <c r="C186" s="52"/>
      <c r="D186" s="26" t="s">
        <v>4</v>
      </c>
      <c r="E186" s="131">
        <f t="shared" ref="E186:K186" si="93">E187+E188+E189</f>
        <v>0</v>
      </c>
      <c r="F186" s="131">
        <f>F187+F188+F189</f>
        <v>43411.16</v>
      </c>
      <c r="G186" s="131">
        <f t="shared" si="93"/>
        <v>8459.08</v>
      </c>
      <c r="H186" s="131">
        <f>H187+H188+H189</f>
        <v>8811.7800000000007</v>
      </c>
      <c r="I186" s="131">
        <f t="shared" si="93"/>
        <v>8776.2199999999993</v>
      </c>
      <c r="J186" s="131">
        <f t="shared" si="93"/>
        <v>8781.82</v>
      </c>
      <c r="K186" s="131">
        <f t="shared" si="93"/>
        <v>8582.26</v>
      </c>
      <c r="L186" s="26"/>
      <c r="M186" s="26"/>
    </row>
    <row r="187" spans="1:14" ht="39.6" x14ac:dyDescent="0.3">
      <c r="A187" s="335"/>
      <c r="B187" s="336"/>
      <c r="C187" s="52"/>
      <c r="D187" s="57" t="s">
        <v>50</v>
      </c>
      <c r="E187" s="131">
        <f t="shared" ref="E187:K187" si="94">E175</f>
        <v>0</v>
      </c>
      <c r="F187" s="131">
        <f t="shared" si="94"/>
        <v>0</v>
      </c>
      <c r="G187" s="131">
        <f t="shared" si="94"/>
        <v>0</v>
      </c>
      <c r="H187" s="131">
        <f t="shared" si="94"/>
        <v>0</v>
      </c>
      <c r="I187" s="131">
        <f t="shared" si="94"/>
        <v>0</v>
      </c>
      <c r="J187" s="131">
        <f t="shared" si="94"/>
        <v>0</v>
      </c>
      <c r="K187" s="131">
        <f t="shared" si="94"/>
        <v>0</v>
      </c>
      <c r="L187" s="52"/>
      <c r="M187" s="52"/>
      <c r="N187" s="17"/>
    </row>
    <row r="188" spans="1:14" ht="39.6" x14ac:dyDescent="0.3">
      <c r="A188" s="335"/>
      <c r="B188" s="336"/>
      <c r="C188" s="52"/>
      <c r="D188" s="58" t="s">
        <v>27</v>
      </c>
      <c r="E188" s="139">
        <f>E176</f>
        <v>0</v>
      </c>
      <c r="F188" s="139">
        <f t="shared" ref="F188:K188" si="95">F176</f>
        <v>0</v>
      </c>
      <c r="G188" s="139">
        <f t="shared" si="95"/>
        <v>0</v>
      </c>
      <c r="H188" s="139">
        <f t="shared" si="95"/>
        <v>0</v>
      </c>
      <c r="I188" s="139">
        <f t="shared" si="95"/>
        <v>0</v>
      </c>
      <c r="J188" s="139">
        <f t="shared" si="95"/>
        <v>0</v>
      </c>
      <c r="K188" s="139">
        <f t="shared" si="95"/>
        <v>0</v>
      </c>
      <c r="L188" s="47"/>
      <c r="M188" s="47"/>
    </row>
    <row r="189" spans="1:14" ht="52.8" x14ac:dyDescent="0.3">
      <c r="A189" s="337"/>
      <c r="B189" s="338"/>
      <c r="C189" s="52"/>
      <c r="D189" s="59" t="s">
        <v>49</v>
      </c>
      <c r="E189" s="140">
        <f>E177</f>
        <v>0</v>
      </c>
      <c r="F189" s="140">
        <f>G189+H189+I189+J189+K189</f>
        <v>43411.16</v>
      </c>
      <c r="G189" s="140">
        <f>G177</f>
        <v>8459.08</v>
      </c>
      <c r="H189" s="140">
        <f>H177</f>
        <v>8811.7800000000007</v>
      </c>
      <c r="I189" s="140">
        <f>I177</f>
        <v>8776.2199999999993</v>
      </c>
      <c r="J189" s="140">
        <f>J177</f>
        <v>8781.82</v>
      </c>
      <c r="K189" s="140">
        <f>K177</f>
        <v>8582.26</v>
      </c>
      <c r="L189" s="31"/>
      <c r="M189" s="31"/>
      <c r="N189" s="179"/>
    </row>
    <row r="190" spans="1:14" ht="28.5" customHeight="1" x14ac:dyDescent="0.3">
      <c r="A190" s="345" t="s">
        <v>141</v>
      </c>
      <c r="B190" s="346"/>
      <c r="C190" s="346"/>
      <c r="D190" s="346"/>
      <c r="E190" s="346"/>
      <c r="F190" s="346"/>
      <c r="G190" s="346"/>
      <c r="H190" s="346"/>
      <c r="I190" s="346"/>
      <c r="J190" s="346"/>
      <c r="K190" s="346"/>
      <c r="L190" s="346"/>
      <c r="M190" s="347"/>
    </row>
    <row r="191" spans="1:14" ht="36" customHeight="1" x14ac:dyDescent="0.3">
      <c r="A191" s="330">
        <v>1</v>
      </c>
      <c r="B191" s="348" t="s">
        <v>142</v>
      </c>
      <c r="C191" s="61"/>
      <c r="D191" s="26" t="s">
        <v>4</v>
      </c>
      <c r="E191" s="131">
        <f>E192+E193+E194</f>
        <v>0</v>
      </c>
      <c r="F191" s="131">
        <f t="shared" ref="F191:K191" si="96">F192+F193+F194</f>
        <v>41201.969999999994</v>
      </c>
      <c r="G191" s="131">
        <f t="shared" si="96"/>
        <v>6593.78</v>
      </c>
      <c r="H191" s="131">
        <f t="shared" si="96"/>
        <v>6933.47</v>
      </c>
      <c r="I191" s="131">
        <f t="shared" si="96"/>
        <v>11592.32</v>
      </c>
      <c r="J191" s="131">
        <f t="shared" si="96"/>
        <v>8041.2</v>
      </c>
      <c r="K191" s="131">
        <f t="shared" si="96"/>
        <v>8041.2</v>
      </c>
      <c r="L191" s="52"/>
      <c r="M191" s="52"/>
    </row>
    <row r="192" spans="1:14" ht="39.6" x14ac:dyDescent="0.3">
      <c r="A192" s="331"/>
      <c r="B192" s="349"/>
      <c r="C192" s="52"/>
      <c r="D192" s="57" t="s">
        <v>50</v>
      </c>
      <c r="E192" s="132">
        <f>E196+E200</f>
        <v>0</v>
      </c>
      <c r="F192" s="132">
        <f t="shared" ref="F192:K192" si="97">F196+F200</f>
        <v>0</v>
      </c>
      <c r="G192" s="132">
        <f t="shared" si="97"/>
        <v>0</v>
      </c>
      <c r="H192" s="132">
        <f t="shared" si="97"/>
        <v>0</v>
      </c>
      <c r="I192" s="132">
        <f t="shared" si="97"/>
        <v>0</v>
      </c>
      <c r="J192" s="132">
        <f t="shared" si="97"/>
        <v>0</v>
      </c>
      <c r="K192" s="132">
        <f t="shared" si="97"/>
        <v>0</v>
      </c>
      <c r="L192" s="53"/>
      <c r="M192" s="52"/>
    </row>
    <row r="193" spans="1:21" ht="39.6" x14ac:dyDescent="0.3">
      <c r="A193" s="331"/>
      <c r="B193" s="349"/>
      <c r="C193" s="52"/>
      <c r="D193" s="58" t="s">
        <v>27</v>
      </c>
      <c r="E193" s="133">
        <f>E197+E201</f>
        <v>0</v>
      </c>
      <c r="F193" s="133">
        <f t="shared" ref="F193:K193" si="98">F197+F201</f>
        <v>0</v>
      </c>
      <c r="G193" s="133">
        <f t="shared" si="98"/>
        <v>0</v>
      </c>
      <c r="H193" s="133">
        <f t="shared" si="98"/>
        <v>0</v>
      </c>
      <c r="I193" s="133">
        <f t="shared" si="98"/>
        <v>0</v>
      </c>
      <c r="J193" s="133">
        <f t="shared" si="98"/>
        <v>0</v>
      </c>
      <c r="K193" s="133">
        <f t="shared" si="98"/>
        <v>0</v>
      </c>
      <c r="L193" s="62"/>
      <c r="M193" s="47"/>
    </row>
    <row r="194" spans="1:21" ht="52.8" x14ac:dyDescent="0.3">
      <c r="A194" s="332"/>
      <c r="B194" s="350"/>
      <c r="C194" s="52"/>
      <c r="D194" s="59" t="s">
        <v>49</v>
      </c>
      <c r="E194" s="134">
        <f>E198+E202</f>
        <v>0</v>
      </c>
      <c r="F194" s="134">
        <f t="shared" ref="F194:K194" si="99">F198+F202</f>
        <v>41201.969999999994</v>
      </c>
      <c r="G194" s="134">
        <f t="shared" si="99"/>
        <v>6593.78</v>
      </c>
      <c r="H194" s="134">
        <f t="shared" si="99"/>
        <v>6933.47</v>
      </c>
      <c r="I194" s="134">
        <f t="shared" si="99"/>
        <v>11592.32</v>
      </c>
      <c r="J194" s="134">
        <f t="shared" si="99"/>
        <v>8041.2</v>
      </c>
      <c r="K194" s="134">
        <f t="shared" si="99"/>
        <v>8041.2</v>
      </c>
      <c r="L194" s="63"/>
      <c r="M194" s="31"/>
    </row>
    <row r="195" spans="1:21" ht="26.4" x14ac:dyDescent="0.3">
      <c r="A195" s="322" t="s">
        <v>40</v>
      </c>
      <c r="B195" s="325" t="s">
        <v>185</v>
      </c>
      <c r="C195" s="122"/>
      <c r="D195" s="55" t="s">
        <v>26</v>
      </c>
      <c r="E195" s="135">
        <f>E196+E197+E198</f>
        <v>0</v>
      </c>
      <c r="F195" s="135">
        <f t="shared" ref="F195:K195" si="100">F196+F197+F198</f>
        <v>41201.969999999994</v>
      </c>
      <c r="G195" s="135">
        <f t="shared" si="100"/>
        <v>6593.78</v>
      </c>
      <c r="H195" s="135">
        <f t="shared" si="100"/>
        <v>6933.47</v>
      </c>
      <c r="I195" s="135">
        <f t="shared" si="100"/>
        <v>11592.32</v>
      </c>
      <c r="J195" s="135">
        <f t="shared" si="100"/>
        <v>8041.2</v>
      </c>
      <c r="K195" s="135">
        <f t="shared" si="100"/>
        <v>8041.2</v>
      </c>
      <c r="L195" s="123" t="s">
        <v>112</v>
      </c>
      <c r="M195" s="30"/>
    </row>
    <row r="196" spans="1:21" ht="39.6" x14ac:dyDescent="0.3">
      <c r="A196" s="323"/>
      <c r="B196" s="326"/>
      <c r="C196" s="122" t="s">
        <v>113</v>
      </c>
      <c r="D196" s="69" t="s">
        <v>50</v>
      </c>
      <c r="E196" s="136">
        <v>0</v>
      </c>
      <c r="F196" s="136">
        <f>G196+H196+I196+J196+K196</f>
        <v>0</v>
      </c>
      <c r="G196" s="136">
        <v>0</v>
      </c>
      <c r="H196" s="136">
        <v>0</v>
      </c>
      <c r="I196" s="136">
        <v>0</v>
      </c>
      <c r="J196" s="136">
        <v>0</v>
      </c>
      <c r="K196" s="136">
        <v>0</v>
      </c>
      <c r="L196" s="172" t="s">
        <v>112</v>
      </c>
      <c r="M196" s="123"/>
    </row>
    <row r="197" spans="1:21" ht="39.6" x14ac:dyDescent="0.3">
      <c r="A197" s="323"/>
      <c r="B197" s="326"/>
      <c r="C197" s="122" t="s">
        <v>113</v>
      </c>
      <c r="D197" s="69" t="s">
        <v>27</v>
      </c>
      <c r="E197" s="136">
        <v>0</v>
      </c>
      <c r="F197" s="136">
        <f>G197+H197+I197+J197+K197</f>
        <v>0</v>
      </c>
      <c r="G197" s="136">
        <v>0</v>
      </c>
      <c r="H197" s="136">
        <v>0</v>
      </c>
      <c r="I197" s="136">
        <v>0</v>
      </c>
      <c r="J197" s="136">
        <v>0</v>
      </c>
      <c r="K197" s="136">
        <v>0</v>
      </c>
      <c r="L197" s="172" t="s">
        <v>112</v>
      </c>
      <c r="M197" s="123"/>
    </row>
    <row r="198" spans="1:21" ht="39.6" x14ac:dyDescent="0.3">
      <c r="A198" s="324"/>
      <c r="B198" s="327"/>
      <c r="C198" s="122" t="s">
        <v>113</v>
      </c>
      <c r="D198" s="108" t="s">
        <v>49</v>
      </c>
      <c r="E198" s="137">
        <v>0</v>
      </c>
      <c r="F198" s="137">
        <f>G198+H198+I198+J198+K198</f>
        <v>41201.969999999994</v>
      </c>
      <c r="G198" s="137">
        <v>6593.78</v>
      </c>
      <c r="H198" s="137">
        <v>6933.47</v>
      </c>
      <c r="I198" s="137">
        <v>11592.32</v>
      </c>
      <c r="J198" s="137">
        <v>8041.2</v>
      </c>
      <c r="K198" s="137">
        <v>8041.2</v>
      </c>
      <c r="L198" s="172" t="s">
        <v>112</v>
      </c>
      <c r="M198" s="123"/>
    </row>
    <row r="199" spans="1:21" ht="26.4" x14ac:dyDescent="0.3">
      <c r="A199" s="322" t="s">
        <v>37</v>
      </c>
      <c r="B199" s="325" t="s">
        <v>143</v>
      </c>
      <c r="C199" s="181"/>
      <c r="D199" s="55" t="s">
        <v>26</v>
      </c>
      <c r="E199" s="138">
        <f>E200+E201+E202</f>
        <v>0</v>
      </c>
      <c r="F199" s="138">
        <f t="shared" ref="F199:K199" si="101">F200+F201+F202</f>
        <v>0</v>
      </c>
      <c r="G199" s="138">
        <f t="shared" si="101"/>
        <v>0</v>
      </c>
      <c r="H199" s="138">
        <f t="shared" si="101"/>
        <v>0</v>
      </c>
      <c r="I199" s="135">
        <f t="shared" si="101"/>
        <v>0</v>
      </c>
      <c r="J199" s="135">
        <f t="shared" si="101"/>
        <v>0</v>
      </c>
      <c r="K199" s="135">
        <f t="shared" si="101"/>
        <v>0</v>
      </c>
      <c r="L199" s="172" t="s">
        <v>112</v>
      </c>
      <c r="M199" s="30"/>
    </row>
    <row r="200" spans="1:21" ht="39.6" x14ac:dyDescent="0.3">
      <c r="A200" s="323"/>
      <c r="B200" s="326"/>
      <c r="C200" s="181" t="s">
        <v>113</v>
      </c>
      <c r="D200" s="69" t="s">
        <v>49</v>
      </c>
      <c r="E200" s="137">
        <v>0</v>
      </c>
      <c r="F200" s="137">
        <v>0</v>
      </c>
      <c r="G200" s="137">
        <v>0</v>
      </c>
      <c r="H200" s="137">
        <v>0</v>
      </c>
      <c r="I200" s="136">
        <v>0</v>
      </c>
      <c r="J200" s="136">
        <v>0</v>
      </c>
      <c r="K200" s="136">
        <v>0</v>
      </c>
      <c r="L200" s="172" t="s">
        <v>112</v>
      </c>
      <c r="M200" s="129"/>
    </row>
    <row r="201" spans="1:21" ht="39.6" x14ac:dyDescent="0.3">
      <c r="A201" s="323"/>
      <c r="B201" s="326"/>
      <c r="C201" s="181" t="s">
        <v>113</v>
      </c>
      <c r="D201" s="69" t="s">
        <v>50</v>
      </c>
      <c r="E201" s="137">
        <f>G201</f>
        <v>0</v>
      </c>
      <c r="F201" s="137">
        <f>G201+H201+I201+J201+K201</f>
        <v>0</v>
      </c>
      <c r="G201" s="137">
        <v>0</v>
      </c>
      <c r="H201" s="137">
        <v>0</v>
      </c>
      <c r="I201" s="136">
        <v>0</v>
      </c>
      <c r="J201" s="136">
        <v>0</v>
      </c>
      <c r="K201" s="136">
        <v>0</v>
      </c>
      <c r="L201" s="172" t="s">
        <v>112</v>
      </c>
      <c r="M201" s="88"/>
    </row>
    <row r="202" spans="1:21" ht="39.6" x14ac:dyDescent="0.3">
      <c r="A202" s="324"/>
      <c r="B202" s="327"/>
      <c r="C202" s="181" t="s">
        <v>113</v>
      </c>
      <c r="D202" s="54" t="s">
        <v>27</v>
      </c>
      <c r="E202" s="137">
        <f>G202</f>
        <v>0</v>
      </c>
      <c r="F202" s="137">
        <f>G202+H202+I202+J202+K202</f>
        <v>0</v>
      </c>
      <c r="G202" s="137">
        <v>0</v>
      </c>
      <c r="H202" s="137">
        <v>0</v>
      </c>
      <c r="I202" s="137">
        <v>0</v>
      </c>
      <c r="J202" s="137">
        <v>0</v>
      </c>
      <c r="K202" s="137">
        <v>0</v>
      </c>
      <c r="L202" s="172" t="s">
        <v>112</v>
      </c>
      <c r="M202" s="88"/>
    </row>
    <row r="203" spans="1:21" ht="28.5" customHeight="1" x14ac:dyDescent="0.3">
      <c r="A203" s="316" t="s">
        <v>28</v>
      </c>
      <c r="B203" s="317"/>
      <c r="C203" s="64"/>
      <c r="D203" s="26" t="s">
        <v>4</v>
      </c>
      <c r="E203" s="131">
        <f>E204+E205</f>
        <v>0</v>
      </c>
      <c r="F203" s="131">
        <f>F206</f>
        <v>41201.969999999994</v>
      </c>
      <c r="G203" s="131">
        <f t="shared" ref="G203:K203" si="102">G206</f>
        <v>6593.78</v>
      </c>
      <c r="H203" s="131">
        <f t="shared" si="102"/>
        <v>6933.47</v>
      </c>
      <c r="I203" s="131">
        <f t="shared" si="102"/>
        <v>11592.32</v>
      </c>
      <c r="J203" s="131">
        <f t="shared" si="102"/>
        <v>8041.2</v>
      </c>
      <c r="K203" s="131">
        <f t="shared" si="102"/>
        <v>8041.2</v>
      </c>
      <c r="L203" s="26"/>
      <c r="M203" s="26"/>
    </row>
    <row r="204" spans="1:21" ht="39.6" x14ac:dyDescent="0.3">
      <c r="A204" s="318"/>
      <c r="B204" s="319"/>
      <c r="C204" s="64"/>
      <c r="D204" s="57" t="s">
        <v>50</v>
      </c>
      <c r="E204" s="143">
        <f>E192</f>
        <v>0</v>
      </c>
      <c r="F204" s="143">
        <f t="shared" ref="F204:K204" si="103">F192</f>
        <v>0</v>
      </c>
      <c r="G204" s="143">
        <f t="shared" si="103"/>
        <v>0</v>
      </c>
      <c r="H204" s="143">
        <f t="shared" si="103"/>
        <v>0</v>
      </c>
      <c r="I204" s="143">
        <f t="shared" si="103"/>
        <v>0</v>
      </c>
      <c r="J204" s="143">
        <f t="shared" si="103"/>
        <v>0</v>
      </c>
      <c r="K204" s="143">
        <f t="shared" si="103"/>
        <v>0</v>
      </c>
      <c r="L204" s="26"/>
      <c r="M204" s="26"/>
      <c r="N204" s="17"/>
    </row>
    <row r="205" spans="1:21" ht="39.6" x14ac:dyDescent="0.3">
      <c r="A205" s="318"/>
      <c r="B205" s="319"/>
      <c r="C205" s="64"/>
      <c r="D205" s="58" t="s">
        <v>27</v>
      </c>
      <c r="E205" s="139">
        <f>E193</f>
        <v>0</v>
      </c>
      <c r="F205" s="139">
        <f t="shared" ref="F205:K205" si="104">F193</f>
        <v>0</v>
      </c>
      <c r="G205" s="139">
        <f>G193</f>
        <v>0</v>
      </c>
      <c r="H205" s="139">
        <f t="shared" si="104"/>
        <v>0</v>
      </c>
      <c r="I205" s="139">
        <f t="shared" si="104"/>
        <v>0</v>
      </c>
      <c r="J205" s="139">
        <f t="shared" si="104"/>
        <v>0</v>
      </c>
      <c r="K205" s="139">
        <f t="shared" si="104"/>
        <v>0</v>
      </c>
      <c r="L205" s="32"/>
      <c r="M205" s="32"/>
    </row>
    <row r="206" spans="1:21" ht="52.8" x14ac:dyDescent="0.3">
      <c r="A206" s="320"/>
      <c r="B206" s="321"/>
      <c r="C206" s="64"/>
      <c r="D206" s="59" t="s">
        <v>49</v>
      </c>
      <c r="E206" s="140">
        <f>E194</f>
        <v>0</v>
      </c>
      <c r="F206" s="140">
        <f>G206+H206+I206+J206+K206</f>
        <v>41201.969999999994</v>
      </c>
      <c r="G206" s="140">
        <f>G194</f>
        <v>6593.78</v>
      </c>
      <c r="H206" s="140">
        <f>H194</f>
        <v>6933.47</v>
      </c>
      <c r="I206" s="140">
        <f>I194</f>
        <v>11592.32</v>
      </c>
      <c r="J206" s="140">
        <f>J194</f>
        <v>8041.2</v>
      </c>
      <c r="K206" s="140">
        <f>K194</f>
        <v>8041.2</v>
      </c>
      <c r="L206" s="34"/>
      <c r="M206" s="34"/>
    </row>
    <row r="207" spans="1:21" ht="30.75" customHeight="1" x14ac:dyDescent="0.3">
      <c r="A207" s="216" t="s">
        <v>56</v>
      </c>
      <c r="B207" s="216"/>
      <c r="C207" s="64"/>
      <c r="D207" s="125" t="s">
        <v>4</v>
      </c>
      <c r="E207" s="144">
        <f>E35+E56+E81+E135+E169+E186</f>
        <v>13407.5</v>
      </c>
      <c r="F207" s="144">
        <f>F208+F209+F210</f>
        <v>1698181.6099999999</v>
      </c>
      <c r="G207" s="144">
        <f t="shared" ref="G207:K207" si="105">G208+G209+G210</f>
        <v>261485.03999999998</v>
      </c>
      <c r="H207" s="144">
        <f t="shared" si="105"/>
        <v>350860.81</v>
      </c>
      <c r="I207" s="144">
        <f t="shared" si="105"/>
        <v>368097.06</v>
      </c>
      <c r="J207" s="144">
        <f t="shared" si="105"/>
        <v>359054.06</v>
      </c>
      <c r="K207" s="144">
        <f t="shared" si="105"/>
        <v>358684.64</v>
      </c>
      <c r="L207" s="40"/>
      <c r="M207" s="40"/>
    </row>
    <row r="208" spans="1:21" ht="55.2" x14ac:dyDescent="0.3">
      <c r="A208" s="216"/>
      <c r="B208" s="216"/>
      <c r="C208" s="64"/>
      <c r="D208" s="126" t="s">
        <v>50</v>
      </c>
      <c r="E208" s="144">
        <f t="shared" ref="E208:F210" si="106">E36+E57+E82+E103+E136+E149+E170+E187+E204</f>
        <v>5858</v>
      </c>
      <c r="F208" s="144">
        <f t="shared" si="106"/>
        <v>36200</v>
      </c>
      <c r="G208" s="144">
        <f t="shared" ref="G208:K208" si="107">G36+G57+G82+G103+G136+G149+G170+G187+G204</f>
        <v>5844</v>
      </c>
      <c r="H208" s="144">
        <f t="shared" si="107"/>
        <v>5760</v>
      </c>
      <c r="I208" s="144">
        <f t="shared" si="107"/>
        <v>13150</v>
      </c>
      <c r="J208" s="144">
        <f t="shared" si="107"/>
        <v>5723</v>
      </c>
      <c r="K208" s="144">
        <f t="shared" si="107"/>
        <v>5723</v>
      </c>
      <c r="L208" s="70"/>
      <c r="M208" s="70"/>
      <c r="N208" s="89"/>
      <c r="O208" s="17"/>
      <c r="P208" s="17"/>
      <c r="Q208" s="17"/>
      <c r="R208" s="17"/>
      <c r="S208" s="17"/>
      <c r="T208" s="17"/>
      <c r="U208" s="17"/>
    </row>
    <row r="209" spans="1:15" ht="41.4" x14ac:dyDescent="0.3">
      <c r="A209" s="216"/>
      <c r="B209" s="216"/>
      <c r="C209" s="64"/>
      <c r="D209" s="127" t="s">
        <v>27</v>
      </c>
      <c r="E209" s="145">
        <f t="shared" si="106"/>
        <v>0</v>
      </c>
      <c r="F209" s="145">
        <f t="shared" si="106"/>
        <v>0</v>
      </c>
      <c r="G209" s="145">
        <f t="shared" ref="G209:K209" si="108">G37+G58+G83+G104+G137+G150+G171+G188+G205</f>
        <v>0</v>
      </c>
      <c r="H209" s="145">
        <f t="shared" si="108"/>
        <v>0</v>
      </c>
      <c r="I209" s="145">
        <f t="shared" si="108"/>
        <v>0</v>
      </c>
      <c r="J209" s="145">
        <f t="shared" si="108"/>
        <v>0</v>
      </c>
      <c r="K209" s="145">
        <f t="shared" si="108"/>
        <v>0</v>
      </c>
      <c r="L209" s="41"/>
      <c r="M209" s="41"/>
    </row>
    <row r="210" spans="1:15" ht="44.25" customHeight="1" x14ac:dyDescent="0.3">
      <c r="A210" s="216"/>
      <c r="B210" s="216"/>
      <c r="C210" s="64"/>
      <c r="D210" s="128" t="s">
        <v>49</v>
      </c>
      <c r="E210" s="146">
        <f t="shared" si="106"/>
        <v>7549.5</v>
      </c>
      <c r="F210" s="146">
        <f t="shared" si="106"/>
        <v>1661981.6099999999</v>
      </c>
      <c r="G210" s="146">
        <f t="shared" ref="G210:K210" si="109">G38+G59+G84+G105+G138+G151+G172+G189+G206</f>
        <v>255641.03999999998</v>
      </c>
      <c r="H210" s="146">
        <f t="shared" si="109"/>
        <v>345100.81</v>
      </c>
      <c r="I210" s="146">
        <f t="shared" si="109"/>
        <v>354947.06</v>
      </c>
      <c r="J210" s="146">
        <f t="shared" si="109"/>
        <v>353331.06</v>
      </c>
      <c r="K210" s="146">
        <f t="shared" si="109"/>
        <v>352961.64</v>
      </c>
      <c r="L210" s="71"/>
      <c r="M210" s="71"/>
    </row>
    <row r="211" spans="1:15" x14ac:dyDescent="0.3">
      <c r="A211" s="15"/>
      <c r="B211" s="15"/>
      <c r="C211" s="15"/>
      <c r="D211" s="87" t="s">
        <v>68</v>
      </c>
      <c r="E211" s="87"/>
      <c r="F211" s="173">
        <f t="shared" ref="F211" si="110">F210-F172</f>
        <v>1646269.65</v>
      </c>
      <c r="G211" s="178"/>
      <c r="H211" s="178"/>
      <c r="I211" s="178"/>
      <c r="J211" s="178"/>
      <c r="K211" s="178"/>
      <c r="L211" s="87"/>
      <c r="M211" s="15"/>
      <c r="N211" s="15"/>
      <c r="O211" s="15"/>
    </row>
    <row r="212" spans="1:15" x14ac:dyDescent="0.3">
      <c r="F212" s="147"/>
      <c r="G212" s="148"/>
      <c r="H212" s="148"/>
      <c r="I212" s="148"/>
      <c r="J212" s="148"/>
      <c r="K212" s="148"/>
    </row>
  </sheetData>
  <mergeCells count="112">
    <mergeCell ref="A144:A147"/>
    <mergeCell ref="B144:B147"/>
    <mergeCell ref="A111:A114"/>
    <mergeCell ref="B111:B114"/>
    <mergeCell ref="A119:A122"/>
    <mergeCell ref="B119:B122"/>
    <mergeCell ref="A115:A118"/>
    <mergeCell ref="B115:B118"/>
    <mergeCell ref="A139:M139"/>
    <mergeCell ref="A140:A143"/>
    <mergeCell ref="B140:B143"/>
    <mergeCell ref="A107:A110"/>
    <mergeCell ref="B107:B110"/>
    <mergeCell ref="A85:M85"/>
    <mergeCell ref="A86:A89"/>
    <mergeCell ref="B86:B89"/>
    <mergeCell ref="B90:B93"/>
    <mergeCell ref="A90:A93"/>
    <mergeCell ref="A94:A97"/>
    <mergeCell ref="B94:B97"/>
    <mergeCell ref="A98:A101"/>
    <mergeCell ref="B98:B101"/>
    <mergeCell ref="A102:B105"/>
    <mergeCell ref="A60:M60"/>
    <mergeCell ref="A73:A76"/>
    <mergeCell ref="G7:K7"/>
    <mergeCell ref="L7:L8"/>
    <mergeCell ref="A10:M10"/>
    <mergeCell ref="A11:A14"/>
    <mergeCell ref="B11:B14"/>
    <mergeCell ref="A35:B38"/>
    <mergeCell ref="A56:B59"/>
    <mergeCell ref="A31:A34"/>
    <mergeCell ref="B31:B34"/>
    <mergeCell ref="A19:A22"/>
    <mergeCell ref="B19:B22"/>
    <mergeCell ref="B61:B64"/>
    <mergeCell ref="A61:A64"/>
    <mergeCell ref="A65:A68"/>
    <mergeCell ref="B65:B68"/>
    <mergeCell ref="A69:A72"/>
    <mergeCell ref="B73:B76"/>
    <mergeCell ref="A1:M1"/>
    <mergeCell ref="A2:M2"/>
    <mergeCell ref="A3:M3"/>
    <mergeCell ref="A5:M5"/>
    <mergeCell ref="A6:M6"/>
    <mergeCell ref="A39:M39"/>
    <mergeCell ref="A15:A18"/>
    <mergeCell ref="B15:B18"/>
    <mergeCell ref="A23:A26"/>
    <mergeCell ref="B23:B26"/>
    <mergeCell ref="A7:A8"/>
    <mergeCell ref="B7:B8"/>
    <mergeCell ref="C7:C8"/>
    <mergeCell ref="M7:M8"/>
    <mergeCell ref="D7:D8"/>
    <mergeCell ref="E7:E8"/>
    <mergeCell ref="F7:F8"/>
    <mergeCell ref="A77:A80"/>
    <mergeCell ref="A174:A177"/>
    <mergeCell ref="B174:B177"/>
    <mergeCell ref="B69:B72"/>
    <mergeCell ref="B161:B164"/>
    <mergeCell ref="A169:B172"/>
    <mergeCell ref="B173:M173"/>
    <mergeCell ref="A161:A164"/>
    <mergeCell ref="A157:A160"/>
    <mergeCell ref="B157:B160"/>
    <mergeCell ref="A135:B138"/>
    <mergeCell ref="B153:B156"/>
    <mergeCell ref="A131:A134"/>
    <mergeCell ref="B131:B134"/>
    <mergeCell ref="A81:B84"/>
    <mergeCell ref="B127:B130"/>
    <mergeCell ref="M153:M160"/>
    <mergeCell ref="M161:M168"/>
    <mergeCell ref="A127:A130"/>
    <mergeCell ref="B77:B80"/>
    <mergeCell ref="A106:M106"/>
    <mergeCell ref="A123:A126"/>
    <mergeCell ref="A148:B151"/>
    <mergeCell ref="B123:B126"/>
    <mergeCell ref="N7:N8"/>
    <mergeCell ref="B40:B43"/>
    <mergeCell ref="A40:A43"/>
    <mergeCell ref="B44:B47"/>
    <mergeCell ref="A48:A51"/>
    <mergeCell ref="B48:B51"/>
    <mergeCell ref="A44:A47"/>
    <mergeCell ref="A52:A55"/>
    <mergeCell ref="B52:B55"/>
    <mergeCell ref="A27:A30"/>
    <mergeCell ref="B27:B30"/>
    <mergeCell ref="A207:B210"/>
    <mergeCell ref="A203:B206"/>
    <mergeCell ref="B178:B181"/>
    <mergeCell ref="A182:A185"/>
    <mergeCell ref="B182:B185"/>
    <mergeCell ref="B152:M152"/>
    <mergeCell ref="A153:A156"/>
    <mergeCell ref="A186:B189"/>
    <mergeCell ref="A178:A181"/>
    <mergeCell ref="A165:A168"/>
    <mergeCell ref="B165:B168"/>
    <mergeCell ref="B195:B198"/>
    <mergeCell ref="A199:A202"/>
    <mergeCell ref="B199:B202"/>
    <mergeCell ref="A195:A198"/>
    <mergeCell ref="A190:M190"/>
    <mergeCell ref="A191:A194"/>
    <mergeCell ref="B191:B194"/>
  </mergeCells>
  <pageMargins left="0.9055118110236221" right="0.51181102362204722" top="0.74803149606299213" bottom="0.74803149606299213" header="0.31496062992125984" footer="0.31496062992125984"/>
  <pageSetup paperSize="9" scale="70" orientation="landscape" r:id="rId1"/>
  <rowBreaks count="4" manualBreakCount="4">
    <brk id="164" max="12" man="1"/>
    <brk id="178" max="12" man="1"/>
    <brk id="189" max="12" man="1"/>
    <brk id="204" max="1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9"/>
  <sheetViews>
    <sheetView workbookViewId="0">
      <selection activeCell="A9" sqref="A9"/>
    </sheetView>
  </sheetViews>
  <sheetFormatPr defaultRowHeight="14.4" x14ac:dyDescent="0.3"/>
  <cols>
    <col min="1" max="1" width="154.109375" customWidth="1"/>
    <col min="2" max="2" width="9.109375" customWidth="1"/>
  </cols>
  <sheetData>
    <row r="1" spans="1:1" ht="409.6" x14ac:dyDescent="0.3">
      <c r="A1" s="180" t="s">
        <v>209</v>
      </c>
    </row>
    <row r="2" spans="1:1" ht="374.4" x14ac:dyDescent="0.3">
      <c r="A2" s="180" t="s">
        <v>210</v>
      </c>
    </row>
    <row r="3" spans="1:1" ht="409.6" x14ac:dyDescent="0.3">
      <c r="A3" s="180" t="s">
        <v>211</v>
      </c>
    </row>
    <row r="4" spans="1:1" ht="409.6" x14ac:dyDescent="0.3">
      <c r="A4" s="180" t="s">
        <v>212</v>
      </c>
    </row>
    <row r="5" spans="1:1" ht="409.6" x14ac:dyDescent="0.3">
      <c r="A5" s="180" t="s">
        <v>213</v>
      </c>
    </row>
    <row r="6" spans="1:1" ht="409.6" x14ac:dyDescent="0.3">
      <c r="A6" s="180" t="s">
        <v>214</v>
      </c>
    </row>
    <row r="7" spans="1:1" ht="302.39999999999998" x14ac:dyDescent="0.3">
      <c r="A7" s="180" t="s">
        <v>215</v>
      </c>
    </row>
    <row r="8" spans="1:1" ht="409.6" x14ac:dyDescent="0.3">
      <c r="A8" s="180" t="s">
        <v>216</v>
      </c>
    </row>
    <row r="9" spans="1:1" ht="409.6" x14ac:dyDescent="0.3">
      <c r="A9" s="180" t="s">
        <v>217</v>
      </c>
    </row>
  </sheetData>
  <pageMargins left="0.7" right="0.7" top="0.75" bottom="0.75" header="0.3" footer="0.3"/>
  <pageSetup paperSize="9" scale="56"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45"/>
  <sheetViews>
    <sheetView topLeftCell="A28" zoomScaleSheetLayoutView="100" workbookViewId="0">
      <selection activeCell="A31" sqref="A31:K31"/>
    </sheetView>
  </sheetViews>
  <sheetFormatPr defaultRowHeight="13.8" x14ac:dyDescent="0.3"/>
  <cols>
    <col min="1" max="1" width="9.44140625" style="36" customWidth="1"/>
    <col min="2" max="2" width="63.5546875" style="36" customWidth="1"/>
    <col min="3" max="3" width="18.109375" style="36" customWidth="1"/>
    <col min="4" max="4" width="18" style="36" customWidth="1"/>
    <col min="5" max="5" width="15.33203125" style="36" customWidth="1"/>
    <col min="6" max="6" width="12" style="36" customWidth="1"/>
    <col min="7" max="10" width="12.44140625" style="36" customWidth="1"/>
    <col min="11" max="11" width="29" style="36" customWidth="1"/>
    <col min="12" max="12" width="13.109375" style="36" customWidth="1"/>
    <col min="13" max="256" width="9.109375" style="36"/>
    <col min="257" max="257" width="24.88671875" style="36" customWidth="1"/>
    <col min="258" max="258" width="14.109375" style="36" customWidth="1"/>
    <col min="259" max="259" width="14.33203125" style="36" customWidth="1"/>
    <col min="260" max="260" width="69.6640625" style="36" customWidth="1"/>
    <col min="261" max="261" width="17.109375" style="36" customWidth="1"/>
    <col min="262" max="262" width="15.5546875" style="36" customWidth="1"/>
    <col min="263" max="267" width="14.109375" style="36" customWidth="1"/>
    <col min="268" max="268" width="3.109375" style="36" customWidth="1"/>
    <col min="269" max="512" width="9.109375" style="36"/>
    <col min="513" max="513" width="24.88671875" style="36" customWidth="1"/>
    <col min="514" max="514" width="14.109375" style="36" customWidth="1"/>
    <col min="515" max="515" width="14.33203125" style="36" customWidth="1"/>
    <col min="516" max="516" width="69.6640625" style="36" customWidth="1"/>
    <col min="517" max="517" width="17.109375" style="36" customWidth="1"/>
    <col min="518" max="518" width="15.5546875" style="36" customWidth="1"/>
    <col min="519" max="523" width="14.109375" style="36" customWidth="1"/>
    <col min="524" max="524" width="3.109375" style="36" customWidth="1"/>
    <col min="525" max="768" width="9.109375" style="36"/>
    <col min="769" max="769" width="24.88671875" style="36" customWidth="1"/>
    <col min="770" max="770" width="14.109375" style="36" customWidth="1"/>
    <col min="771" max="771" width="14.33203125" style="36" customWidth="1"/>
    <col min="772" max="772" width="69.6640625" style="36" customWidth="1"/>
    <col min="773" max="773" width="17.109375" style="36" customWidth="1"/>
    <col min="774" max="774" width="15.5546875" style="36" customWidth="1"/>
    <col min="775" max="779" width="14.109375" style="36" customWidth="1"/>
    <col min="780" max="780" width="3.109375" style="36" customWidth="1"/>
    <col min="781" max="1024" width="9.109375" style="36"/>
    <col min="1025" max="1025" width="24.88671875" style="36" customWidth="1"/>
    <col min="1026" max="1026" width="14.109375" style="36" customWidth="1"/>
    <col min="1027" max="1027" width="14.33203125" style="36" customWidth="1"/>
    <col min="1028" max="1028" width="69.6640625" style="36" customWidth="1"/>
    <col min="1029" max="1029" width="17.109375" style="36" customWidth="1"/>
    <col min="1030" max="1030" width="15.5546875" style="36" customWidth="1"/>
    <col min="1031" max="1035" width="14.109375" style="36" customWidth="1"/>
    <col min="1036" max="1036" width="3.109375" style="36" customWidth="1"/>
    <col min="1037" max="1280" width="9.109375" style="36"/>
    <col min="1281" max="1281" width="24.88671875" style="36" customWidth="1"/>
    <col min="1282" max="1282" width="14.109375" style="36" customWidth="1"/>
    <col min="1283" max="1283" width="14.33203125" style="36" customWidth="1"/>
    <col min="1284" max="1284" width="69.6640625" style="36" customWidth="1"/>
    <col min="1285" max="1285" width="17.109375" style="36" customWidth="1"/>
    <col min="1286" max="1286" width="15.5546875" style="36" customWidth="1"/>
    <col min="1287" max="1291" width="14.109375" style="36" customWidth="1"/>
    <col min="1292" max="1292" width="3.109375" style="36" customWidth="1"/>
    <col min="1293" max="1536" width="9.109375" style="36"/>
    <col min="1537" max="1537" width="24.88671875" style="36" customWidth="1"/>
    <col min="1538" max="1538" width="14.109375" style="36" customWidth="1"/>
    <col min="1539" max="1539" width="14.33203125" style="36" customWidth="1"/>
    <col min="1540" max="1540" width="69.6640625" style="36" customWidth="1"/>
    <col min="1541" max="1541" width="17.109375" style="36" customWidth="1"/>
    <col min="1542" max="1542" width="15.5546875" style="36" customWidth="1"/>
    <col min="1543" max="1547" width="14.109375" style="36" customWidth="1"/>
    <col min="1548" max="1548" width="3.109375" style="36" customWidth="1"/>
    <col min="1549" max="1792" width="9.109375" style="36"/>
    <col min="1793" max="1793" width="24.88671875" style="36" customWidth="1"/>
    <col min="1794" max="1794" width="14.109375" style="36" customWidth="1"/>
    <col min="1795" max="1795" width="14.33203125" style="36" customWidth="1"/>
    <col min="1796" max="1796" width="69.6640625" style="36" customWidth="1"/>
    <col min="1797" max="1797" width="17.109375" style="36" customWidth="1"/>
    <col min="1798" max="1798" width="15.5546875" style="36" customWidth="1"/>
    <col min="1799" max="1803" width="14.109375" style="36" customWidth="1"/>
    <col min="1804" max="1804" width="3.109375" style="36" customWidth="1"/>
    <col min="1805" max="2048" width="9.109375" style="36"/>
    <col min="2049" max="2049" width="24.88671875" style="36" customWidth="1"/>
    <col min="2050" max="2050" width="14.109375" style="36" customWidth="1"/>
    <col min="2051" max="2051" width="14.33203125" style="36" customWidth="1"/>
    <col min="2052" max="2052" width="69.6640625" style="36" customWidth="1"/>
    <col min="2053" max="2053" width="17.109375" style="36" customWidth="1"/>
    <col min="2054" max="2054" width="15.5546875" style="36" customWidth="1"/>
    <col min="2055" max="2059" width="14.109375" style="36" customWidth="1"/>
    <col min="2060" max="2060" width="3.109375" style="36" customWidth="1"/>
    <col min="2061" max="2304" width="9.109375" style="36"/>
    <col min="2305" max="2305" width="24.88671875" style="36" customWidth="1"/>
    <col min="2306" max="2306" width="14.109375" style="36" customWidth="1"/>
    <col min="2307" max="2307" width="14.33203125" style="36" customWidth="1"/>
    <col min="2308" max="2308" width="69.6640625" style="36" customWidth="1"/>
    <col min="2309" max="2309" width="17.109375" style="36" customWidth="1"/>
    <col min="2310" max="2310" width="15.5546875" style="36" customWidth="1"/>
    <col min="2311" max="2315" width="14.109375" style="36" customWidth="1"/>
    <col min="2316" max="2316" width="3.109375" style="36" customWidth="1"/>
    <col min="2317" max="2560" width="9.109375" style="36"/>
    <col min="2561" max="2561" width="24.88671875" style="36" customWidth="1"/>
    <col min="2562" max="2562" width="14.109375" style="36" customWidth="1"/>
    <col min="2563" max="2563" width="14.33203125" style="36" customWidth="1"/>
    <col min="2564" max="2564" width="69.6640625" style="36" customWidth="1"/>
    <col min="2565" max="2565" width="17.109375" style="36" customWidth="1"/>
    <col min="2566" max="2566" width="15.5546875" style="36" customWidth="1"/>
    <col min="2567" max="2571" width="14.109375" style="36" customWidth="1"/>
    <col min="2572" max="2572" width="3.109375" style="36" customWidth="1"/>
    <col min="2573" max="2816" width="9.109375" style="36"/>
    <col min="2817" max="2817" width="24.88671875" style="36" customWidth="1"/>
    <col min="2818" max="2818" width="14.109375" style="36" customWidth="1"/>
    <col min="2819" max="2819" width="14.33203125" style="36" customWidth="1"/>
    <col min="2820" max="2820" width="69.6640625" style="36" customWidth="1"/>
    <col min="2821" max="2821" width="17.109375" style="36" customWidth="1"/>
    <col min="2822" max="2822" width="15.5546875" style="36" customWidth="1"/>
    <col min="2823" max="2827" width="14.109375" style="36" customWidth="1"/>
    <col min="2828" max="2828" width="3.109375" style="36" customWidth="1"/>
    <col min="2829" max="3072" width="9.109375" style="36"/>
    <col min="3073" max="3073" width="24.88671875" style="36" customWidth="1"/>
    <col min="3074" max="3074" width="14.109375" style="36" customWidth="1"/>
    <col min="3075" max="3075" width="14.33203125" style="36" customWidth="1"/>
    <col min="3076" max="3076" width="69.6640625" style="36" customWidth="1"/>
    <col min="3077" max="3077" width="17.109375" style="36" customWidth="1"/>
    <col min="3078" max="3078" width="15.5546875" style="36" customWidth="1"/>
    <col min="3079" max="3083" width="14.109375" style="36" customWidth="1"/>
    <col min="3084" max="3084" width="3.109375" style="36" customWidth="1"/>
    <col min="3085" max="3328" width="9.109375" style="36"/>
    <col min="3329" max="3329" width="24.88671875" style="36" customWidth="1"/>
    <col min="3330" max="3330" width="14.109375" style="36" customWidth="1"/>
    <col min="3331" max="3331" width="14.33203125" style="36" customWidth="1"/>
    <col min="3332" max="3332" width="69.6640625" style="36" customWidth="1"/>
    <col min="3333" max="3333" width="17.109375" style="36" customWidth="1"/>
    <col min="3334" max="3334" width="15.5546875" style="36" customWidth="1"/>
    <col min="3335" max="3339" width="14.109375" style="36" customWidth="1"/>
    <col min="3340" max="3340" width="3.109375" style="36" customWidth="1"/>
    <col min="3341" max="3584" width="9.109375" style="36"/>
    <col min="3585" max="3585" width="24.88671875" style="36" customWidth="1"/>
    <col min="3586" max="3586" width="14.109375" style="36" customWidth="1"/>
    <col min="3587" max="3587" width="14.33203125" style="36" customWidth="1"/>
    <col min="3588" max="3588" width="69.6640625" style="36" customWidth="1"/>
    <col min="3589" max="3589" width="17.109375" style="36" customWidth="1"/>
    <col min="3590" max="3590" width="15.5546875" style="36" customWidth="1"/>
    <col min="3591" max="3595" width="14.109375" style="36" customWidth="1"/>
    <col min="3596" max="3596" width="3.109375" style="36" customWidth="1"/>
    <col min="3597" max="3840" width="9.109375" style="36"/>
    <col min="3841" max="3841" width="24.88671875" style="36" customWidth="1"/>
    <col min="3842" max="3842" width="14.109375" style="36" customWidth="1"/>
    <col min="3843" max="3843" width="14.33203125" style="36" customWidth="1"/>
    <col min="3844" max="3844" width="69.6640625" style="36" customWidth="1"/>
    <col min="3845" max="3845" width="17.109375" style="36" customWidth="1"/>
    <col min="3846" max="3846" width="15.5546875" style="36" customWidth="1"/>
    <col min="3847" max="3851" width="14.109375" style="36" customWidth="1"/>
    <col min="3852" max="3852" width="3.109375" style="36" customWidth="1"/>
    <col min="3853" max="4096" width="9.109375" style="36"/>
    <col min="4097" max="4097" width="24.88671875" style="36" customWidth="1"/>
    <col min="4098" max="4098" width="14.109375" style="36" customWidth="1"/>
    <col min="4099" max="4099" width="14.33203125" style="36" customWidth="1"/>
    <col min="4100" max="4100" width="69.6640625" style="36" customWidth="1"/>
    <col min="4101" max="4101" width="17.109375" style="36" customWidth="1"/>
    <col min="4102" max="4102" width="15.5546875" style="36" customWidth="1"/>
    <col min="4103" max="4107" width="14.109375" style="36" customWidth="1"/>
    <col min="4108" max="4108" width="3.109375" style="36" customWidth="1"/>
    <col min="4109" max="4352" width="9.109375" style="36"/>
    <col min="4353" max="4353" width="24.88671875" style="36" customWidth="1"/>
    <col min="4354" max="4354" width="14.109375" style="36" customWidth="1"/>
    <col min="4355" max="4355" width="14.33203125" style="36" customWidth="1"/>
    <col min="4356" max="4356" width="69.6640625" style="36" customWidth="1"/>
    <col min="4357" max="4357" width="17.109375" style="36" customWidth="1"/>
    <col min="4358" max="4358" width="15.5546875" style="36" customWidth="1"/>
    <col min="4359" max="4363" width="14.109375" style="36" customWidth="1"/>
    <col min="4364" max="4364" width="3.109375" style="36" customWidth="1"/>
    <col min="4365" max="4608" width="9.109375" style="36"/>
    <col min="4609" max="4609" width="24.88671875" style="36" customWidth="1"/>
    <col min="4610" max="4610" width="14.109375" style="36" customWidth="1"/>
    <col min="4611" max="4611" width="14.33203125" style="36" customWidth="1"/>
    <col min="4612" max="4612" width="69.6640625" style="36" customWidth="1"/>
    <col min="4613" max="4613" width="17.109375" style="36" customWidth="1"/>
    <col min="4614" max="4614" width="15.5546875" style="36" customWidth="1"/>
    <col min="4615" max="4619" width="14.109375" style="36" customWidth="1"/>
    <col min="4620" max="4620" width="3.109375" style="36" customWidth="1"/>
    <col min="4621" max="4864" width="9.109375" style="36"/>
    <col min="4865" max="4865" width="24.88671875" style="36" customWidth="1"/>
    <col min="4866" max="4866" width="14.109375" style="36" customWidth="1"/>
    <col min="4867" max="4867" width="14.33203125" style="36" customWidth="1"/>
    <col min="4868" max="4868" width="69.6640625" style="36" customWidth="1"/>
    <col min="4869" max="4869" width="17.109375" style="36" customWidth="1"/>
    <col min="4870" max="4870" width="15.5546875" style="36" customWidth="1"/>
    <col min="4871" max="4875" width="14.109375" style="36" customWidth="1"/>
    <col min="4876" max="4876" width="3.109375" style="36" customWidth="1"/>
    <col min="4877" max="5120" width="9.109375" style="36"/>
    <col min="5121" max="5121" width="24.88671875" style="36" customWidth="1"/>
    <col min="5122" max="5122" width="14.109375" style="36" customWidth="1"/>
    <col min="5123" max="5123" width="14.33203125" style="36" customWidth="1"/>
    <col min="5124" max="5124" width="69.6640625" style="36" customWidth="1"/>
    <col min="5125" max="5125" width="17.109375" style="36" customWidth="1"/>
    <col min="5126" max="5126" width="15.5546875" style="36" customWidth="1"/>
    <col min="5127" max="5131" width="14.109375" style="36" customWidth="1"/>
    <col min="5132" max="5132" width="3.109375" style="36" customWidth="1"/>
    <col min="5133" max="5376" width="9.109375" style="36"/>
    <col min="5377" max="5377" width="24.88671875" style="36" customWidth="1"/>
    <col min="5378" max="5378" width="14.109375" style="36" customWidth="1"/>
    <col min="5379" max="5379" width="14.33203125" style="36" customWidth="1"/>
    <col min="5380" max="5380" width="69.6640625" style="36" customWidth="1"/>
    <col min="5381" max="5381" width="17.109375" style="36" customWidth="1"/>
    <col min="5382" max="5382" width="15.5546875" style="36" customWidth="1"/>
    <col min="5383" max="5387" width="14.109375" style="36" customWidth="1"/>
    <col min="5388" max="5388" width="3.109375" style="36" customWidth="1"/>
    <col min="5389" max="5632" width="9.109375" style="36"/>
    <col min="5633" max="5633" width="24.88671875" style="36" customWidth="1"/>
    <col min="5634" max="5634" width="14.109375" style="36" customWidth="1"/>
    <col min="5635" max="5635" width="14.33203125" style="36" customWidth="1"/>
    <col min="5636" max="5636" width="69.6640625" style="36" customWidth="1"/>
    <col min="5637" max="5637" width="17.109375" style="36" customWidth="1"/>
    <col min="5638" max="5638" width="15.5546875" style="36" customWidth="1"/>
    <col min="5639" max="5643" width="14.109375" style="36" customWidth="1"/>
    <col min="5644" max="5644" width="3.109375" style="36" customWidth="1"/>
    <col min="5645" max="5888" width="9.109375" style="36"/>
    <col min="5889" max="5889" width="24.88671875" style="36" customWidth="1"/>
    <col min="5890" max="5890" width="14.109375" style="36" customWidth="1"/>
    <col min="5891" max="5891" width="14.33203125" style="36" customWidth="1"/>
    <col min="5892" max="5892" width="69.6640625" style="36" customWidth="1"/>
    <col min="5893" max="5893" width="17.109375" style="36" customWidth="1"/>
    <col min="5894" max="5894" width="15.5546875" style="36" customWidth="1"/>
    <col min="5895" max="5899" width="14.109375" style="36" customWidth="1"/>
    <col min="5900" max="5900" width="3.109375" style="36" customWidth="1"/>
    <col min="5901" max="6144" width="9.109375" style="36"/>
    <col min="6145" max="6145" width="24.88671875" style="36" customWidth="1"/>
    <col min="6146" max="6146" width="14.109375" style="36" customWidth="1"/>
    <col min="6147" max="6147" width="14.33203125" style="36" customWidth="1"/>
    <col min="6148" max="6148" width="69.6640625" style="36" customWidth="1"/>
    <col min="6149" max="6149" width="17.109375" style="36" customWidth="1"/>
    <col min="6150" max="6150" width="15.5546875" style="36" customWidth="1"/>
    <col min="6151" max="6155" width="14.109375" style="36" customWidth="1"/>
    <col min="6156" max="6156" width="3.109375" style="36" customWidth="1"/>
    <col min="6157" max="6400" width="9.109375" style="36"/>
    <col min="6401" max="6401" width="24.88671875" style="36" customWidth="1"/>
    <col min="6402" max="6402" width="14.109375" style="36" customWidth="1"/>
    <col min="6403" max="6403" width="14.33203125" style="36" customWidth="1"/>
    <col min="6404" max="6404" width="69.6640625" style="36" customWidth="1"/>
    <col min="6405" max="6405" width="17.109375" style="36" customWidth="1"/>
    <col min="6406" max="6406" width="15.5546875" style="36" customWidth="1"/>
    <col min="6407" max="6411" width="14.109375" style="36" customWidth="1"/>
    <col min="6412" max="6412" width="3.109375" style="36" customWidth="1"/>
    <col min="6413" max="6656" width="9.109375" style="36"/>
    <col min="6657" max="6657" width="24.88671875" style="36" customWidth="1"/>
    <col min="6658" max="6658" width="14.109375" style="36" customWidth="1"/>
    <col min="6659" max="6659" width="14.33203125" style="36" customWidth="1"/>
    <col min="6660" max="6660" width="69.6640625" style="36" customWidth="1"/>
    <col min="6661" max="6661" width="17.109375" style="36" customWidth="1"/>
    <col min="6662" max="6662" width="15.5546875" style="36" customWidth="1"/>
    <col min="6663" max="6667" width="14.109375" style="36" customWidth="1"/>
    <col min="6668" max="6668" width="3.109375" style="36" customWidth="1"/>
    <col min="6669" max="6912" width="9.109375" style="36"/>
    <col min="6913" max="6913" width="24.88671875" style="36" customWidth="1"/>
    <col min="6914" max="6914" width="14.109375" style="36" customWidth="1"/>
    <col min="6915" max="6915" width="14.33203125" style="36" customWidth="1"/>
    <col min="6916" max="6916" width="69.6640625" style="36" customWidth="1"/>
    <col min="6917" max="6917" width="17.109375" style="36" customWidth="1"/>
    <col min="6918" max="6918" width="15.5546875" style="36" customWidth="1"/>
    <col min="6919" max="6923" width="14.109375" style="36" customWidth="1"/>
    <col min="6924" max="6924" width="3.109375" style="36" customWidth="1"/>
    <col min="6925" max="7168" width="9.109375" style="36"/>
    <col min="7169" max="7169" width="24.88671875" style="36" customWidth="1"/>
    <col min="7170" max="7170" width="14.109375" style="36" customWidth="1"/>
    <col min="7171" max="7171" width="14.33203125" style="36" customWidth="1"/>
    <col min="7172" max="7172" width="69.6640625" style="36" customWidth="1"/>
    <col min="7173" max="7173" width="17.109375" style="36" customWidth="1"/>
    <col min="7174" max="7174" width="15.5546875" style="36" customWidth="1"/>
    <col min="7175" max="7179" width="14.109375" style="36" customWidth="1"/>
    <col min="7180" max="7180" width="3.109375" style="36" customWidth="1"/>
    <col min="7181" max="7424" width="9.109375" style="36"/>
    <col min="7425" max="7425" width="24.88671875" style="36" customWidth="1"/>
    <col min="7426" max="7426" width="14.109375" style="36" customWidth="1"/>
    <col min="7427" max="7427" width="14.33203125" style="36" customWidth="1"/>
    <col min="7428" max="7428" width="69.6640625" style="36" customWidth="1"/>
    <col min="7429" max="7429" width="17.109375" style="36" customWidth="1"/>
    <col min="7430" max="7430" width="15.5546875" style="36" customWidth="1"/>
    <col min="7431" max="7435" width="14.109375" style="36" customWidth="1"/>
    <col min="7436" max="7436" width="3.109375" style="36" customWidth="1"/>
    <col min="7437" max="7680" width="9.109375" style="36"/>
    <col min="7681" max="7681" width="24.88671875" style="36" customWidth="1"/>
    <col min="7682" max="7682" width="14.109375" style="36" customWidth="1"/>
    <col min="7683" max="7683" width="14.33203125" style="36" customWidth="1"/>
    <col min="7684" max="7684" width="69.6640625" style="36" customWidth="1"/>
    <col min="7685" max="7685" width="17.109375" style="36" customWidth="1"/>
    <col min="7686" max="7686" width="15.5546875" style="36" customWidth="1"/>
    <col min="7687" max="7691" width="14.109375" style="36" customWidth="1"/>
    <col min="7692" max="7692" width="3.109375" style="36" customWidth="1"/>
    <col min="7693" max="7936" width="9.109375" style="36"/>
    <col min="7937" max="7937" width="24.88671875" style="36" customWidth="1"/>
    <col min="7938" max="7938" width="14.109375" style="36" customWidth="1"/>
    <col min="7939" max="7939" width="14.33203125" style="36" customWidth="1"/>
    <col min="7940" max="7940" width="69.6640625" style="36" customWidth="1"/>
    <col min="7941" max="7941" width="17.109375" style="36" customWidth="1"/>
    <col min="7942" max="7942" width="15.5546875" style="36" customWidth="1"/>
    <col min="7943" max="7947" width="14.109375" style="36" customWidth="1"/>
    <col min="7948" max="7948" width="3.109375" style="36" customWidth="1"/>
    <col min="7949" max="8192" width="9.109375" style="36"/>
    <col min="8193" max="8193" width="24.88671875" style="36" customWidth="1"/>
    <col min="8194" max="8194" width="14.109375" style="36" customWidth="1"/>
    <col min="8195" max="8195" width="14.33203125" style="36" customWidth="1"/>
    <col min="8196" max="8196" width="69.6640625" style="36" customWidth="1"/>
    <col min="8197" max="8197" width="17.109375" style="36" customWidth="1"/>
    <col min="8198" max="8198" width="15.5546875" style="36" customWidth="1"/>
    <col min="8199" max="8203" width="14.109375" style="36" customWidth="1"/>
    <col min="8204" max="8204" width="3.109375" style="36" customWidth="1"/>
    <col min="8205" max="8448" width="9.109375" style="36"/>
    <col min="8449" max="8449" width="24.88671875" style="36" customWidth="1"/>
    <col min="8450" max="8450" width="14.109375" style="36" customWidth="1"/>
    <col min="8451" max="8451" width="14.33203125" style="36" customWidth="1"/>
    <col min="8452" max="8452" width="69.6640625" style="36" customWidth="1"/>
    <col min="8453" max="8453" width="17.109375" style="36" customWidth="1"/>
    <col min="8454" max="8454" width="15.5546875" style="36" customWidth="1"/>
    <col min="8455" max="8459" width="14.109375" style="36" customWidth="1"/>
    <col min="8460" max="8460" width="3.109375" style="36" customWidth="1"/>
    <col min="8461" max="8704" width="9.109375" style="36"/>
    <col min="8705" max="8705" width="24.88671875" style="36" customWidth="1"/>
    <col min="8706" max="8706" width="14.109375" style="36" customWidth="1"/>
    <col min="8707" max="8707" width="14.33203125" style="36" customWidth="1"/>
    <col min="8708" max="8708" width="69.6640625" style="36" customWidth="1"/>
    <col min="8709" max="8709" width="17.109375" style="36" customWidth="1"/>
    <col min="8710" max="8710" width="15.5546875" style="36" customWidth="1"/>
    <col min="8711" max="8715" width="14.109375" style="36" customWidth="1"/>
    <col min="8716" max="8716" width="3.109375" style="36" customWidth="1"/>
    <col min="8717" max="8960" width="9.109375" style="36"/>
    <col min="8961" max="8961" width="24.88671875" style="36" customWidth="1"/>
    <col min="8962" max="8962" width="14.109375" style="36" customWidth="1"/>
    <col min="8963" max="8963" width="14.33203125" style="36" customWidth="1"/>
    <col min="8964" max="8964" width="69.6640625" style="36" customWidth="1"/>
    <col min="8965" max="8965" width="17.109375" style="36" customWidth="1"/>
    <col min="8966" max="8966" width="15.5546875" style="36" customWidth="1"/>
    <col min="8967" max="8971" width="14.109375" style="36" customWidth="1"/>
    <col min="8972" max="8972" width="3.109375" style="36" customWidth="1"/>
    <col min="8973" max="9216" width="9.109375" style="36"/>
    <col min="9217" max="9217" width="24.88671875" style="36" customWidth="1"/>
    <col min="9218" max="9218" width="14.109375" style="36" customWidth="1"/>
    <col min="9219" max="9219" width="14.33203125" style="36" customWidth="1"/>
    <col min="9220" max="9220" width="69.6640625" style="36" customWidth="1"/>
    <col min="9221" max="9221" width="17.109375" style="36" customWidth="1"/>
    <col min="9222" max="9222" width="15.5546875" style="36" customWidth="1"/>
    <col min="9223" max="9227" width="14.109375" style="36" customWidth="1"/>
    <col min="9228" max="9228" width="3.109375" style="36" customWidth="1"/>
    <col min="9229" max="9472" width="9.109375" style="36"/>
    <col min="9473" max="9473" width="24.88671875" style="36" customWidth="1"/>
    <col min="9474" max="9474" width="14.109375" style="36" customWidth="1"/>
    <col min="9475" max="9475" width="14.33203125" style="36" customWidth="1"/>
    <col min="9476" max="9476" width="69.6640625" style="36" customWidth="1"/>
    <col min="9477" max="9477" width="17.109375" style="36" customWidth="1"/>
    <col min="9478" max="9478" width="15.5546875" style="36" customWidth="1"/>
    <col min="9479" max="9483" width="14.109375" style="36" customWidth="1"/>
    <col min="9484" max="9484" width="3.109375" style="36" customWidth="1"/>
    <col min="9485" max="9728" width="9.109375" style="36"/>
    <col min="9729" max="9729" width="24.88671875" style="36" customWidth="1"/>
    <col min="9730" max="9730" width="14.109375" style="36" customWidth="1"/>
    <col min="9731" max="9731" width="14.33203125" style="36" customWidth="1"/>
    <col min="9732" max="9732" width="69.6640625" style="36" customWidth="1"/>
    <col min="9733" max="9733" width="17.109375" style="36" customWidth="1"/>
    <col min="9734" max="9734" width="15.5546875" style="36" customWidth="1"/>
    <col min="9735" max="9739" width="14.109375" style="36" customWidth="1"/>
    <col min="9740" max="9740" width="3.109375" style="36" customWidth="1"/>
    <col min="9741" max="9984" width="9.109375" style="36"/>
    <col min="9985" max="9985" width="24.88671875" style="36" customWidth="1"/>
    <col min="9986" max="9986" width="14.109375" style="36" customWidth="1"/>
    <col min="9987" max="9987" width="14.33203125" style="36" customWidth="1"/>
    <col min="9988" max="9988" width="69.6640625" style="36" customWidth="1"/>
    <col min="9989" max="9989" width="17.109375" style="36" customWidth="1"/>
    <col min="9990" max="9990" width="15.5546875" style="36" customWidth="1"/>
    <col min="9991" max="9995" width="14.109375" style="36" customWidth="1"/>
    <col min="9996" max="9996" width="3.109375" style="36" customWidth="1"/>
    <col min="9997" max="10240" width="9.109375" style="36"/>
    <col min="10241" max="10241" width="24.88671875" style="36" customWidth="1"/>
    <col min="10242" max="10242" width="14.109375" style="36" customWidth="1"/>
    <col min="10243" max="10243" width="14.33203125" style="36" customWidth="1"/>
    <col min="10244" max="10244" width="69.6640625" style="36" customWidth="1"/>
    <col min="10245" max="10245" width="17.109375" style="36" customWidth="1"/>
    <col min="10246" max="10246" width="15.5546875" style="36" customWidth="1"/>
    <col min="10247" max="10251" width="14.109375" style="36" customWidth="1"/>
    <col min="10252" max="10252" width="3.109375" style="36" customWidth="1"/>
    <col min="10253" max="10496" width="9.109375" style="36"/>
    <col min="10497" max="10497" width="24.88671875" style="36" customWidth="1"/>
    <col min="10498" max="10498" width="14.109375" style="36" customWidth="1"/>
    <col min="10499" max="10499" width="14.33203125" style="36" customWidth="1"/>
    <col min="10500" max="10500" width="69.6640625" style="36" customWidth="1"/>
    <col min="10501" max="10501" width="17.109375" style="36" customWidth="1"/>
    <col min="10502" max="10502" width="15.5546875" style="36" customWidth="1"/>
    <col min="10503" max="10507" width="14.109375" style="36" customWidth="1"/>
    <col min="10508" max="10508" width="3.109375" style="36" customWidth="1"/>
    <col min="10509" max="10752" width="9.109375" style="36"/>
    <col min="10753" max="10753" width="24.88671875" style="36" customWidth="1"/>
    <col min="10754" max="10754" width="14.109375" style="36" customWidth="1"/>
    <col min="10755" max="10755" width="14.33203125" style="36" customWidth="1"/>
    <col min="10756" max="10756" width="69.6640625" style="36" customWidth="1"/>
    <col min="10757" max="10757" width="17.109375" style="36" customWidth="1"/>
    <col min="10758" max="10758" width="15.5546875" style="36" customWidth="1"/>
    <col min="10759" max="10763" width="14.109375" style="36" customWidth="1"/>
    <col min="10764" max="10764" width="3.109375" style="36" customWidth="1"/>
    <col min="10765" max="11008" width="9.109375" style="36"/>
    <col min="11009" max="11009" width="24.88671875" style="36" customWidth="1"/>
    <col min="11010" max="11010" width="14.109375" style="36" customWidth="1"/>
    <col min="11011" max="11011" width="14.33203125" style="36" customWidth="1"/>
    <col min="11012" max="11012" width="69.6640625" style="36" customWidth="1"/>
    <col min="11013" max="11013" width="17.109375" style="36" customWidth="1"/>
    <col min="11014" max="11014" width="15.5546875" style="36" customWidth="1"/>
    <col min="11015" max="11019" width="14.109375" style="36" customWidth="1"/>
    <col min="11020" max="11020" width="3.109375" style="36" customWidth="1"/>
    <col min="11021" max="11264" width="9.109375" style="36"/>
    <col min="11265" max="11265" width="24.88671875" style="36" customWidth="1"/>
    <col min="11266" max="11266" width="14.109375" style="36" customWidth="1"/>
    <col min="11267" max="11267" width="14.33203125" style="36" customWidth="1"/>
    <col min="11268" max="11268" width="69.6640625" style="36" customWidth="1"/>
    <col min="11269" max="11269" width="17.109375" style="36" customWidth="1"/>
    <col min="11270" max="11270" width="15.5546875" style="36" customWidth="1"/>
    <col min="11271" max="11275" width="14.109375" style="36" customWidth="1"/>
    <col min="11276" max="11276" width="3.109375" style="36" customWidth="1"/>
    <col min="11277" max="11520" width="9.109375" style="36"/>
    <col min="11521" max="11521" width="24.88671875" style="36" customWidth="1"/>
    <col min="11522" max="11522" width="14.109375" style="36" customWidth="1"/>
    <col min="11523" max="11523" width="14.33203125" style="36" customWidth="1"/>
    <col min="11524" max="11524" width="69.6640625" style="36" customWidth="1"/>
    <col min="11525" max="11525" width="17.109375" style="36" customWidth="1"/>
    <col min="11526" max="11526" width="15.5546875" style="36" customWidth="1"/>
    <col min="11527" max="11531" width="14.109375" style="36" customWidth="1"/>
    <col min="11532" max="11532" width="3.109375" style="36" customWidth="1"/>
    <col min="11533" max="11776" width="9.109375" style="36"/>
    <col min="11777" max="11777" width="24.88671875" style="36" customWidth="1"/>
    <col min="11778" max="11778" width="14.109375" style="36" customWidth="1"/>
    <col min="11779" max="11779" width="14.33203125" style="36" customWidth="1"/>
    <col min="11780" max="11780" width="69.6640625" style="36" customWidth="1"/>
    <col min="11781" max="11781" width="17.109375" style="36" customWidth="1"/>
    <col min="11782" max="11782" width="15.5546875" style="36" customWidth="1"/>
    <col min="11783" max="11787" width="14.109375" style="36" customWidth="1"/>
    <col min="11788" max="11788" width="3.109375" style="36" customWidth="1"/>
    <col min="11789" max="12032" width="9.109375" style="36"/>
    <col min="12033" max="12033" width="24.88671875" style="36" customWidth="1"/>
    <col min="12034" max="12034" width="14.109375" style="36" customWidth="1"/>
    <col min="12035" max="12035" width="14.33203125" style="36" customWidth="1"/>
    <col min="12036" max="12036" width="69.6640625" style="36" customWidth="1"/>
    <col min="12037" max="12037" width="17.109375" style="36" customWidth="1"/>
    <col min="12038" max="12038" width="15.5546875" style="36" customWidth="1"/>
    <col min="12039" max="12043" width="14.109375" style="36" customWidth="1"/>
    <col min="12044" max="12044" width="3.109375" style="36" customWidth="1"/>
    <col min="12045" max="12288" width="9.109375" style="36"/>
    <col min="12289" max="12289" width="24.88671875" style="36" customWidth="1"/>
    <col min="12290" max="12290" width="14.109375" style="36" customWidth="1"/>
    <col min="12291" max="12291" width="14.33203125" style="36" customWidth="1"/>
    <col min="12292" max="12292" width="69.6640625" style="36" customWidth="1"/>
    <col min="12293" max="12293" width="17.109375" style="36" customWidth="1"/>
    <col min="12294" max="12294" width="15.5546875" style="36" customWidth="1"/>
    <col min="12295" max="12299" width="14.109375" style="36" customWidth="1"/>
    <col min="12300" max="12300" width="3.109375" style="36" customWidth="1"/>
    <col min="12301" max="12544" width="9.109375" style="36"/>
    <col min="12545" max="12545" width="24.88671875" style="36" customWidth="1"/>
    <col min="12546" max="12546" width="14.109375" style="36" customWidth="1"/>
    <col min="12547" max="12547" width="14.33203125" style="36" customWidth="1"/>
    <col min="12548" max="12548" width="69.6640625" style="36" customWidth="1"/>
    <col min="12549" max="12549" width="17.109375" style="36" customWidth="1"/>
    <col min="12550" max="12550" width="15.5546875" style="36" customWidth="1"/>
    <col min="12551" max="12555" width="14.109375" style="36" customWidth="1"/>
    <col min="12556" max="12556" width="3.109375" style="36" customWidth="1"/>
    <col min="12557" max="12800" width="9.109375" style="36"/>
    <col min="12801" max="12801" width="24.88671875" style="36" customWidth="1"/>
    <col min="12802" max="12802" width="14.109375" style="36" customWidth="1"/>
    <col min="12803" max="12803" width="14.33203125" style="36" customWidth="1"/>
    <col min="12804" max="12804" width="69.6640625" style="36" customWidth="1"/>
    <col min="12805" max="12805" width="17.109375" style="36" customWidth="1"/>
    <col min="12806" max="12806" width="15.5546875" style="36" customWidth="1"/>
    <col min="12807" max="12811" width="14.109375" style="36" customWidth="1"/>
    <col min="12812" max="12812" width="3.109375" style="36" customWidth="1"/>
    <col min="12813" max="13056" width="9.109375" style="36"/>
    <col min="13057" max="13057" width="24.88671875" style="36" customWidth="1"/>
    <col min="13058" max="13058" width="14.109375" style="36" customWidth="1"/>
    <col min="13059" max="13059" width="14.33203125" style="36" customWidth="1"/>
    <col min="13060" max="13060" width="69.6640625" style="36" customWidth="1"/>
    <col min="13061" max="13061" width="17.109375" style="36" customWidth="1"/>
    <col min="13062" max="13062" width="15.5546875" style="36" customWidth="1"/>
    <col min="13063" max="13067" width="14.109375" style="36" customWidth="1"/>
    <col min="13068" max="13068" width="3.109375" style="36" customWidth="1"/>
    <col min="13069" max="13312" width="9.109375" style="36"/>
    <col min="13313" max="13313" width="24.88671875" style="36" customWidth="1"/>
    <col min="13314" max="13314" width="14.109375" style="36" customWidth="1"/>
    <col min="13315" max="13315" width="14.33203125" style="36" customWidth="1"/>
    <col min="13316" max="13316" width="69.6640625" style="36" customWidth="1"/>
    <col min="13317" max="13317" width="17.109375" style="36" customWidth="1"/>
    <col min="13318" max="13318" width="15.5546875" style="36" customWidth="1"/>
    <col min="13319" max="13323" width="14.109375" style="36" customWidth="1"/>
    <col min="13324" max="13324" width="3.109375" style="36" customWidth="1"/>
    <col min="13325" max="13568" width="9.109375" style="36"/>
    <col min="13569" max="13569" width="24.88671875" style="36" customWidth="1"/>
    <col min="13570" max="13570" width="14.109375" style="36" customWidth="1"/>
    <col min="13571" max="13571" width="14.33203125" style="36" customWidth="1"/>
    <col min="13572" max="13572" width="69.6640625" style="36" customWidth="1"/>
    <col min="13573" max="13573" width="17.109375" style="36" customWidth="1"/>
    <col min="13574" max="13574" width="15.5546875" style="36" customWidth="1"/>
    <col min="13575" max="13579" width="14.109375" style="36" customWidth="1"/>
    <col min="13580" max="13580" width="3.109375" style="36" customWidth="1"/>
    <col min="13581" max="13824" width="9.109375" style="36"/>
    <col min="13825" max="13825" width="24.88671875" style="36" customWidth="1"/>
    <col min="13826" max="13826" width="14.109375" style="36" customWidth="1"/>
    <col min="13827" max="13827" width="14.33203125" style="36" customWidth="1"/>
    <col min="13828" max="13828" width="69.6640625" style="36" customWidth="1"/>
    <col min="13829" max="13829" width="17.109375" style="36" customWidth="1"/>
    <col min="13830" max="13830" width="15.5546875" style="36" customWidth="1"/>
    <col min="13831" max="13835" width="14.109375" style="36" customWidth="1"/>
    <col min="13836" max="13836" width="3.109375" style="36" customWidth="1"/>
    <col min="13837" max="14080" width="9.109375" style="36"/>
    <col min="14081" max="14081" width="24.88671875" style="36" customWidth="1"/>
    <col min="14082" max="14082" width="14.109375" style="36" customWidth="1"/>
    <col min="14083" max="14083" width="14.33203125" style="36" customWidth="1"/>
    <col min="14084" max="14084" width="69.6640625" style="36" customWidth="1"/>
    <col min="14085" max="14085" width="17.109375" style="36" customWidth="1"/>
    <col min="14086" max="14086" width="15.5546875" style="36" customWidth="1"/>
    <col min="14087" max="14091" width="14.109375" style="36" customWidth="1"/>
    <col min="14092" max="14092" width="3.109375" style="36" customWidth="1"/>
    <col min="14093" max="14336" width="9.109375" style="36"/>
    <col min="14337" max="14337" width="24.88671875" style="36" customWidth="1"/>
    <col min="14338" max="14338" width="14.109375" style="36" customWidth="1"/>
    <col min="14339" max="14339" width="14.33203125" style="36" customWidth="1"/>
    <col min="14340" max="14340" width="69.6640625" style="36" customWidth="1"/>
    <col min="14341" max="14341" width="17.109375" style="36" customWidth="1"/>
    <col min="14342" max="14342" width="15.5546875" style="36" customWidth="1"/>
    <col min="14343" max="14347" width="14.109375" style="36" customWidth="1"/>
    <col min="14348" max="14348" width="3.109375" style="36" customWidth="1"/>
    <col min="14349" max="14592" width="9.109375" style="36"/>
    <col min="14593" max="14593" width="24.88671875" style="36" customWidth="1"/>
    <col min="14594" max="14594" width="14.109375" style="36" customWidth="1"/>
    <col min="14595" max="14595" width="14.33203125" style="36" customWidth="1"/>
    <col min="14596" max="14596" width="69.6640625" style="36" customWidth="1"/>
    <col min="14597" max="14597" width="17.109375" style="36" customWidth="1"/>
    <col min="14598" max="14598" width="15.5546875" style="36" customWidth="1"/>
    <col min="14599" max="14603" width="14.109375" style="36" customWidth="1"/>
    <col min="14604" max="14604" width="3.109375" style="36" customWidth="1"/>
    <col min="14605" max="14848" width="9.109375" style="36"/>
    <col min="14849" max="14849" width="24.88671875" style="36" customWidth="1"/>
    <col min="14850" max="14850" width="14.109375" style="36" customWidth="1"/>
    <col min="14851" max="14851" width="14.33203125" style="36" customWidth="1"/>
    <col min="14852" max="14852" width="69.6640625" style="36" customWidth="1"/>
    <col min="14853" max="14853" width="17.109375" style="36" customWidth="1"/>
    <col min="14854" max="14854" width="15.5546875" style="36" customWidth="1"/>
    <col min="14855" max="14859" width="14.109375" style="36" customWidth="1"/>
    <col min="14860" max="14860" width="3.109375" style="36" customWidth="1"/>
    <col min="14861" max="15104" width="9.109375" style="36"/>
    <col min="15105" max="15105" width="24.88671875" style="36" customWidth="1"/>
    <col min="15106" max="15106" width="14.109375" style="36" customWidth="1"/>
    <col min="15107" max="15107" width="14.33203125" style="36" customWidth="1"/>
    <col min="15108" max="15108" width="69.6640625" style="36" customWidth="1"/>
    <col min="15109" max="15109" width="17.109375" style="36" customWidth="1"/>
    <col min="15110" max="15110" width="15.5546875" style="36" customWidth="1"/>
    <col min="15111" max="15115" width="14.109375" style="36" customWidth="1"/>
    <col min="15116" max="15116" width="3.109375" style="36" customWidth="1"/>
    <col min="15117" max="15360" width="9.109375" style="36"/>
    <col min="15361" max="15361" width="24.88671875" style="36" customWidth="1"/>
    <col min="15362" max="15362" width="14.109375" style="36" customWidth="1"/>
    <col min="15363" max="15363" width="14.33203125" style="36" customWidth="1"/>
    <col min="15364" max="15364" width="69.6640625" style="36" customWidth="1"/>
    <col min="15365" max="15365" width="17.109375" style="36" customWidth="1"/>
    <col min="15366" max="15366" width="15.5546875" style="36" customWidth="1"/>
    <col min="15367" max="15371" width="14.109375" style="36" customWidth="1"/>
    <col min="15372" max="15372" width="3.109375" style="36" customWidth="1"/>
    <col min="15373" max="15616" width="9.109375" style="36"/>
    <col min="15617" max="15617" width="24.88671875" style="36" customWidth="1"/>
    <col min="15618" max="15618" width="14.109375" style="36" customWidth="1"/>
    <col min="15619" max="15619" width="14.33203125" style="36" customWidth="1"/>
    <col min="15620" max="15620" width="69.6640625" style="36" customWidth="1"/>
    <col min="15621" max="15621" width="17.109375" style="36" customWidth="1"/>
    <col min="15622" max="15622" width="15.5546875" style="36" customWidth="1"/>
    <col min="15623" max="15627" width="14.109375" style="36" customWidth="1"/>
    <col min="15628" max="15628" width="3.109375" style="36" customWidth="1"/>
    <col min="15629" max="15872" width="9.109375" style="36"/>
    <col min="15873" max="15873" width="24.88671875" style="36" customWidth="1"/>
    <col min="15874" max="15874" width="14.109375" style="36" customWidth="1"/>
    <col min="15875" max="15875" width="14.33203125" style="36" customWidth="1"/>
    <col min="15876" max="15876" width="69.6640625" style="36" customWidth="1"/>
    <col min="15877" max="15877" width="17.109375" style="36" customWidth="1"/>
    <col min="15878" max="15878" width="15.5546875" style="36" customWidth="1"/>
    <col min="15879" max="15883" width="14.109375" style="36" customWidth="1"/>
    <col min="15884" max="15884" width="3.109375" style="36" customWidth="1"/>
    <col min="15885" max="16128" width="9.109375" style="36"/>
    <col min="16129" max="16129" width="24.88671875" style="36" customWidth="1"/>
    <col min="16130" max="16130" width="14.109375" style="36" customWidth="1"/>
    <col min="16131" max="16131" width="14.33203125" style="36" customWidth="1"/>
    <col min="16132" max="16132" width="69.6640625" style="36" customWidth="1"/>
    <col min="16133" max="16133" width="17.109375" style="36" customWidth="1"/>
    <col min="16134" max="16134" width="15.5546875" style="36" customWidth="1"/>
    <col min="16135" max="16139" width="14.109375" style="36" customWidth="1"/>
    <col min="16140" max="16140" width="3.109375" style="36" customWidth="1"/>
    <col min="16141" max="16384" width="9.109375" style="36"/>
  </cols>
  <sheetData>
    <row r="1" spans="1:11" ht="15" customHeight="1" x14ac:dyDescent="0.3">
      <c r="A1" s="234" t="s">
        <v>75</v>
      </c>
      <c r="B1" s="234"/>
      <c r="C1" s="234"/>
      <c r="D1" s="234"/>
      <c r="E1" s="234"/>
      <c r="F1" s="234"/>
      <c r="G1" s="234"/>
      <c r="H1" s="234"/>
      <c r="I1" s="234"/>
      <c r="J1" s="234"/>
      <c r="K1" s="234"/>
    </row>
    <row r="2" spans="1:11" ht="15" customHeight="1" x14ac:dyDescent="0.3">
      <c r="A2" s="234" t="s">
        <v>96</v>
      </c>
      <c r="B2" s="234"/>
      <c r="C2" s="234"/>
      <c r="D2" s="234"/>
      <c r="E2" s="234"/>
      <c r="F2" s="234"/>
      <c r="G2" s="234"/>
      <c r="H2" s="234"/>
      <c r="I2" s="234"/>
      <c r="J2" s="234"/>
      <c r="K2" s="234"/>
    </row>
    <row r="3" spans="1:11" x14ac:dyDescent="0.3">
      <c r="A3" s="234" t="s">
        <v>189</v>
      </c>
      <c r="B3" s="234"/>
      <c r="C3" s="234"/>
      <c r="D3" s="234"/>
      <c r="E3" s="234"/>
      <c r="F3" s="234"/>
      <c r="G3" s="234"/>
      <c r="H3" s="234"/>
      <c r="I3" s="234"/>
      <c r="J3" s="234"/>
      <c r="K3" s="234"/>
    </row>
    <row r="5" spans="1:11" ht="15" customHeight="1" x14ac:dyDescent="0.3">
      <c r="A5" s="235" t="s">
        <v>57</v>
      </c>
      <c r="B5" s="235"/>
      <c r="C5" s="235"/>
      <c r="D5" s="235"/>
      <c r="E5" s="235"/>
      <c r="F5" s="235"/>
      <c r="G5" s="235"/>
      <c r="H5" s="235"/>
      <c r="I5" s="235"/>
      <c r="J5" s="235"/>
      <c r="K5" s="235"/>
    </row>
    <row r="6" spans="1:11" ht="16.5" customHeight="1" x14ac:dyDescent="0.3">
      <c r="A6" s="236" t="s">
        <v>206</v>
      </c>
      <c r="B6" s="236"/>
      <c r="C6" s="236"/>
      <c r="D6" s="236"/>
      <c r="E6" s="236"/>
      <c r="F6" s="236"/>
      <c r="G6" s="236"/>
      <c r="H6" s="236"/>
      <c r="I6" s="236"/>
      <c r="J6" s="236"/>
      <c r="K6" s="236"/>
    </row>
    <row r="7" spans="1:11" ht="51" customHeight="1" x14ac:dyDescent="0.3">
      <c r="A7" s="233" t="s">
        <v>60</v>
      </c>
      <c r="B7" s="233" t="s">
        <v>61</v>
      </c>
      <c r="C7" s="228" t="s">
        <v>62</v>
      </c>
      <c r="D7" s="233" t="s">
        <v>45</v>
      </c>
      <c r="E7" s="233" t="s">
        <v>46</v>
      </c>
      <c r="F7" s="225" t="s">
        <v>47</v>
      </c>
      <c r="G7" s="226"/>
      <c r="H7" s="226"/>
      <c r="I7" s="226"/>
      <c r="J7" s="227"/>
      <c r="K7" s="228" t="s">
        <v>63</v>
      </c>
    </row>
    <row r="8" spans="1:11" ht="58.5" customHeight="1" x14ac:dyDescent="0.3">
      <c r="A8" s="233"/>
      <c r="B8" s="233"/>
      <c r="C8" s="229"/>
      <c r="D8" s="233"/>
      <c r="E8" s="233"/>
      <c r="F8" s="183" t="s">
        <v>232</v>
      </c>
      <c r="G8" s="183" t="s">
        <v>43</v>
      </c>
      <c r="H8" s="183" t="s">
        <v>44</v>
      </c>
      <c r="I8" s="183" t="s">
        <v>78</v>
      </c>
      <c r="J8" s="183" t="s">
        <v>79</v>
      </c>
      <c r="K8" s="229"/>
    </row>
    <row r="9" spans="1:11" ht="15.75" customHeight="1" x14ac:dyDescent="0.3">
      <c r="A9" s="76">
        <v>1</v>
      </c>
      <c r="B9" s="76">
        <v>2</v>
      </c>
      <c r="C9" s="76">
        <v>3</v>
      </c>
      <c r="D9" s="76">
        <v>4</v>
      </c>
      <c r="E9" s="76">
        <v>5</v>
      </c>
      <c r="F9" s="76">
        <v>6</v>
      </c>
      <c r="G9" s="76">
        <v>7</v>
      </c>
      <c r="H9" s="76">
        <v>8</v>
      </c>
      <c r="I9" s="76">
        <v>9</v>
      </c>
      <c r="J9" s="76">
        <v>10</v>
      </c>
      <c r="K9" s="76">
        <v>11</v>
      </c>
    </row>
    <row r="10" spans="1:11" ht="17.25" customHeight="1" x14ac:dyDescent="0.3">
      <c r="A10" s="231" t="s">
        <v>114</v>
      </c>
      <c r="B10" s="231"/>
      <c r="C10" s="231"/>
      <c r="D10" s="231"/>
      <c r="E10" s="231"/>
      <c r="F10" s="231"/>
      <c r="G10" s="231"/>
      <c r="H10" s="231"/>
      <c r="I10" s="231"/>
      <c r="J10" s="231"/>
      <c r="K10" s="232"/>
    </row>
    <row r="11" spans="1:11" ht="69" x14ac:dyDescent="0.3">
      <c r="A11" s="99" t="s">
        <v>40</v>
      </c>
      <c r="B11" s="77" t="s">
        <v>296</v>
      </c>
      <c r="C11" s="81" t="s">
        <v>92</v>
      </c>
      <c r="D11" s="100" t="s">
        <v>48</v>
      </c>
      <c r="E11" s="78">
        <v>0</v>
      </c>
      <c r="F11" s="79">
        <v>0</v>
      </c>
      <c r="G11" s="79">
        <v>0</v>
      </c>
      <c r="H11" s="79">
        <v>0</v>
      </c>
      <c r="I11" s="79">
        <v>0</v>
      </c>
      <c r="J11" s="79">
        <v>0</v>
      </c>
      <c r="K11" s="161" t="s">
        <v>170</v>
      </c>
    </row>
    <row r="12" spans="1:11" ht="55.8" x14ac:dyDescent="0.3">
      <c r="A12" s="99" t="s">
        <v>37</v>
      </c>
      <c r="B12" s="206" t="s">
        <v>297</v>
      </c>
      <c r="C12" s="81" t="s">
        <v>92</v>
      </c>
      <c r="D12" s="100" t="s">
        <v>93</v>
      </c>
      <c r="E12" s="78">
        <v>0</v>
      </c>
      <c r="F12" s="79">
        <v>0</v>
      </c>
      <c r="G12" s="79">
        <v>0</v>
      </c>
      <c r="H12" s="79">
        <v>0</v>
      </c>
      <c r="I12" s="79">
        <v>0</v>
      </c>
      <c r="J12" s="79">
        <v>0</v>
      </c>
      <c r="K12" s="161" t="s">
        <v>171</v>
      </c>
    </row>
    <row r="13" spans="1:11" ht="66.75" customHeight="1" x14ac:dyDescent="0.3">
      <c r="A13" s="99" t="s">
        <v>53</v>
      </c>
      <c r="B13" s="205" t="s">
        <v>298</v>
      </c>
      <c r="C13" s="81" t="s">
        <v>92</v>
      </c>
      <c r="D13" s="100" t="s">
        <v>93</v>
      </c>
      <c r="E13" s="78">
        <v>0</v>
      </c>
      <c r="F13" s="79">
        <v>3</v>
      </c>
      <c r="G13" s="79">
        <v>3</v>
      </c>
      <c r="H13" s="79">
        <v>3</v>
      </c>
      <c r="I13" s="79">
        <v>3</v>
      </c>
      <c r="J13" s="79">
        <v>3</v>
      </c>
      <c r="K13" s="161" t="s">
        <v>170</v>
      </c>
    </row>
    <row r="14" spans="1:11" ht="15.75" customHeight="1" x14ac:dyDescent="0.3">
      <c r="A14" s="230" t="s">
        <v>286</v>
      </c>
      <c r="B14" s="230"/>
      <c r="C14" s="230"/>
      <c r="D14" s="230"/>
      <c r="E14" s="230"/>
      <c r="F14" s="230"/>
      <c r="G14" s="230"/>
      <c r="H14" s="230"/>
      <c r="I14" s="230"/>
      <c r="J14" s="230"/>
      <c r="K14" s="230"/>
    </row>
    <row r="15" spans="1:11" ht="55.2" x14ac:dyDescent="0.3">
      <c r="A15" s="102" t="s">
        <v>38</v>
      </c>
      <c r="B15" s="101" t="s">
        <v>299</v>
      </c>
      <c r="C15" s="81" t="s">
        <v>222</v>
      </c>
      <c r="D15" s="101" t="s">
        <v>48</v>
      </c>
      <c r="E15" s="159">
        <v>100</v>
      </c>
      <c r="F15" s="159">
        <v>104</v>
      </c>
      <c r="G15" s="159">
        <v>106</v>
      </c>
      <c r="H15" s="159">
        <v>108</v>
      </c>
      <c r="I15" s="159">
        <v>110</v>
      </c>
      <c r="J15" s="159">
        <v>112</v>
      </c>
      <c r="K15" s="158" t="s">
        <v>172</v>
      </c>
    </row>
    <row r="16" spans="1:11" ht="30.6" x14ac:dyDescent="0.3">
      <c r="A16" s="102" t="s">
        <v>39</v>
      </c>
      <c r="B16" s="101" t="s">
        <v>300</v>
      </c>
      <c r="C16" s="81" t="s">
        <v>67</v>
      </c>
      <c r="D16" s="101" t="s">
        <v>48</v>
      </c>
      <c r="E16" s="159">
        <v>100</v>
      </c>
      <c r="F16" s="159">
        <v>100</v>
      </c>
      <c r="G16" s="159">
        <v>100</v>
      </c>
      <c r="H16" s="159">
        <v>100</v>
      </c>
      <c r="I16" s="159">
        <v>100</v>
      </c>
      <c r="J16" s="159">
        <v>100</v>
      </c>
      <c r="K16" s="158" t="s">
        <v>172</v>
      </c>
    </row>
    <row r="17" spans="1:11" ht="16.5" customHeight="1" x14ac:dyDescent="0.3">
      <c r="A17" s="241" t="s">
        <v>288</v>
      </c>
      <c r="B17" s="241"/>
      <c r="C17" s="241"/>
      <c r="D17" s="241"/>
      <c r="E17" s="241"/>
      <c r="F17" s="241"/>
      <c r="G17" s="241"/>
      <c r="H17" s="241"/>
      <c r="I17" s="241"/>
      <c r="J17" s="241"/>
      <c r="K17" s="242"/>
    </row>
    <row r="18" spans="1:11" ht="47.25" customHeight="1" x14ac:dyDescent="0.3">
      <c r="A18" s="157" t="s">
        <v>162</v>
      </c>
      <c r="B18" s="105" t="s">
        <v>301</v>
      </c>
      <c r="C18" s="105" t="s">
        <v>67</v>
      </c>
      <c r="D18" s="105" t="s">
        <v>94</v>
      </c>
      <c r="E18" s="130">
        <v>29798</v>
      </c>
      <c r="F18" s="130">
        <v>29800</v>
      </c>
      <c r="G18" s="130">
        <v>29850</v>
      </c>
      <c r="H18" s="130">
        <v>29900</v>
      </c>
      <c r="I18" s="130">
        <v>29950</v>
      </c>
      <c r="J18" s="191">
        <v>30000</v>
      </c>
      <c r="K18" s="160" t="s">
        <v>173</v>
      </c>
    </row>
    <row r="19" spans="1:11" ht="59.25" customHeight="1" x14ac:dyDescent="0.3">
      <c r="A19" s="157" t="s">
        <v>163</v>
      </c>
      <c r="B19" s="105" t="s">
        <v>302</v>
      </c>
      <c r="C19" s="105" t="s">
        <v>69</v>
      </c>
      <c r="D19" s="105" t="s">
        <v>93</v>
      </c>
      <c r="E19" s="130">
        <v>0</v>
      </c>
      <c r="F19" s="130">
        <v>0</v>
      </c>
      <c r="G19" s="130">
        <v>0</v>
      </c>
      <c r="H19" s="130">
        <v>0</v>
      </c>
      <c r="I19" s="130">
        <v>0</v>
      </c>
      <c r="J19" s="130">
        <v>0</v>
      </c>
      <c r="K19" s="160" t="s">
        <v>173</v>
      </c>
    </row>
    <row r="20" spans="1:11" ht="60.75" customHeight="1" x14ac:dyDescent="0.3">
      <c r="A20" s="157" t="s">
        <v>164</v>
      </c>
      <c r="B20" s="105" t="s">
        <v>238</v>
      </c>
      <c r="C20" s="105" t="s">
        <v>67</v>
      </c>
      <c r="D20" s="105" t="s">
        <v>240</v>
      </c>
      <c r="E20" s="130">
        <v>0</v>
      </c>
      <c r="F20" s="130">
        <v>5.29</v>
      </c>
      <c r="G20" s="130">
        <v>5.49</v>
      </c>
      <c r="H20" s="130">
        <v>5.69</v>
      </c>
      <c r="I20" s="130">
        <v>5.89</v>
      </c>
      <c r="J20" s="130">
        <v>5.98</v>
      </c>
      <c r="K20" s="160" t="s">
        <v>173</v>
      </c>
    </row>
    <row r="21" spans="1:11" ht="22.5" customHeight="1" x14ac:dyDescent="0.3">
      <c r="A21" s="237" t="s">
        <v>280</v>
      </c>
      <c r="B21" s="238"/>
      <c r="C21" s="238"/>
      <c r="D21" s="238"/>
      <c r="E21" s="238"/>
      <c r="F21" s="238"/>
      <c r="G21" s="238"/>
      <c r="H21" s="238"/>
      <c r="I21" s="238"/>
      <c r="J21" s="238"/>
      <c r="K21" s="239"/>
    </row>
    <row r="22" spans="1:11" ht="55.2" x14ac:dyDescent="0.3">
      <c r="A22" s="104" t="s">
        <v>153</v>
      </c>
      <c r="B22" s="105" t="s">
        <v>325</v>
      </c>
      <c r="C22" s="105" t="s">
        <v>222</v>
      </c>
      <c r="D22" s="105" t="s">
        <v>242</v>
      </c>
      <c r="E22" s="156">
        <v>237</v>
      </c>
      <c r="F22" s="155">
        <v>261</v>
      </c>
      <c r="G22" s="155">
        <v>273</v>
      </c>
      <c r="H22" s="155">
        <v>284</v>
      </c>
      <c r="I22" s="155">
        <v>296</v>
      </c>
      <c r="J22" s="155">
        <v>308</v>
      </c>
      <c r="K22" s="162" t="s">
        <v>174</v>
      </c>
    </row>
    <row r="23" spans="1:11" ht="122.4" x14ac:dyDescent="0.3">
      <c r="A23" s="103" t="s">
        <v>323</v>
      </c>
      <c r="B23" s="80" t="s">
        <v>326</v>
      </c>
      <c r="C23" s="80" t="s">
        <v>95</v>
      </c>
      <c r="D23" s="84" t="s">
        <v>48</v>
      </c>
      <c r="E23" s="85">
        <v>100</v>
      </c>
      <c r="F23" s="85">
        <v>100</v>
      </c>
      <c r="G23" s="85">
        <v>100</v>
      </c>
      <c r="H23" s="85">
        <v>100</v>
      </c>
      <c r="I23" s="85">
        <v>100</v>
      </c>
      <c r="J23" s="85">
        <v>100</v>
      </c>
      <c r="K23" s="163" t="s">
        <v>179</v>
      </c>
    </row>
    <row r="24" spans="1:11" ht="27.6" x14ac:dyDescent="0.3">
      <c r="A24" s="103" t="s">
        <v>324</v>
      </c>
      <c r="B24" s="185" t="s">
        <v>223</v>
      </c>
      <c r="C24" s="80" t="s">
        <v>67</v>
      </c>
      <c r="D24" s="84" t="s">
        <v>48</v>
      </c>
      <c r="E24" s="85">
        <v>0</v>
      </c>
      <c r="F24" s="85">
        <v>0</v>
      </c>
      <c r="G24" s="85">
        <v>10.47</v>
      </c>
      <c r="H24" s="85">
        <v>10.69</v>
      </c>
      <c r="I24" s="85">
        <v>10.85</v>
      </c>
      <c r="J24" s="85">
        <v>10.94</v>
      </c>
      <c r="K24" s="163" t="s">
        <v>224</v>
      </c>
    </row>
    <row r="25" spans="1:11" ht="30" customHeight="1" x14ac:dyDescent="0.3">
      <c r="A25" s="246" t="s">
        <v>293</v>
      </c>
      <c r="B25" s="231"/>
      <c r="C25" s="231"/>
      <c r="D25" s="231"/>
      <c r="E25" s="231"/>
      <c r="F25" s="231"/>
      <c r="G25" s="231"/>
      <c r="H25" s="231"/>
      <c r="I25" s="231"/>
      <c r="J25" s="231"/>
      <c r="K25" s="232"/>
    </row>
    <row r="26" spans="1:11" ht="91.8" x14ac:dyDescent="0.3">
      <c r="A26" s="103" t="s">
        <v>264</v>
      </c>
      <c r="B26" s="165" t="s">
        <v>338</v>
      </c>
      <c r="C26" s="165" t="s">
        <v>222</v>
      </c>
      <c r="D26" s="165" t="s">
        <v>225</v>
      </c>
      <c r="E26" s="130">
        <v>336.95600000000002</v>
      </c>
      <c r="F26" s="130">
        <v>356.34</v>
      </c>
      <c r="G26" s="130">
        <v>369.95600000000002</v>
      </c>
      <c r="H26" s="130">
        <v>382.85</v>
      </c>
      <c r="I26" s="130">
        <v>395.73</v>
      </c>
      <c r="J26" s="190">
        <v>402.47</v>
      </c>
      <c r="K26" s="162" t="s">
        <v>175</v>
      </c>
    </row>
    <row r="27" spans="1:11" ht="82.5" customHeight="1" x14ac:dyDescent="0.3">
      <c r="A27" s="103" t="s">
        <v>165</v>
      </c>
      <c r="B27" s="165" t="s">
        <v>339</v>
      </c>
      <c r="C27" s="165" t="s">
        <v>222</v>
      </c>
      <c r="D27" s="165" t="s">
        <v>93</v>
      </c>
      <c r="E27" s="159">
        <v>0</v>
      </c>
      <c r="F27" s="159">
        <v>0</v>
      </c>
      <c r="G27" s="159">
        <v>0</v>
      </c>
      <c r="H27" s="159">
        <v>0</v>
      </c>
      <c r="I27" s="159">
        <v>0</v>
      </c>
      <c r="J27" s="159">
        <v>0</v>
      </c>
      <c r="K27" s="166" t="s">
        <v>176</v>
      </c>
    </row>
    <row r="28" spans="1:11" ht="66" customHeight="1" x14ac:dyDescent="0.3">
      <c r="A28" s="103" t="s">
        <v>327</v>
      </c>
      <c r="B28" s="165" t="s">
        <v>227</v>
      </c>
      <c r="C28" s="165" t="s">
        <v>222</v>
      </c>
      <c r="D28" s="165" t="s">
        <v>93</v>
      </c>
      <c r="E28" s="159">
        <v>0</v>
      </c>
      <c r="F28" s="159">
        <v>0</v>
      </c>
      <c r="G28" s="159">
        <v>0</v>
      </c>
      <c r="H28" s="159">
        <v>0</v>
      </c>
      <c r="I28" s="159">
        <v>0</v>
      </c>
      <c r="J28" s="159">
        <v>0</v>
      </c>
      <c r="K28" s="166" t="s">
        <v>176</v>
      </c>
    </row>
    <row r="29" spans="1:11" ht="60.75" customHeight="1" x14ac:dyDescent="0.3">
      <c r="A29" s="103" t="s">
        <v>226</v>
      </c>
      <c r="B29" s="165" t="s">
        <v>228</v>
      </c>
      <c r="C29" s="165" t="s">
        <v>222</v>
      </c>
      <c r="D29" s="165" t="s">
        <v>93</v>
      </c>
      <c r="E29" s="130">
        <v>0</v>
      </c>
      <c r="F29" s="130">
        <v>0</v>
      </c>
      <c r="G29" s="167">
        <v>0</v>
      </c>
      <c r="H29" s="167">
        <v>0</v>
      </c>
      <c r="I29" s="130">
        <v>0</v>
      </c>
      <c r="J29" s="130">
        <v>0</v>
      </c>
      <c r="K29" s="168" t="s">
        <v>173</v>
      </c>
    </row>
    <row r="30" spans="1:11" ht="60" customHeight="1" x14ac:dyDescent="0.3">
      <c r="A30" s="103" t="s">
        <v>166</v>
      </c>
      <c r="B30" s="165" t="s">
        <v>229</v>
      </c>
      <c r="C30" s="165" t="s">
        <v>222</v>
      </c>
      <c r="D30" s="165" t="s">
        <v>93</v>
      </c>
      <c r="E30" s="130">
        <v>0</v>
      </c>
      <c r="F30" s="130">
        <v>0</v>
      </c>
      <c r="G30" s="167">
        <v>0</v>
      </c>
      <c r="H30" s="167">
        <v>2</v>
      </c>
      <c r="I30" s="130">
        <v>0</v>
      </c>
      <c r="J30" s="130">
        <v>0</v>
      </c>
      <c r="K30" s="168" t="s">
        <v>174</v>
      </c>
    </row>
    <row r="31" spans="1:11" ht="21.75" customHeight="1" x14ac:dyDescent="0.3">
      <c r="A31" s="237" t="s">
        <v>218</v>
      </c>
      <c r="B31" s="238"/>
      <c r="C31" s="238"/>
      <c r="D31" s="238"/>
      <c r="E31" s="238"/>
      <c r="F31" s="238"/>
      <c r="G31" s="238"/>
      <c r="H31" s="238"/>
      <c r="I31" s="238"/>
      <c r="J31" s="238"/>
      <c r="K31" s="239"/>
    </row>
    <row r="32" spans="1:11" ht="41.4" x14ac:dyDescent="0.3">
      <c r="A32" s="104" t="s">
        <v>230</v>
      </c>
      <c r="B32" s="105" t="s">
        <v>303</v>
      </c>
      <c r="C32" s="105" t="s">
        <v>67</v>
      </c>
      <c r="D32" s="105" t="s">
        <v>48</v>
      </c>
      <c r="E32" s="155">
        <v>0</v>
      </c>
      <c r="F32" s="155">
        <v>13.5</v>
      </c>
      <c r="G32" s="155">
        <v>13.5</v>
      </c>
      <c r="H32" s="155">
        <v>13.6</v>
      </c>
      <c r="I32" s="155">
        <v>13.7</v>
      </c>
      <c r="J32" s="191">
        <v>13.9</v>
      </c>
      <c r="K32" s="162" t="s">
        <v>276</v>
      </c>
    </row>
    <row r="33" spans="1:11" ht="41.4" x14ac:dyDescent="0.3">
      <c r="A33" s="103" t="s">
        <v>231</v>
      </c>
      <c r="B33" s="80" t="s">
        <v>304</v>
      </c>
      <c r="C33" s="80" t="s">
        <v>67</v>
      </c>
      <c r="D33" s="84" t="s">
        <v>48</v>
      </c>
      <c r="E33" s="199">
        <v>0</v>
      </c>
      <c r="F33" s="199">
        <v>3.4</v>
      </c>
      <c r="G33" s="199">
        <v>3.4</v>
      </c>
      <c r="H33" s="199">
        <v>3.73</v>
      </c>
      <c r="I33" s="199">
        <v>4.01</v>
      </c>
      <c r="J33" s="199">
        <v>4.45</v>
      </c>
      <c r="K33" s="163" t="s">
        <v>276</v>
      </c>
    </row>
    <row r="34" spans="1:11" ht="18" customHeight="1" x14ac:dyDescent="0.3">
      <c r="A34" s="243" t="s">
        <v>291</v>
      </c>
      <c r="B34" s="244"/>
      <c r="C34" s="244"/>
      <c r="D34" s="244"/>
      <c r="E34" s="244"/>
      <c r="F34" s="244"/>
      <c r="G34" s="244"/>
      <c r="H34" s="244"/>
      <c r="I34" s="244"/>
      <c r="J34" s="244"/>
      <c r="K34" s="245"/>
    </row>
    <row r="35" spans="1:11" ht="69" x14ac:dyDescent="0.3">
      <c r="A35" s="109" t="s">
        <v>159</v>
      </c>
      <c r="B35" s="81" t="s">
        <v>305</v>
      </c>
      <c r="C35" s="81" t="s">
        <v>67</v>
      </c>
      <c r="D35" s="80" t="s">
        <v>48</v>
      </c>
      <c r="E35" s="82">
        <v>100</v>
      </c>
      <c r="F35" s="82">
        <v>100</v>
      </c>
      <c r="G35" s="82">
        <v>100</v>
      </c>
      <c r="H35" s="82">
        <v>100</v>
      </c>
      <c r="I35" s="82">
        <v>100</v>
      </c>
      <c r="J35" s="82">
        <v>100</v>
      </c>
      <c r="K35" s="160" t="s">
        <v>335</v>
      </c>
    </row>
    <row r="36" spans="1:11" ht="55.2" x14ac:dyDescent="0.3">
      <c r="A36" s="109" t="s">
        <v>160</v>
      </c>
      <c r="B36" s="81" t="s">
        <v>306</v>
      </c>
      <c r="C36" s="110" t="s">
        <v>67</v>
      </c>
      <c r="D36" s="110" t="s">
        <v>48</v>
      </c>
      <c r="E36" s="82">
        <v>100</v>
      </c>
      <c r="F36" s="82">
        <v>100</v>
      </c>
      <c r="G36" s="82">
        <v>100</v>
      </c>
      <c r="H36" s="82">
        <v>100</v>
      </c>
      <c r="I36" s="82">
        <v>100</v>
      </c>
      <c r="J36" s="82">
        <v>100</v>
      </c>
      <c r="K36" s="160" t="s">
        <v>336</v>
      </c>
    </row>
    <row r="37" spans="1:11" ht="55.2" x14ac:dyDescent="0.3">
      <c r="A37" s="109" t="s">
        <v>161</v>
      </c>
      <c r="B37" s="81" t="s">
        <v>308</v>
      </c>
      <c r="C37" s="111" t="s">
        <v>67</v>
      </c>
      <c r="D37" s="111" t="s">
        <v>48</v>
      </c>
      <c r="E37" s="82">
        <v>5</v>
      </c>
      <c r="F37" s="82">
        <v>5.5</v>
      </c>
      <c r="G37" s="82">
        <v>6</v>
      </c>
      <c r="H37" s="82">
        <v>6.5</v>
      </c>
      <c r="I37" s="82">
        <v>7</v>
      </c>
      <c r="J37" s="82">
        <v>7.5</v>
      </c>
      <c r="K37" s="160" t="s">
        <v>336</v>
      </c>
    </row>
    <row r="38" spans="1:11" ht="82.8" x14ac:dyDescent="0.3">
      <c r="A38" s="109" t="s">
        <v>235</v>
      </c>
      <c r="B38" s="81" t="s">
        <v>307</v>
      </c>
      <c r="C38" s="111" t="s">
        <v>67</v>
      </c>
      <c r="D38" s="111" t="s">
        <v>93</v>
      </c>
      <c r="E38" s="82">
        <v>0</v>
      </c>
      <c r="F38" s="82">
        <v>0</v>
      </c>
      <c r="G38" s="82">
        <v>0</v>
      </c>
      <c r="H38" s="82">
        <v>0</v>
      </c>
      <c r="I38" s="82">
        <v>0</v>
      </c>
      <c r="J38" s="82">
        <v>0</v>
      </c>
      <c r="K38" s="160" t="s">
        <v>237</v>
      </c>
    </row>
    <row r="39" spans="1:11" ht="96.6" x14ac:dyDescent="0.3">
      <c r="A39" s="109" t="s">
        <v>236</v>
      </c>
      <c r="B39" s="81" t="s">
        <v>309</v>
      </c>
      <c r="C39" s="111" t="s">
        <v>67</v>
      </c>
      <c r="D39" s="111" t="s">
        <v>48</v>
      </c>
      <c r="E39" s="82" t="s">
        <v>337</v>
      </c>
      <c r="F39" s="82">
        <v>100</v>
      </c>
      <c r="G39" s="82">
        <v>100</v>
      </c>
      <c r="H39" s="82">
        <v>100</v>
      </c>
      <c r="I39" s="82">
        <v>100</v>
      </c>
      <c r="J39" s="82">
        <v>100</v>
      </c>
      <c r="K39" s="160" t="s">
        <v>237</v>
      </c>
    </row>
    <row r="40" spans="1:11" x14ac:dyDescent="0.3">
      <c r="A40" s="247" t="s">
        <v>146</v>
      </c>
      <c r="B40" s="247"/>
      <c r="C40" s="247"/>
      <c r="D40" s="247"/>
      <c r="E40" s="247"/>
      <c r="F40" s="247"/>
      <c r="G40" s="247"/>
      <c r="H40" s="247"/>
      <c r="I40" s="247"/>
      <c r="J40" s="247"/>
      <c r="K40" s="247"/>
    </row>
    <row r="41" spans="1:11" ht="41.4" x14ac:dyDescent="0.3">
      <c r="A41" s="103" t="s">
        <v>157</v>
      </c>
      <c r="B41" s="105" t="s">
        <v>310</v>
      </c>
      <c r="C41" s="105" t="s">
        <v>67</v>
      </c>
      <c r="D41" s="105" t="s">
        <v>48</v>
      </c>
      <c r="E41" s="156">
        <v>100</v>
      </c>
      <c r="F41" s="155">
        <v>100</v>
      </c>
      <c r="G41" s="155">
        <v>100</v>
      </c>
      <c r="H41" s="155">
        <v>100</v>
      </c>
      <c r="I41" s="155">
        <v>100</v>
      </c>
      <c r="J41" s="155">
        <v>100</v>
      </c>
      <c r="K41" s="163" t="s">
        <v>177</v>
      </c>
    </row>
    <row r="42" spans="1:11" s="37" customFormat="1" x14ac:dyDescent="0.3">
      <c r="A42" s="240" t="s">
        <v>141</v>
      </c>
      <c r="B42" s="241"/>
      <c r="C42" s="241"/>
      <c r="D42" s="241"/>
      <c r="E42" s="241"/>
      <c r="F42" s="241"/>
      <c r="G42" s="241"/>
      <c r="H42" s="241"/>
      <c r="I42" s="241"/>
      <c r="J42" s="241"/>
      <c r="K42" s="242"/>
    </row>
    <row r="43" spans="1:11" ht="30.6" x14ac:dyDescent="0.3">
      <c r="A43" s="99" t="s">
        <v>158</v>
      </c>
      <c r="B43" s="81" t="s">
        <v>311</v>
      </c>
      <c r="C43" s="81" t="s">
        <v>67</v>
      </c>
      <c r="D43" s="81" t="s">
        <v>76</v>
      </c>
      <c r="E43" s="82">
        <v>19.2</v>
      </c>
      <c r="F43" s="83">
        <v>23</v>
      </c>
      <c r="G43" s="83">
        <v>25</v>
      </c>
      <c r="H43" s="83">
        <v>27</v>
      </c>
      <c r="I43" s="83">
        <v>29</v>
      </c>
      <c r="J43" s="83">
        <v>32</v>
      </c>
      <c r="K43" s="164" t="s">
        <v>178</v>
      </c>
    </row>
    <row r="44" spans="1:11" ht="12.75" customHeight="1" x14ac:dyDescent="0.3">
      <c r="A44" s="38"/>
      <c r="K44" s="39"/>
    </row>
    <row r="45" spans="1:11" ht="12.75" customHeight="1" x14ac:dyDescent="0.3">
      <c r="A45" s="38"/>
      <c r="K45" s="39"/>
    </row>
  </sheetData>
  <mergeCells count="21">
    <mergeCell ref="A21:K21"/>
    <mergeCell ref="A42:K42"/>
    <mergeCell ref="A34:K34"/>
    <mergeCell ref="A25:K25"/>
    <mergeCell ref="A17:K17"/>
    <mergeCell ref="A40:K40"/>
    <mergeCell ref="A31:K31"/>
    <mergeCell ref="A1:K1"/>
    <mergeCell ref="A2:K2"/>
    <mergeCell ref="A3:K3"/>
    <mergeCell ref="A5:K5"/>
    <mergeCell ref="A6:K6"/>
    <mergeCell ref="F7:J7"/>
    <mergeCell ref="K7:K8"/>
    <mergeCell ref="A14:K14"/>
    <mergeCell ref="A10:K10"/>
    <mergeCell ref="A7:A8"/>
    <mergeCell ref="B7:B8"/>
    <mergeCell ref="D7:D8"/>
    <mergeCell ref="E7:E8"/>
    <mergeCell ref="C7:C8"/>
  </mergeCells>
  <pageMargins left="0.11811023622047245" right="0.11811023622047245" top="0.15748031496062992" bottom="0.15748031496062992" header="0.31496062992125984" footer="0.31496062992125984"/>
  <pageSetup paperSize="9" scale="60" orientation="landscape" r:id="rId1"/>
  <colBreaks count="1" manualBreakCount="1">
    <brk id="11"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43"/>
  <sheetViews>
    <sheetView topLeftCell="A37" zoomScaleSheetLayoutView="100" workbookViewId="0">
      <selection activeCell="D37" sqref="D37"/>
    </sheetView>
  </sheetViews>
  <sheetFormatPr defaultRowHeight="14.4" x14ac:dyDescent="0.3"/>
  <cols>
    <col min="1" max="1" width="6.109375" customWidth="1"/>
    <col min="2" max="2" width="27.44140625" customWidth="1"/>
    <col min="3" max="3" width="17.6640625" style="107" customWidth="1"/>
    <col min="4" max="4" width="46.44140625" customWidth="1"/>
    <col min="5" max="5" width="36.44140625" customWidth="1"/>
    <col min="6" max="6" width="17.5546875" customWidth="1"/>
  </cols>
  <sheetData>
    <row r="1" spans="1:6" x14ac:dyDescent="0.3">
      <c r="A1" s="251" t="s">
        <v>1</v>
      </c>
      <c r="B1" s="251"/>
      <c r="C1" s="251"/>
      <c r="D1" s="251"/>
      <c r="E1" s="251"/>
      <c r="F1" s="251"/>
    </row>
    <row r="2" spans="1:6" x14ac:dyDescent="0.3">
      <c r="A2" s="252" t="s">
        <v>96</v>
      </c>
      <c r="B2" s="252"/>
      <c r="C2" s="252"/>
      <c r="D2" s="252"/>
      <c r="E2" s="252"/>
      <c r="F2" s="252"/>
    </row>
    <row r="3" spans="1:6" x14ac:dyDescent="0.3">
      <c r="A3" s="251" t="s">
        <v>189</v>
      </c>
      <c r="B3" s="251"/>
      <c r="C3" s="251"/>
      <c r="D3" s="251"/>
      <c r="E3" s="251"/>
      <c r="F3" s="251"/>
    </row>
    <row r="4" spans="1:6" ht="15.6" x14ac:dyDescent="0.3">
      <c r="A4" s="14"/>
    </row>
    <row r="5" spans="1:6" x14ac:dyDescent="0.3">
      <c r="A5" s="253" t="s">
        <v>41</v>
      </c>
      <c r="B5" s="253"/>
      <c r="C5" s="253"/>
      <c r="D5" s="253"/>
      <c r="E5" s="253"/>
      <c r="F5" s="253"/>
    </row>
    <row r="6" spans="1:6" ht="40.5" customHeight="1" x14ac:dyDescent="0.3">
      <c r="A6" s="254" t="s">
        <v>207</v>
      </c>
      <c r="B6" s="254"/>
      <c r="C6" s="254"/>
      <c r="D6" s="254"/>
      <c r="E6" s="254"/>
      <c r="F6" s="254"/>
    </row>
    <row r="7" spans="1:6" ht="39.6" x14ac:dyDescent="0.3">
      <c r="A7" s="25" t="s">
        <v>42</v>
      </c>
      <c r="B7" s="66" t="s">
        <v>98</v>
      </c>
      <c r="C7" s="115" t="s">
        <v>0</v>
      </c>
      <c r="D7" s="66" t="s">
        <v>99</v>
      </c>
      <c r="E7" s="68" t="s">
        <v>100</v>
      </c>
      <c r="F7" s="66" t="s">
        <v>101</v>
      </c>
    </row>
    <row r="8" spans="1:6" ht="39.75" customHeight="1" x14ac:dyDescent="0.3">
      <c r="A8" s="248" t="s">
        <v>103</v>
      </c>
      <c r="B8" s="249"/>
      <c r="C8" s="249"/>
      <c r="D8" s="249"/>
      <c r="E8" s="249"/>
      <c r="F8" s="250"/>
    </row>
    <row r="9" spans="1:6" ht="171.6" x14ac:dyDescent="0.3">
      <c r="A9" s="86" t="s">
        <v>40</v>
      </c>
      <c r="B9" s="108" t="s">
        <v>312</v>
      </c>
      <c r="C9" s="116" t="s">
        <v>48</v>
      </c>
      <c r="D9" s="114" t="s">
        <v>118</v>
      </c>
      <c r="E9" s="116" t="s">
        <v>117</v>
      </c>
      <c r="F9" s="116" t="s">
        <v>102</v>
      </c>
    </row>
    <row r="10" spans="1:6" s="107" customFormat="1" ht="105.6" x14ac:dyDescent="0.3">
      <c r="A10" s="86" t="s">
        <v>37</v>
      </c>
      <c r="B10" s="203" t="s">
        <v>313</v>
      </c>
      <c r="C10" s="116" t="s">
        <v>93</v>
      </c>
      <c r="D10" s="114" t="s">
        <v>119</v>
      </c>
      <c r="E10" s="116" t="s">
        <v>117</v>
      </c>
      <c r="F10" s="116" t="s">
        <v>102</v>
      </c>
    </row>
    <row r="11" spans="1:6" ht="158.4" x14ac:dyDescent="0.3">
      <c r="A11" s="86" t="s">
        <v>53</v>
      </c>
      <c r="B11" s="203" t="s">
        <v>314</v>
      </c>
      <c r="C11" s="116" t="s">
        <v>93</v>
      </c>
      <c r="D11" s="114" t="s">
        <v>116</v>
      </c>
      <c r="E11" s="116" t="s">
        <v>117</v>
      </c>
      <c r="F11" s="116" t="s">
        <v>102</v>
      </c>
    </row>
    <row r="12" spans="1:6" ht="28.5" customHeight="1" x14ac:dyDescent="0.3">
      <c r="A12" s="258" t="s">
        <v>286</v>
      </c>
      <c r="B12" s="259"/>
      <c r="C12" s="259"/>
      <c r="D12" s="259"/>
      <c r="E12" s="259"/>
      <c r="F12" s="260"/>
    </row>
    <row r="13" spans="1:6" s="107" customFormat="1" ht="132" x14ac:dyDescent="0.3">
      <c r="A13" s="86" t="s">
        <v>38</v>
      </c>
      <c r="B13" s="203" t="s">
        <v>315</v>
      </c>
      <c r="C13" s="116" t="s">
        <v>48</v>
      </c>
      <c r="D13" s="176" t="s">
        <v>104</v>
      </c>
      <c r="E13" s="116" t="s">
        <v>73</v>
      </c>
      <c r="F13" s="116" t="s">
        <v>102</v>
      </c>
    </row>
    <row r="14" spans="1:6" ht="133.5" customHeight="1" x14ac:dyDescent="0.3">
      <c r="A14" s="86" t="s">
        <v>39</v>
      </c>
      <c r="B14" s="203" t="s">
        <v>316</v>
      </c>
      <c r="C14" s="116" t="s">
        <v>48</v>
      </c>
      <c r="D14" s="176" t="s">
        <v>105</v>
      </c>
      <c r="E14" s="116" t="s">
        <v>106</v>
      </c>
      <c r="F14" s="116" t="s">
        <v>102</v>
      </c>
    </row>
    <row r="15" spans="1:6" ht="25.5" customHeight="1" x14ac:dyDescent="0.3">
      <c r="A15" s="258" t="s">
        <v>288</v>
      </c>
      <c r="B15" s="259"/>
      <c r="C15" s="259"/>
      <c r="D15" s="259"/>
      <c r="E15" s="259"/>
      <c r="F15" s="260"/>
    </row>
    <row r="16" spans="1:6" ht="66" x14ac:dyDescent="0.3">
      <c r="A16" s="86" t="s">
        <v>162</v>
      </c>
      <c r="B16" s="108" t="s">
        <v>317</v>
      </c>
      <c r="C16" s="116" t="s">
        <v>94</v>
      </c>
      <c r="D16" s="114" t="s">
        <v>107</v>
      </c>
      <c r="E16" s="116" t="s">
        <v>74</v>
      </c>
      <c r="F16" s="116" t="s">
        <v>102</v>
      </c>
    </row>
    <row r="17" spans="1:6" ht="52.8" x14ac:dyDescent="0.3">
      <c r="A17" s="86" t="s">
        <v>163</v>
      </c>
      <c r="B17" s="203" t="s">
        <v>318</v>
      </c>
      <c r="C17" s="116" t="s">
        <v>93</v>
      </c>
      <c r="D17" s="114" t="s">
        <v>108</v>
      </c>
      <c r="E17" s="116" t="s">
        <v>74</v>
      </c>
      <c r="F17" s="116" t="s">
        <v>102</v>
      </c>
    </row>
    <row r="18" spans="1:6" ht="158.4" x14ac:dyDescent="0.3">
      <c r="A18" s="86" t="s">
        <v>164</v>
      </c>
      <c r="B18" s="203" t="s">
        <v>319</v>
      </c>
      <c r="C18" s="116" t="s">
        <v>240</v>
      </c>
      <c r="D18" s="210" t="s">
        <v>239</v>
      </c>
      <c r="E18" s="116" t="s">
        <v>241</v>
      </c>
      <c r="F18" s="116" t="s">
        <v>102</v>
      </c>
    </row>
    <row r="19" spans="1:6" s="107" customFormat="1" ht="33.75" customHeight="1" x14ac:dyDescent="0.3">
      <c r="A19" s="255" t="s">
        <v>280</v>
      </c>
      <c r="B19" s="256"/>
      <c r="C19" s="256"/>
      <c r="D19" s="256"/>
      <c r="E19" s="256"/>
      <c r="F19" s="257"/>
    </row>
    <row r="20" spans="1:6" s="107" customFormat="1" ht="66" x14ac:dyDescent="0.3">
      <c r="A20" s="106" t="s">
        <v>153</v>
      </c>
      <c r="B20" s="194" t="s">
        <v>320</v>
      </c>
      <c r="C20" s="86" t="s">
        <v>242</v>
      </c>
      <c r="D20" s="86" t="s">
        <v>244</v>
      </c>
      <c r="E20" s="86" t="s">
        <v>243</v>
      </c>
      <c r="F20" s="86" t="s">
        <v>102</v>
      </c>
    </row>
    <row r="21" spans="1:6" s="107" customFormat="1" ht="184.8" x14ac:dyDescent="0.3">
      <c r="A21" s="86" t="s">
        <v>323</v>
      </c>
      <c r="B21" s="202" t="s">
        <v>321</v>
      </c>
      <c r="C21" s="186" t="s">
        <v>48</v>
      </c>
      <c r="D21" s="207" t="s">
        <v>340</v>
      </c>
      <c r="E21" s="116" t="s">
        <v>341</v>
      </c>
      <c r="F21" s="188" t="s">
        <v>144</v>
      </c>
    </row>
    <row r="22" spans="1:6" s="107" customFormat="1" ht="118.8" x14ac:dyDescent="0.3">
      <c r="A22" s="86" t="s">
        <v>324</v>
      </c>
      <c r="B22" s="202" t="s">
        <v>322</v>
      </c>
      <c r="C22" s="174" t="s">
        <v>48</v>
      </c>
      <c r="D22" s="209" t="s">
        <v>252</v>
      </c>
      <c r="E22" s="116" t="s">
        <v>253</v>
      </c>
      <c r="F22" s="175" t="s">
        <v>144</v>
      </c>
    </row>
    <row r="23" spans="1:6" ht="36" customHeight="1" x14ac:dyDescent="0.3">
      <c r="A23" s="258" t="s">
        <v>294</v>
      </c>
      <c r="B23" s="259"/>
      <c r="C23" s="259"/>
      <c r="D23" s="259"/>
      <c r="E23" s="259"/>
      <c r="F23" s="260"/>
    </row>
    <row r="24" spans="1:6" s="107" customFormat="1" ht="184.8" x14ac:dyDescent="0.3">
      <c r="A24" s="195" t="s">
        <v>264</v>
      </c>
      <c r="B24" s="204" t="s">
        <v>338</v>
      </c>
      <c r="C24" s="116" t="s">
        <v>225</v>
      </c>
      <c r="D24" s="189" t="s">
        <v>245</v>
      </c>
      <c r="E24" s="116" t="s">
        <v>246</v>
      </c>
      <c r="F24" s="116" t="s">
        <v>110</v>
      </c>
    </row>
    <row r="25" spans="1:6" s="107" customFormat="1" ht="157.5" customHeight="1" x14ac:dyDescent="0.3">
      <c r="A25" s="106" t="s">
        <v>165</v>
      </c>
      <c r="B25" s="203" t="s">
        <v>333</v>
      </c>
      <c r="C25" s="116" t="s">
        <v>93</v>
      </c>
      <c r="D25" s="189" t="s">
        <v>247</v>
      </c>
      <c r="E25" s="114" t="s">
        <v>109</v>
      </c>
      <c r="F25" s="116" t="s">
        <v>110</v>
      </c>
    </row>
    <row r="26" spans="1:6" s="107" customFormat="1" ht="196.5" customHeight="1" x14ac:dyDescent="0.3">
      <c r="A26" s="106" t="s">
        <v>167</v>
      </c>
      <c r="B26" s="203" t="s">
        <v>334</v>
      </c>
      <c r="C26" s="116" t="s">
        <v>93</v>
      </c>
      <c r="D26" s="189" t="s">
        <v>248</v>
      </c>
      <c r="E26" s="116" t="s">
        <v>109</v>
      </c>
      <c r="F26" s="116" t="s">
        <v>110</v>
      </c>
    </row>
    <row r="27" spans="1:6" s="107" customFormat="1" ht="39.6" x14ac:dyDescent="0.3">
      <c r="A27" s="106" t="s">
        <v>327</v>
      </c>
      <c r="B27" s="189" t="s">
        <v>249</v>
      </c>
      <c r="C27" s="116" t="s">
        <v>155</v>
      </c>
      <c r="D27" s="210" t="s">
        <v>250</v>
      </c>
      <c r="E27" s="112"/>
      <c r="F27" s="116" t="s">
        <v>102</v>
      </c>
    </row>
    <row r="28" spans="1:6" s="107" customFormat="1" ht="146.25" customHeight="1" x14ac:dyDescent="0.3">
      <c r="A28" s="106" t="s">
        <v>226</v>
      </c>
      <c r="B28" s="189" t="s">
        <v>229</v>
      </c>
      <c r="C28" s="116" t="s">
        <v>48</v>
      </c>
      <c r="D28" s="210" t="s">
        <v>251</v>
      </c>
      <c r="E28" s="116" t="s">
        <v>109</v>
      </c>
      <c r="F28" s="116" t="s">
        <v>102</v>
      </c>
    </row>
    <row r="29" spans="1:6" s="107" customFormat="1" ht="22.5" customHeight="1" x14ac:dyDescent="0.3">
      <c r="A29" s="261" t="s">
        <v>218</v>
      </c>
      <c r="B29" s="262"/>
      <c r="C29" s="262"/>
      <c r="D29" s="262"/>
      <c r="E29" s="262"/>
      <c r="F29" s="263"/>
    </row>
    <row r="30" spans="1:6" s="107" customFormat="1" ht="92.4" x14ac:dyDescent="0.3">
      <c r="A30" s="86" t="s">
        <v>230</v>
      </c>
      <c r="B30" s="203" t="s">
        <v>332</v>
      </c>
      <c r="C30" s="116" t="s">
        <v>48</v>
      </c>
      <c r="D30" s="189" t="s">
        <v>254</v>
      </c>
      <c r="E30" s="197" t="s">
        <v>272</v>
      </c>
      <c r="F30" s="116" t="s">
        <v>255</v>
      </c>
    </row>
    <row r="31" spans="1:6" s="107" customFormat="1" ht="92.4" x14ac:dyDescent="0.3">
      <c r="A31" s="86" t="s">
        <v>231</v>
      </c>
      <c r="B31" s="210" t="s">
        <v>331</v>
      </c>
      <c r="C31" s="116" t="s">
        <v>48</v>
      </c>
      <c r="D31" s="210" t="s">
        <v>256</v>
      </c>
      <c r="E31" s="116" t="s">
        <v>271</v>
      </c>
      <c r="F31" s="116" t="s">
        <v>255</v>
      </c>
    </row>
    <row r="32" spans="1:6" ht="33" customHeight="1" x14ac:dyDescent="0.3">
      <c r="A32" s="258" t="s">
        <v>291</v>
      </c>
      <c r="B32" s="259"/>
      <c r="C32" s="259"/>
      <c r="D32" s="259"/>
      <c r="E32" s="259"/>
      <c r="F32" s="260"/>
    </row>
    <row r="33" spans="1:6" ht="183.75" customHeight="1" x14ac:dyDescent="0.3">
      <c r="A33" s="124" t="s">
        <v>159</v>
      </c>
      <c r="B33" s="203" t="s">
        <v>329</v>
      </c>
      <c r="C33" s="116" t="s">
        <v>48</v>
      </c>
      <c r="D33" s="186" t="s">
        <v>130</v>
      </c>
      <c r="E33" s="116" t="s">
        <v>131</v>
      </c>
      <c r="F33" s="186" t="s">
        <v>110</v>
      </c>
    </row>
    <row r="34" spans="1:6" ht="237" customHeight="1" x14ac:dyDescent="0.3">
      <c r="A34" s="124" t="s">
        <v>160</v>
      </c>
      <c r="B34" s="203" t="s">
        <v>330</v>
      </c>
      <c r="C34" s="116" t="s">
        <v>48</v>
      </c>
      <c r="D34" s="116" t="s">
        <v>132</v>
      </c>
      <c r="E34" s="121" t="s">
        <v>133</v>
      </c>
      <c r="F34" s="121" t="s">
        <v>134</v>
      </c>
    </row>
    <row r="35" spans="1:6" s="107" customFormat="1" ht="145.19999999999999" x14ac:dyDescent="0.3">
      <c r="A35" s="124" t="s">
        <v>161</v>
      </c>
      <c r="B35" s="197" t="s">
        <v>275</v>
      </c>
      <c r="C35" s="116" t="s">
        <v>48</v>
      </c>
      <c r="D35" s="121" t="s">
        <v>135</v>
      </c>
      <c r="E35" s="121" t="s">
        <v>136</v>
      </c>
      <c r="F35" s="121" t="s">
        <v>134</v>
      </c>
    </row>
    <row r="36" spans="1:6" s="107" customFormat="1" ht="226.5" customHeight="1" x14ac:dyDescent="0.3">
      <c r="A36" s="124" t="s">
        <v>235</v>
      </c>
      <c r="B36" s="197" t="s">
        <v>273</v>
      </c>
      <c r="C36" s="116" t="s">
        <v>48</v>
      </c>
      <c r="D36" s="208" t="s">
        <v>260</v>
      </c>
      <c r="E36" s="116" t="s">
        <v>261</v>
      </c>
      <c r="F36" s="116" t="s">
        <v>262</v>
      </c>
    </row>
    <row r="37" spans="1:6" s="107" customFormat="1" ht="396" x14ac:dyDescent="0.3">
      <c r="A37" s="124" t="s">
        <v>236</v>
      </c>
      <c r="B37" s="197" t="s">
        <v>274</v>
      </c>
      <c r="C37" s="116" t="s">
        <v>48</v>
      </c>
      <c r="D37" s="116" t="s">
        <v>257</v>
      </c>
      <c r="E37" s="116" t="s">
        <v>258</v>
      </c>
      <c r="F37" s="116" t="s">
        <v>259</v>
      </c>
    </row>
    <row r="38" spans="1:6" ht="30" customHeight="1" x14ac:dyDescent="0.3">
      <c r="A38" s="258" t="s">
        <v>146</v>
      </c>
      <c r="B38" s="259"/>
      <c r="C38" s="259"/>
      <c r="D38" s="259"/>
      <c r="E38" s="259"/>
      <c r="F38" s="260"/>
    </row>
    <row r="39" spans="1:6" ht="125.25" customHeight="1" x14ac:dyDescent="0.3">
      <c r="A39" s="86" t="s">
        <v>157</v>
      </c>
      <c r="B39" s="202" t="s">
        <v>328</v>
      </c>
      <c r="C39" s="121" t="s">
        <v>48</v>
      </c>
      <c r="D39" s="113" t="s">
        <v>168</v>
      </c>
      <c r="E39" s="116" t="s">
        <v>169</v>
      </c>
      <c r="F39" s="200" t="s">
        <v>144</v>
      </c>
    </row>
    <row r="40" spans="1:6" ht="15.75" customHeight="1" x14ac:dyDescent="0.3">
      <c r="A40" s="258" t="s">
        <v>141</v>
      </c>
      <c r="B40" s="259"/>
      <c r="C40" s="259"/>
      <c r="D40" s="259"/>
      <c r="E40" s="259"/>
      <c r="F40" s="260"/>
    </row>
    <row r="41" spans="1:6" ht="144" customHeight="1" x14ac:dyDescent="0.3">
      <c r="A41" s="86" t="s">
        <v>158</v>
      </c>
      <c r="B41" s="203" t="s">
        <v>311</v>
      </c>
      <c r="C41" s="116" t="s">
        <v>76</v>
      </c>
      <c r="D41" s="116" t="s">
        <v>154</v>
      </c>
      <c r="E41" s="116" t="s">
        <v>145</v>
      </c>
      <c r="F41" s="116" t="s">
        <v>102</v>
      </c>
    </row>
    <row r="42" spans="1:6" ht="136.5" customHeight="1" x14ac:dyDescent="0.3">
      <c r="A42" s="10"/>
    </row>
    <row r="43" spans="1:6" x14ac:dyDescent="0.3">
      <c r="A43" s="18"/>
    </row>
  </sheetData>
  <mergeCells count="14">
    <mergeCell ref="A19:F19"/>
    <mergeCell ref="A15:F15"/>
    <mergeCell ref="A12:F12"/>
    <mergeCell ref="A40:F40"/>
    <mergeCell ref="A38:F38"/>
    <mergeCell ref="A32:F32"/>
    <mergeCell ref="A23:F23"/>
    <mergeCell ref="A29:F29"/>
    <mergeCell ref="A8:F8"/>
    <mergeCell ref="A1:F1"/>
    <mergeCell ref="A2:F2"/>
    <mergeCell ref="A3:F3"/>
    <mergeCell ref="A5:F5"/>
    <mergeCell ref="A6:F6"/>
  </mergeCells>
  <pageMargins left="0.70866141732283472" right="0.51181102362204722" top="0.74803149606299213" bottom="0.74803149606299213" header="0.31496062992125984" footer="0.31496062992125984"/>
  <pageSetup paperSize="9" scale="8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18"/>
  <sheetViews>
    <sheetView topLeftCell="A4" zoomScale="120" zoomScaleNormal="120" workbookViewId="0">
      <selection sqref="A1:K16"/>
    </sheetView>
  </sheetViews>
  <sheetFormatPr defaultRowHeight="14.4" x14ac:dyDescent="0.3"/>
  <cols>
    <col min="1" max="1" width="23" customWidth="1"/>
    <col min="2" max="2" width="10.88671875" customWidth="1"/>
    <col min="3" max="3" width="16.88671875" customWidth="1"/>
    <col min="5" max="5" width="10.44140625" customWidth="1"/>
    <col min="6" max="6" width="11.6640625" customWidth="1"/>
    <col min="7" max="8" width="11" customWidth="1"/>
    <col min="9" max="9" width="10.109375" customWidth="1"/>
    <col min="10" max="10" width="10.5546875" customWidth="1"/>
    <col min="11" max="11" width="11" customWidth="1"/>
    <col min="12" max="12" width="20.33203125" customWidth="1"/>
    <col min="13" max="13" width="28.5546875" customWidth="1"/>
  </cols>
  <sheetData>
    <row r="1" spans="1:11" x14ac:dyDescent="0.3">
      <c r="A1" s="234" t="s">
        <v>11</v>
      </c>
      <c r="B1" s="234"/>
      <c r="C1" s="234"/>
      <c r="D1" s="234"/>
      <c r="E1" s="234"/>
      <c r="F1" s="234"/>
      <c r="G1" s="234"/>
      <c r="H1" s="234"/>
      <c r="I1" s="234"/>
      <c r="J1" s="234"/>
      <c r="K1" s="234"/>
    </row>
    <row r="2" spans="1:11" x14ac:dyDescent="0.3">
      <c r="A2" s="234" t="s">
        <v>97</v>
      </c>
      <c r="B2" s="234"/>
      <c r="C2" s="234"/>
      <c r="D2" s="234"/>
      <c r="E2" s="234"/>
      <c r="F2" s="234"/>
      <c r="G2" s="234"/>
      <c r="H2" s="234"/>
      <c r="I2" s="234"/>
      <c r="J2" s="234"/>
      <c r="K2" s="234"/>
    </row>
    <row r="3" spans="1:11" x14ac:dyDescent="0.3">
      <c r="A3" s="234" t="s">
        <v>189</v>
      </c>
      <c r="B3" s="234"/>
      <c r="C3" s="234"/>
      <c r="D3" s="234"/>
      <c r="E3" s="234"/>
      <c r="F3" s="234"/>
      <c r="G3" s="234"/>
      <c r="H3" s="234"/>
      <c r="I3" s="234"/>
      <c r="J3" s="234"/>
      <c r="K3" s="234"/>
    </row>
    <row r="4" spans="1:11" x14ac:dyDescent="0.3">
      <c r="A4" s="1"/>
    </row>
    <row r="5" spans="1:11" x14ac:dyDescent="0.3">
      <c r="A5" s="253" t="s">
        <v>85</v>
      </c>
      <c r="B5" s="253"/>
      <c r="C5" s="253"/>
      <c r="D5" s="253"/>
      <c r="E5" s="253"/>
      <c r="F5" s="253"/>
      <c r="G5" s="253"/>
      <c r="H5" s="253"/>
      <c r="I5" s="253"/>
      <c r="J5" s="253"/>
      <c r="K5" s="253"/>
    </row>
    <row r="6" spans="1:11" ht="22.5" customHeight="1" x14ac:dyDescent="0.3">
      <c r="A6" s="275" t="s">
        <v>193</v>
      </c>
      <c r="B6" s="275"/>
      <c r="C6" s="275"/>
      <c r="D6" s="275"/>
      <c r="E6" s="275"/>
      <c r="F6" s="275"/>
      <c r="G6" s="275"/>
      <c r="H6" s="275"/>
      <c r="I6" s="275"/>
      <c r="J6" s="275"/>
      <c r="K6" s="275"/>
    </row>
    <row r="7" spans="1:11" x14ac:dyDescent="0.3">
      <c r="A7" s="3"/>
    </row>
    <row r="8" spans="1:11" ht="38.25" customHeight="1" x14ac:dyDescent="0.3">
      <c r="A8" s="273" t="s">
        <v>2</v>
      </c>
      <c r="B8" s="274"/>
      <c r="C8" s="271" t="s">
        <v>186</v>
      </c>
      <c r="D8" s="271"/>
      <c r="E8" s="271"/>
      <c r="F8" s="271"/>
      <c r="G8" s="271"/>
      <c r="H8" s="271"/>
      <c r="I8" s="271"/>
      <c r="J8" s="271"/>
      <c r="K8" s="272"/>
    </row>
    <row r="9" spans="1:11" ht="27.75" customHeight="1" x14ac:dyDescent="0.3">
      <c r="A9" s="266" t="s">
        <v>64</v>
      </c>
      <c r="B9" s="267"/>
      <c r="C9" s="265" t="s">
        <v>8</v>
      </c>
      <c r="D9" s="265" t="s">
        <v>9</v>
      </c>
      <c r="E9" s="265"/>
      <c r="F9" s="264" t="s">
        <v>3</v>
      </c>
      <c r="G9" s="264"/>
      <c r="H9" s="264"/>
      <c r="I9" s="264"/>
      <c r="J9" s="264"/>
      <c r="K9" s="264"/>
    </row>
    <row r="10" spans="1:11" ht="31.5" hidden="1" customHeight="1" thickBot="1" x14ac:dyDescent="0.35">
      <c r="A10" s="266"/>
      <c r="B10" s="267"/>
      <c r="C10" s="265"/>
      <c r="D10" s="265"/>
      <c r="E10" s="265"/>
      <c r="F10" s="264"/>
      <c r="G10" s="264"/>
      <c r="H10" s="264"/>
      <c r="I10" s="264"/>
      <c r="J10" s="264"/>
      <c r="K10" s="264"/>
    </row>
    <row r="11" spans="1:11" ht="27.75" customHeight="1" x14ac:dyDescent="0.3">
      <c r="A11" s="266"/>
      <c r="B11" s="267"/>
      <c r="C11" s="265"/>
      <c r="D11" s="265"/>
      <c r="E11" s="265"/>
      <c r="F11" s="74" t="s">
        <v>232</v>
      </c>
      <c r="G11" s="74" t="s">
        <v>43</v>
      </c>
      <c r="H11" s="74" t="s">
        <v>44</v>
      </c>
      <c r="I11" s="74" t="s">
        <v>78</v>
      </c>
      <c r="J11" s="74" t="s">
        <v>79</v>
      </c>
      <c r="K11" s="29" t="s">
        <v>29</v>
      </c>
    </row>
    <row r="12" spans="1:11" ht="20.25" customHeight="1" x14ac:dyDescent="0.3">
      <c r="A12" s="266"/>
      <c r="B12" s="267"/>
      <c r="C12" s="265" t="s">
        <v>111</v>
      </c>
      <c r="D12" s="270" t="s">
        <v>5</v>
      </c>
      <c r="E12" s="270"/>
      <c r="F12" s="150">
        <f>F14+F15+F16</f>
        <v>0</v>
      </c>
      <c r="G12" s="150">
        <f>G14+G15+G16</f>
        <v>0</v>
      </c>
      <c r="H12" s="150">
        <f>H14+H15+H16</f>
        <v>0</v>
      </c>
      <c r="I12" s="150">
        <f>I14+I15+I16</f>
        <v>0</v>
      </c>
      <c r="J12" s="150">
        <f>J14+J15+J16</f>
        <v>0</v>
      </c>
      <c r="K12" s="150">
        <f>F12+G12+H12+I12+J12</f>
        <v>0</v>
      </c>
    </row>
    <row r="13" spans="1:11" ht="16.5" customHeight="1" x14ac:dyDescent="0.3">
      <c r="A13" s="266"/>
      <c r="B13" s="267"/>
      <c r="C13" s="265"/>
      <c r="D13" s="270" t="s">
        <v>6</v>
      </c>
      <c r="E13" s="270"/>
      <c r="F13" s="150"/>
      <c r="G13" s="150"/>
      <c r="H13" s="150"/>
      <c r="I13" s="150"/>
      <c r="J13" s="150"/>
      <c r="K13" s="150"/>
    </row>
    <row r="14" spans="1:11" ht="33" customHeight="1" x14ac:dyDescent="0.3">
      <c r="A14" s="266"/>
      <c r="B14" s="267"/>
      <c r="C14" s="265"/>
      <c r="D14" s="270" t="s">
        <v>7</v>
      </c>
      <c r="E14" s="270"/>
      <c r="F14" s="150">
        <v>0</v>
      </c>
      <c r="G14" s="150">
        <v>0</v>
      </c>
      <c r="H14" s="150">
        <v>0</v>
      </c>
      <c r="I14" s="150">
        <v>0</v>
      </c>
      <c r="J14" s="150">
        <v>0</v>
      </c>
      <c r="K14" s="150">
        <f>F14+G14+H14+I14+J14</f>
        <v>0</v>
      </c>
    </row>
    <row r="15" spans="1:11" ht="25.5" customHeight="1" x14ac:dyDescent="0.3">
      <c r="A15" s="266"/>
      <c r="B15" s="267"/>
      <c r="C15" s="265"/>
      <c r="D15" s="270" t="s">
        <v>27</v>
      </c>
      <c r="E15" s="270"/>
      <c r="F15" s="150">
        <v>0</v>
      </c>
      <c r="G15" s="150">
        <v>0</v>
      </c>
      <c r="H15" s="150">
        <v>0</v>
      </c>
      <c r="I15" s="150">
        <v>0</v>
      </c>
      <c r="J15" s="150">
        <v>0</v>
      </c>
      <c r="K15" s="150">
        <f>F15+G15+H15+I15+J15</f>
        <v>0</v>
      </c>
    </row>
    <row r="16" spans="1:11" ht="38.25" customHeight="1" x14ac:dyDescent="0.3">
      <c r="A16" s="268"/>
      <c r="B16" s="269"/>
      <c r="C16" s="265"/>
      <c r="D16" s="270" t="s">
        <v>49</v>
      </c>
      <c r="E16" s="270"/>
      <c r="F16" s="150">
        <v>0</v>
      </c>
      <c r="G16" s="150">
        <v>0</v>
      </c>
      <c r="H16" s="150">
        <v>0</v>
      </c>
      <c r="I16" s="150">
        <v>0</v>
      </c>
      <c r="J16" s="150">
        <v>0</v>
      </c>
      <c r="K16" s="150">
        <f>F16+G16+H16+I16+J16</f>
        <v>0</v>
      </c>
    </row>
    <row r="17" spans="1:11" x14ac:dyDescent="0.3">
      <c r="A17" s="2"/>
      <c r="B17" s="2"/>
      <c r="C17" s="2"/>
      <c r="D17" s="2"/>
      <c r="E17" s="2"/>
      <c r="F17" s="2"/>
      <c r="G17" s="2"/>
      <c r="H17" s="2"/>
      <c r="I17" s="2"/>
      <c r="J17" s="2"/>
      <c r="K17" s="2"/>
    </row>
    <row r="18" spans="1:11" x14ac:dyDescent="0.3">
      <c r="A18" s="1"/>
    </row>
  </sheetData>
  <mergeCells count="17">
    <mergeCell ref="A1:K1"/>
    <mergeCell ref="A2:K2"/>
    <mergeCell ref="A3:K3"/>
    <mergeCell ref="C8:K8"/>
    <mergeCell ref="A8:B8"/>
    <mergeCell ref="A5:K5"/>
    <mergeCell ref="A6:K6"/>
    <mergeCell ref="F9:K10"/>
    <mergeCell ref="C9:C11"/>
    <mergeCell ref="D9:E11"/>
    <mergeCell ref="A9:B16"/>
    <mergeCell ref="D16:E16"/>
    <mergeCell ref="D14:E14"/>
    <mergeCell ref="C12:C16"/>
    <mergeCell ref="D12:E12"/>
    <mergeCell ref="D13:E13"/>
    <mergeCell ref="D15:E15"/>
  </mergeCells>
  <pageMargins left="0.51181102362204722" right="0.51181102362204722" top="0.74803149606299213"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18"/>
  <sheetViews>
    <sheetView zoomScale="120" zoomScaleNormal="120" workbookViewId="0">
      <selection activeCell="F16" sqref="F16"/>
    </sheetView>
  </sheetViews>
  <sheetFormatPr defaultRowHeight="14.4" x14ac:dyDescent="0.3"/>
  <cols>
    <col min="1" max="1" width="18" customWidth="1"/>
    <col min="2" max="2" width="17.33203125" customWidth="1"/>
    <col min="3" max="3" width="13.44140625" customWidth="1"/>
    <col min="5" max="5" width="10.44140625" customWidth="1"/>
    <col min="6" max="6" width="11.6640625" customWidth="1"/>
    <col min="7" max="8" width="11" customWidth="1"/>
    <col min="9" max="9" width="10.109375" customWidth="1"/>
    <col min="10" max="10" width="10.5546875" customWidth="1"/>
    <col min="11" max="11" width="11" customWidth="1"/>
  </cols>
  <sheetData>
    <row r="1" spans="1:11" x14ac:dyDescent="0.3">
      <c r="A1" s="234" t="s">
        <v>12</v>
      </c>
      <c r="B1" s="234"/>
      <c r="C1" s="234"/>
      <c r="D1" s="234"/>
      <c r="E1" s="234"/>
      <c r="F1" s="234"/>
      <c r="G1" s="234"/>
      <c r="H1" s="234"/>
      <c r="I1" s="234"/>
      <c r="J1" s="234"/>
      <c r="K1" s="234"/>
    </row>
    <row r="2" spans="1:11" x14ac:dyDescent="0.3">
      <c r="A2" s="234" t="s">
        <v>96</v>
      </c>
      <c r="B2" s="234"/>
      <c r="C2" s="234"/>
      <c r="D2" s="234"/>
      <c r="E2" s="234"/>
      <c r="F2" s="234"/>
      <c r="G2" s="234"/>
      <c r="H2" s="234"/>
      <c r="I2" s="234"/>
      <c r="J2" s="234"/>
      <c r="K2" s="234"/>
    </row>
    <row r="3" spans="1:11" x14ac:dyDescent="0.3">
      <c r="A3" s="280" t="s">
        <v>189</v>
      </c>
      <c r="B3" s="280"/>
      <c r="C3" s="280"/>
      <c r="D3" s="280"/>
      <c r="E3" s="280"/>
      <c r="F3" s="280"/>
      <c r="G3" s="280"/>
      <c r="H3" s="280"/>
      <c r="I3" s="280"/>
      <c r="J3" s="280"/>
      <c r="K3" s="280"/>
    </row>
    <row r="4" spans="1:11" x14ac:dyDescent="0.3">
      <c r="A4" s="4"/>
    </row>
    <row r="5" spans="1:11" x14ac:dyDescent="0.3">
      <c r="A5" s="253" t="s">
        <v>86</v>
      </c>
      <c r="B5" s="253"/>
      <c r="C5" s="253"/>
      <c r="D5" s="253"/>
      <c r="E5" s="253"/>
      <c r="F5" s="253"/>
      <c r="G5" s="253"/>
      <c r="H5" s="253"/>
      <c r="I5" s="253"/>
      <c r="J5" s="253"/>
      <c r="K5" s="253"/>
    </row>
    <row r="6" spans="1:11" x14ac:dyDescent="0.3">
      <c r="A6" s="281" t="s">
        <v>287</v>
      </c>
      <c r="B6" s="281"/>
      <c r="C6" s="281"/>
      <c r="D6" s="281"/>
      <c r="E6" s="281"/>
      <c r="F6" s="281"/>
      <c r="G6" s="281"/>
      <c r="H6" s="281"/>
      <c r="I6" s="281"/>
      <c r="J6" s="281"/>
      <c r="K6" s="281"/>
    </row>
    <row r="7" spans="1:11" x14ac:dyDescent="0.3">
      <c r="A7" s="3"/>
    </row>
    <row r="8" spans="1:11" ht="38.25" customHeight="1" x14ac:dyDescent="0.3">
      <c r="A8" s="270" t="s">
        <v>2</v>
      </c>
      <c r="B8" s="270"/>
      <c r="C8" s="276" t="s">
        <v>186</v>
      </c>
      <c r="D8" s="276"/>
      <c r="E8" s="276"/>
      <c r="F8" s="276"/>
      <c r="G8" s="276"/>
      <c r="H8" s="276"/>
      <c r="I8" s="276"/>
      <c r="J8" s="276"/>
      <c r="K8" s="277"/>
    </row>
    <row r="9" spans="1:11" ht="27.75" customHeight="1" x14ac:dyDescent="0.3">
      <c r="A9" s="266"/>
      <c r="B9" s="267"/>
      <c r="C9" s="265" t="s">
        <v>8</v>
      </c>
      <c r="D9" s="265" t="s">
        <v>9</v>
      </c>
      <c r="E9" s="265"/>
      <c r="F9" s="264" t="s">
        <v>3</v>
      </c>
      <c r="G9" s="264"/>
      <c r="H9" s="264"/>
      <c r="I9" s="264"/>
      <c r="J9" s="264"/>
      <c r="K9" s="264"/>
    </row>
    <row r="10" spans="1:11" ht="31.5" hidden="1" customHeight="1" x14ac:dyDescent="0.3">
      <c r="A10" s="266"/>
      <c r="B10" s="267"/>
      <c r="C10" s="265"/>
      <c r="D10" s="265"/>
      <c r="E10" s="265"/>
      <c r="F10" s="264"/>
      <c r="G10" s="264"/>
      <c r="H10" s="264"/>
      <c r="I10" s="264"/>
      <c r="J10" s="264"/>
      <c r="K10" s="264"/>
    </row>
    <row r="11" spans="1:11" ht="27.75" customHeight="1" x14ac:dyDescent="0.3">
      <c r="A11" s="266"/>
      <c r="B11" s="267"/>
      <c r="C11" s="265"/>
      <c r="D11" s="265"/>
      <c r="E11" s="265"/>
      <c r="F11" s="74" t="s">
        <v>232</v>
      </c>
      <c r="G11" s="74" t="s">
        <v>43</v>
      </c>
      <c r="H11" s="74" t="s">
        <v>44</v>
      </c>
      <c r="I11" s="74" t="s">
        <v>78</v>
      </c>
      <c r="J11" s="74" t="s">
        <v>79</v>
      </c>
      <c r="K11" s="74" t="s">
        <v>29</v>
      </c>
    </row>
    <row r="12" spans="1:11" ht="20.25" customHeight="1" x14ac:dyDescent="0.3">
      <c r="A12" s="266"/>
      <c r="B12" s="267"/>
      <c r="C12" s="265" t="s">
        <v>111</v>
      </c>
      <c r="D12" s="270" t="s">
        <v>203</v>
      </c>
      <c r="E12" s="270"/>
      <c r="F12" s="149">
        <f>F14+F15+F16</f>
        <v>16195.44</v>
      </c>
      <c r="G12" s="149">
        <f>G14+G15+G16</f>
        <v>15991.5</v>
      </c>
      <c r="H12" s="149">
        <f>H14+H15+H16</f>
        <v>15947.32</v>
      </c>
      <c r="I12" s="149">
        <f>I14+I15+I16</f>
        <v>16069.37</v>
      </c>
      <c r="J12" s="149">
        <f>J14+J15+J16</f>
        <v>16069.37</v>
      </c>
      <c r="K12" s="149">
        <f>F12+G12+H12+I12+J12</f>
        <v>80273</v>
      </c>
    </row>
    <row r="13" spans="1:11" s="107" customFormat="1" ht="20.25" customHeight="1" x14ac:dyDescent="0.3">
      <c r="A13" s="266"/>
      <c r="B13" s="267"/>
      <c r="C13" s="265"/>
      <c r="D13" s="278" t="s">
        <v>204</v>
      </c>
      <c r="E13" s="279"/>
      <c r="F13" s="149"/>
      <c r="G13" s="149"/>
      <c r="H13" s="149"/>
      <c r="I13" s="149"/>
      <c r="J13" s="149"/>
      <c r="K13" s="149"/>
    </row>
    <row r="14" spans="1:11" ht="35.25" customHeight="1" x14ac:dyDescent="0.3">
      <c r="A14" s="266"/>
      <c r="B14" s="267"/>
      <c r="C14" s="265"/>
      <c r="D14" s="270" t="s">
        <v>7</v>
      </c>
      <c r="E14" s="270"/>
      <c r="F14" s="149">
        <v>0</v>
      </c>
      <c r="G14" s="149">
        <v>0</v>
      </c>
      <c r="H14" s="149">
        <v>0</v>
      </c>
      <c r="I14" s="149">
        <v>0</v>
      </c>
      <c r="J14" s="149">
        <v>0</v>
      </c>
      <c r="K14" s="149">
        <v>0</v>
      </c>
    </row>
    <row r="15" spans="1:11" ht="25.5" customHeight="1" x14ac:dyDescent="0.3">
      <c r="A15" s="266"/>
      <c r="B15" s="267"/>
      <c r="C15" s="265"/>
      <c r="D15" s="270" t="s">
        <v>27</v>
      </c>
      <c r="E15" s="270"/>
      <c r="F15" s="149">
        <v>0</v>
      </c>
      <c r="G15" s="149">
        <v>0</v>
      </c>
      <c r="H15" s="149">
        <v>0</v>
      </c>
      <c r="I15" s="149">
        <v>0</v>
      </c>
      <c r="J15" s="149">
        <v>0</v>
      </c>
      <c r="K15" s="149">
        <f>F15+G15+H15+I15+J15</f>
        <v>0</v>
      </c>
    </row>
    <row r="16" spans="1:11" ht="38.25" customHeight="1" x14ac:dyDescent="0.3">
      <c r="A16" s="268"/>
      <c r="B16" s="269"/>
      <c r="C16" s="265"/>
      <c r="D16" s="270" t="s">
        <v>49</v>
      </c>
      <c r="E16" s="270"/>
      <c r="F16" s="149">
        <v>16195.44</v>
      </c>
      <c r="G16" s="149">
        <v>15991.5</v>
      </c>
      <c r="H16" s="149">
        <v>15947.32</v>
      </c>
      <c r="I16" s="149">
        <v>16069.37</v>
      </c>
      <c r="J16" s="149">
        <v>16069.37</v>
      </c>
      <c r="K16" s="149">
        <f>F16+G16+H16+I16+J16</f>
        <v>80273</v>
      </c>
    </row>
    <row r="17" spans="1:11" x14ac:dyDescent="0.3">
      <c r="A17" s="2"/>
      <c r="B17" s="2"/>
      <c r="C17" s="2"/>
      <c r="D17" s="2"/>
      <c r="E17" s="2"/>
      <c r="F17" s="2"/>
      <c r="G17" s="2"/>
      <c r="H17" s="2"/>
      <c r="I17" s="2"/>
      <c r="J17" s="2"/>
      <c r="K17" s="2"/>
    </row>
    <row r="18" spans="1:11" x14ac:dyDescent="0.3">
      <c r="A18" s="4"/>
    </row>
  </sheetData>
  <mergeCells count="17">
    <mergeCell ref="A1:K1"/>
    <mergeCell ref="A2:K2"/>
    <mergeCell ref="A3:K3"/>
    <mergeCell ref="A5:K5"/>
    <mergeCell ref="A6:K6"/>
    <mergeCell ref="D14:E14"/>
    <mergeCell ref="A8:B8"/>
    <mergeCell ref="C8:K8"/>
    <mergeCell ref="A9:B16"/>
    <mergeCell ref="D15:E15"/>
    <mergeCell ref="D16:E16"/>
    <mergeCell ref="C9:C11"/>
    <mergeCell ref="D9:E11"/>
    <mergeCell ref="F9:K10"/>
    <mergeCell ref="C12:C16"/>
    <mergeCell ref="D12:E12"/>
    <mergeCell ref="D13:E13"/>
  </mergeCells>
  <pageMargins left="0.51181102362204722" right="0.51181102362204722" top="0.74803149606299213" bottom="0.74803149606299213"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18"/>
  <sheetViews>
    <sheetView zoomScale="120" zoomScaleNormal="120" workbookViewId="0">
      <selection activeCell="H16" sqref="H16"/>
    </sheetView>
  </sheetViews>
  <sheetFormatPr defaultRowHeight="14.4" x14ac:dyDescent="0.3"/>
  <cols>
    <col min="1" max="1" width="23" customWidth="1"/>
    <col min="2" max="2" width="18.5546875" customWidth="1"/>
    <col min="3" max="3" width="13.44140625" customWidth="1"/>
    <col min="5" max="5" width="10.44140625" customWidth="1"/>
    <col min="6" max="6" width="11.6640625" customWidth="1"/>
    <col min="7" max="8" width="11" customWidth="1"/>
    <col min="9" max="9" width="10.109375" customWidth="1"/>
    <col min="10" max="10" width="10.5546875" customWidth="1"/>
    <col min="11" max="11" width="11" customWidth="1"/>
  </cols>
  <sheetData>
    <row r="1" spans="1:11" x14ac:dyDescent="0.3">
      <c r="A1" s="234" t="s">
        <v>13</v>
      </c>
      <c r="B1" s="234"/>
      <c r="C1" s="234"/>
      <c r="D1" s="234"/>
      <c r="E1" s="234"/>
      <c r="F1" s="234"/>
      <c r="G1" s="234"/>
      <c r="H1" s="234"/>
      <c r="I1" s="234"/>
      <c r="J1" s="234"/>
      <c r="K1" s="234"/>
    </row>
    <row r="2" spans="1:11" x14ac:dyDescent="0.3">
      <c r="A2" s="234" t="s">
        <v>96</v>
      </c>
      <c r="B2" s="234"/>
      <c r="C2" s="234"/>
      <c r="D2" s="234"/>
      <c r="E2" s="234"/>
      <c r="F2" s="234"/>
      <c r="G2" s="234"/>
      <c r="H2" s="234"/>
      <c r="I2" s="234"/>
      <c r="J2" s="234"/>
      <c r="K2" s="234"/>
    </row>
    <row r="3" spans="1:11" x14ac:dyDescent="0.3">
      <c r="A3" s="234" t="s">
        <v>189</v>
      </c>
      <c r="B3" s="234"/>
      <c r="C3" s="234"/>
      <c r="D3" s="234"/>
      <c r="E3" s="234"/>
      <c r="F3" s="234"/>
      <c r="G3" s="234"/>
      <c r="H3" s="234"/>
      <c r="I3" s="234"/>
      <c r="J3" s="234"/>
      <c r="K3" s="234"/>
    </row>
    <row r="4" spans="1:11" x14ac:dyDescent="0.3">
      <c r="A4" s="4"/>
    </row>
    <row r="5" spans="1:11" x14ac:dyDescent="0.3">
      <c r="A5" s="253" t="s">
        <v>87</v>
      </c>
      <c r="B5" s="253"/>
      <c r="C5" s="253"/>
      <c r="D5" s="253"/>
      <c r="E5" s="253"/>
      <c r="F5" s="253"/>
      <c r="G5" s="253"/>
      <c r="H5" s="253"/>
      <c r="I5" s="253"/>
      <c r="J5" s="253"/>
      <c r="K5" s="253"/>
    </row>
    <row r="6" spans="1:11" x14ac:dyDescent="0.3">
      <c r="A6" s="289" t="s">
        <v>289</v>
      </c>
      <c r="B6" s="289"/>
      <c r="C6" s="289"/>
      <c r="D6" s="289"/>
      <c r="E6" s="289"/>
      <c r="F6" s="289"/>
      <c r="G6" s="289"/>
      <c r="H6" s="289"/>
      <c r="I6" s="289"/>
      <c r="J6" s="289"/>
      <c r="K6" s="289"/>
    </row>
    <row r="7" spans="1:11" x14ac:dyDescent="0.3">
      <c r="A7" s="3"/>
    </row>
    <row r="8" spans="1:11" ht="38.25" customHeight="1" x14ac:dyDescent="0.3">
      <c r="A8" s="270" t="s">
        <v>2</v>
      </c>
      <c r="B8" s="270"/>
      <c r="C8" s="271" t="s">
        <v>186</v>
      </c>
      <c r="D8" s="271"/>
      <c r="E8" s="271"/>
      <c r="F8" s="271"/>
      <c r="G8" s="271"/>
      <c r="H8" s="271"/>
      <c r="I8" s="271"/>
      <c r="J8" s="271"/>
      <c r="K8" s="272"/>
    </row>
    <row r="9" spans="1:11" ht="27.75" customHeight="1" x14ac:dyDescent="0.3">
      <c r="A9" s="282" t="s">
        <v>10</v>
      </c>
      <c r="B9" s="283"/>
      <c r="C9" s="265" t="s">
        <v>8</v>
      </c>
      <c r="D9" s="265" t="s">
        <v>9</v>
      </c>
      <c r="E9" s="265"/>
      <c r="F9" s="288" t="s">
        <v>3</v>
      </c>
      <c r="G9" s="288"/>
      <c r="H9" s="288"/>
      <c r="I9" s="288"/>
      <c r="J9" s="288"/>
      <c r="K9" s="288"/>
    </row>
    <row r="10" spans="1:11" ht="31.5" hidden="1" customHeight="1" x14ac:dyDescent="0.3">
      <c r="A10" s="284"/>
      <c r="B10" s="285"/>
      <c r="C10" s="265"/>
      <c r="D10" s="265"/>
      <c r="E10" s="265"/>
      <c r="F10" s="288"/>
      <c r="G10" s="288"/>
      <c r="H10" s="288"/>
      <c r="I10" s="288"/>
      <c r="J10" s="288"/>
      <c r="K10" s="288"/>
    </row>
    <row r="11" spans="1:11" ht="27.75" customHeight="1" x14ac:dyDescent="0.3">
      <c r="A11" s="284"/>
      <c r="B11" s="285"/>
      <c r="C11" s="265"/>
      <c r="D11" s="265"/>
      <c r="E11" s="265"/>
      <c r="F11" s="74" t="s">
        <v>232</v>
      </c>
      <c r="G11" s="74" t="s">
        <v>43</v>
      </c>
      <c r="H11" s="74" t="s">
        <v>44</v>
      </c>
      <c r="I11" s="74" t="s">
        <v>78</v>
      </c>
      <c r="J11" s="74" t="s">
        <v>79</v>
      </c>
      <c r="K11" s="74" t="s">
        <v>29</v>
      </c>
    </row>
    <row r="12" spans="1:11" ht="20.25" customHeight="1" x14ac:dyDescent="0.3">
      <c r="A12" s="284"/>
      <c r="B12" s="285"/>
      <c r="C12" s="265" t="s">
        <v>111</v>
      </c>
      <c r="D12" s="270" t="s">
        <v>5</v>
      </c>
      <c r="E12" s="270"/>
      <c r="F12" s="149">
        <f t="shared" ref="F12:K12" si="0">F14+F15+F16</f>
        <v>71206.13</v>
      </c>
      <c r="G12" s="149">
        <f t="shared" si="0"/>
        <v>70645.5</v>
      </c>
      <c r="H12" s="149">
        <f t="shared" si="0"/>
        <v>70534.759999999995</v>
      </c>
      <c r="I12" s="149">
        <f t="shared" si="0"/>
        <v>70822.070000000007</v>
      </c>
      <c r="J12" s="149">
        <f t="shared" si="0"/>
        <v>70822.070000000007</v>
      </c>
      <c r="K12" s="149">
        <f t="shared" si="0"/>
        <v>354030.53</v>
      </c>
    </row>
    <row r="13" spans="1:11" ht="17.25" customHeight="1" x14ac:dyDescent="0.3">
      <c r="A13" s="284"/>
      <c r="B13" s="285"/>
      <c r="C13" s="265"/>
      <c r="D13" s="270" t="s">
        <v>6</v>
      </c>
      <c r="E13" s="270"/>
      <c r="F13" s="149"/>
      <c r="G13" s="149"/>
      <c r="H13" s="149"/>
      <c r="I13" s="149"/>
      <c r="J13" s="149"/>
      <c r="K13" s="149"/>
    </row>
    <row r="14" spans="1:11" ht="32.25" customHeight="1" x14ac:dyDescent="0.3">
      <c r="A14" s="284"/>
      <c r="B14" s="285"/>
      <c r="C14" s="265"/>
      <c r="D14" s="270" t="s">
        <v>7</v>
      </c>
      <c r="E14" s="270"/>
      <c r="F14" s="149">
        <v>0</v>
      </c>
      <c r="G14" s="149">
        <v>0</v>
      </c>
      <c r="H14" s="149">
        <v>0</v>
      </c>
      <c r="I14" s="149">
        <v>0</v>
      </c>
      <c r="J14" s="149">
        <v>0</v>
      </c>
      <c r="K14" s="149">
        <v>0</v>
      </c>
    </row>
    <row r="15" spans="1:11" ht="25.5" customHeight="1" x14ac:dyDescent="0.3">
      <c r="A15" s="284"/>
      <c r="B15" s="285"/>
      <c r="C15" s="265"/>
      <c r="D15" s="270" t="s">
        <v>27</v>
      </c>
      <c r="E15" s="270"/>
      <c r="F15" s="149">
        <v>0</v>
      </c>
      <c r="G15" s="149">
        <v>0</v>
      </c>
      <c r="H15" s="149">
        <v>0</v>
      </c>
      <c r="I15" s="149">
        <v>0</v>
      </c>
      <c r="J15" s="149">
        <v>0</v>
      </c>
      <c r="K15" s="149">
        <f>F15+G15+H15+I15+J15</f>
        <v>0</v>
      </c>
    </row>
    <row r="16" spans="1:11" ht="38.25" customHeight="1" x14ac:dyDescent="0.3">
      <c r="A16" s="286"/>
      <c r="B16" s="287"/>
      <c r="C16" s="265"/>
      <c r="D16" s="270" t="s">
        <v>49</v>
      </c>
      <c r="E16" s="270"/>
      <c r="F16" s="149">
        <v>71206.13</v>
      </c>
      <c r="G16" s="149">
        <v>70645.5</v>
      </c>
      <c r="H16" s="149">
        <v>70534.759999999995</v>
      </c>
      <c r="I16" s="149">
        <v>70822.070000000007</v>
      </c>
      <c r="J16" s="149">
        <v>70822.070000000007</v>
      </c>
      <c r="K16" s="149">
        <f>F16+G16+H16+I16+J16</f>
        <v>354030.53</v>
      </c>
    </row>
    <row r="17" spans="1:11" x14ac:dyDescent="0.3">
      <c r="A17" s="2"/>
      <c r="B17" s="2"/>
      <c r="C17" s="2"/>
      <c r="D17" s="2"/>
      <c r="E17" s="2"/>
      <c r="F17" s="177"/>
      <c r="G17" s="177"/>
      <c r="H17" s="177"/>
      <c r="I17" s="177"/>
      <c r="J17" s="177"/>
      <c r="K17" s="177"/>
    </row>
    <row r="18" spans="1:11" x14ac:dyDescent="0.3">
      <c r="A18" s="4"/>
    </row>
  </sheetData>
  <mergeCells count="17">
    <mergeCell ref="A8:B8"/>
    <mergeCell ref="C8:K8"/>
    <mergeCell ref="A1:K1"/>
    <mergeCell ref="A2:K2"/>
    <mergeCell ref="A3:K3"/>
    <mergeCell ref="A5:K5"/>
    <mergeCell ref="A6:K6"/>
    <mergeCell ref="F9:K10"/>
    <mergeCell ref="C12:C16"/>
    <mergeCell ref="D12:E12"/>
    <mergeCell ref="D13:E13"/>
    <mergeCell ref="D14:E14"/>
    <mergeCell ref="A9:B16"/>
    <mergeCell ref="D15:E15"/>
    <mergeCell ref="D16:E16"/>
    <mergeCell ref="C9:C11"/>
    <mergeCell ref="D9:E11"/>
  </mergeCells>
  <pageMargins left="0.51181102362204722" right="0.51181102362204722" top="0.74803149606299213" bottom="0.74803149606299213" header="0.31496062992125984" footer="0.31496062992125984"/>
  <pageSetup paperSize="9" scale="97"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18"/>
  <sheetViews>
    <sheetView zoomScale="120" zoomScaleNormal="120" workbookViewId="0">
      <selection activeCell="F17" sqref="F17"/>
    </sheetView>
  </sheetViews>
  <sheetFormatPr defaultColWidth="9.109375" defaultRowHeight="14.4" x14ac:dyDescent="0.3"/>
  <cols>
    <col min="1" max="1" width="23" style="107" customWidth="1"/>
    <col min="2" max="2" width="18.5546875" style="107" customWidth="1"/>
    <col min="3" max="3" width="13.44140625" style="107" customWidth="1"/>
    <col min="4" max="4" width="9.109375" style="107"/>
    <col min="5" max="5" width="10.44140625" style="107" customWidth="1"/>
    <col min="6" max="6" width="11.6640625" style="107" customWidth="1"/>
    <col min="7" max="8" width="11" style="107" customWidth="1"/>
    <col min="9" max="9" width="10.109375" style="107" customWidth="1"/>
    <col min="10" max="10" width="10.5546875" style="107" customWidth="1"/>
    <col min="11" max="11" width="11" style="107" customWidth="1"/>
    <col min="12" max="16384" width="9.109375" style="107"/>
  </cols>
  <sheetData>
    <row r="1" spans="1:11" x14ac:dyDescent="0.3">
      <c r="A1" s="234" t="s">
        <v>14</v>
      </c>
      <c r="B1" s="234"/>
      <c r="C1" s="234"/>
      <c r="D1" s="234"/>
      <c r="E1" s="234"/>
      <c r="F1" s="234"/>
      <c r="G1" s="234"/>
      <c r="H1" s="234"/>
      <c r="I1" s="234"/>
      <c r="J1" s="234"/>
      <c r="K1" s="234"/>
    </row>
    <row r="2" spans="1:11" x14ac:dyDescent="0.3">
      <c r="A2" s="234" t="s">
        <v>96</v>
      </c>
      <c r="B2" s="234"/>
      <c r="C2" s="234"/>
      <c r="D2" s="234"/>
      <c r="E2" s="234"/>
      <c r="F2" s="234"/>
      <c r="G2" s="234"/>
      <c r="H2" s="234"/>
      <c r="I2" s="234"/>
      <c r="J2" s="234"/>
      <c r="K2" s="234"/>
    </row>
    <row r="3" spans="1:11" x14ac:dyDescent="0.3">
      <c r="A3" s="234" t="s">
        <v>189</v>
      </c>
      <c r="B3" s="234"/>
      <c r="C3" s="234"/>
      <c r="D3" s="234"/>
      <c r="E3" s="234"/>
      <c r="F3" s="234"/>
      <c r="G3" s="234"/>
      <c r="H3" s="234"/>
      <c r="I3" s="234"/>
      <c r="J3" s="234"/>
      <c r="K3" s="234"/>
    </row>
    <row r="4" spans="1:11" x14ac:dyDescent="0.3">
      <c r="A4" s="152"/>
    </row>
    <row r="5" spans="1:11" x14ac:dyDescent="0.3">
      <c r="A5" s="253" t="s">
        <v>151</v>
      </c>
      <c r="B5" s="253"/>
      <c r="C5" s="253"/>
      <c r="D5" s="253"/>
      <c r="E5" s="253"/>
      <c r="F5" s="253"/>
      <c r="G5" s="253"/>
      <c r="H5" s="253"/>
      <c r="I5" s="253"/>
      <c r="J5" s="253"/>
      <c r="K5" s="253"/>
    </row>
    <row r="6" spans="1:11" x14ac:dyDescent="0.3">
      <c r="A6" s="289" t="s">
        <v>290</v>
      </c>
      <c r="B6" s="289"/>
      <c r="C6" s="289"/>
      <c r="D6" s="289"/>
      <c r="E6" s="289"/>
      <c r="F6" s="289"/>
      <c r="G6" s="289"/>
      <c r="H6" s="289"/>
      <c r="I6" s="289"/>
      <c r="J6" s="289"/>
      <c r="K6" s="289"/>
    </row>
    <row r="7" spans="1:11" x14ac:dyDescent="0.3">
      <c r="A7" s="3"/>
    </row>
    <row r="8" spans="1:11" ht="38.25" customHeight="1" x14ac:dyDescent="0.3">
      <c r="A8" s="270" t="s">
        <v>2</v>
      </c>
      <c r="B8" s="270"/>
      <c r="C8" s="271" t="s">
        <v>186</v>
      </c>
      <c r="D8" s="271"/>
      <c r="E8" s="271"/>
      <c r="F8" s="271"/>
      <c r="G8" s="271"/>
      <c r="H8" s="271"/>
      <c r="I8" s="271"/>
      <c r="J8" s="271"/>
      <c r="K8" s="272"/>
    </row>
    <row r="9" spans="1:11" ht="27.75" customHeight="1" x14ac:dyDescent="0.3">
      <c r="A9" s="282" t="s">
        <v>10</v>
      </c>
      <c r="B9" s="283"/>
      <c r="C9" s="265" t="s">
        <v>8</v>
      </c>
      <c r="D9" s="265" t="s">
        <v>9</v>
      </c>
      <c r="E9" s="265"/>
      <c r="F9" s="288" t="s">
        <v>3</v>
      </c>
      <c r="G9" s="288"/>
      <c r="H9" s="288"/>
      <c r="I9" s="288"/>
      <c r="J9" s="288"/>
      <c r="K9" s="288"/>
    </row>
    <row r="10" spans="1:11" ht="31.5" hidden="1" customHeight="1" x14ac:dyDescent="0.3">
      <c r="A10" s="284"/>
      <c r="B10" s="285"/>
      <c r="C10" s="265"/>
      <c r="D10" s="265"/>
      <c r="E10" s="265"/>
      <c r="F10" s="288"/>
      <c r="G10" s="288"/>
      <c r="H10" s="288"/>
      <c r="I10" s="288"/>
      <c r="J10" s="288"/>
      <c r="K10" s="288"/>
    </row>
    <row r="11" spans="1:11" ht="27.75" customHeight="1" x14ac:dyDescent="0.3">
      <c r="A11" s="284"/>
      <c r="B11" s="285"/>
      <c r="C11" s="265"/>
      <c r="D11" s="265"/>
      <c r="E11" s="265"/>
      <c r="F11" s="74" t="s">
        <v>232</v>
      </c>
      <c r="G11" s="74" t="s">
        <v>43</v>
      </c>
      <c r="H11" s="74" t="s">
        <v>44</v>
      </c>
      <c r="I11" s="74" t="s">
        <v>78</v>
      </c>
      <c r="J11" s="74" t="s">
        <v>79</v>
      </c>
      <c r="K11" s="74" t="s">
        <v>29</v>
      </c>
    </row>
    <row r="12" spans="1:11" ht="20.25" customHeight="1" x14ac:dyDescent="0.3">
      <c r="A12" s="284"/>
      <c r="B12" s="285"/>
      <c r="C12" s="265" t="s">
        <v>111</v>
      </c>
      <c r="D12" s="270" t="s">
        <v>5</v>
      </c>
      <c r="E12" s="270"/>
      <c r="F12" s="149">
        <f t="shared" ref="F12:K12" si="0">F14+F15+F16</f>
        <v>148327.66</v>
      </c>
      <c r="G12" s="149">
        <f t="shared" si="0"/>
        <v>148526.71</v>
      </c>
      <c r="H12" s="149">
        <f t="shared" si="0"/>
        <v>146158.72</v>
      </c>
      <c r="I12" s="149">
        <f t="shared" si="0"/>
        <v>155003.53</v>
      </c>
      <c r="J12" s="149">
        <f t="shared" si="0"/>
        <v>155003.53</v>
      </c>
      <c r="K12" s="149">
        <f t="shared" si="0"/>
        <v>753020.15</v>
      </c>
    </row>
    <row r="13" spans="1:11" ht="17.25" customHeight="1" x14ac:dyDescent="0.3">
      <c r="A13" s="284"/>
      <c r="B13" s="285"/>
      <c r="C13" s="265"/>
      <c r="D13" s="270" t="s">
        <v>6</v>
      </c>
      <c r="E13" s="270"/>
      <c r="F13" s="149"/>
      <c r="G13" s="149"/>
      <c r="H13" s="149"/>
      <c r="I13" s="149"/>
      <c r="J13" s="149"/>
      <c r="K13" s="149"/>
    </row>
    <row r="14" spans="1:11" ht="32.25" customHeight="1" x14ac:dyDescent="0.3">
      <c r="A14" s="284"/>
      <c r="B14" s="285"/>
      <c r="C14" s="265"/>
      <c r="D14" s="270" t="s">
        <v>7</v>
      </c>
      <c r="E14" s="270"/>
      <c r="F14" s="149">
        <v>0</v>
      </c>
      <c r="G14" s="149">
        <v>0</v>
      </c>
      <c r="H14" s="149">
        <v>0</v>
      </c>
      <c r="I14" s="149">
        <v>0</v>
      </c>
      <c r="J14" s="149">
        <v>0</v>
      </c>
      <c r="K14" s="149">
        <v>0</v>
      </c>
    </row>
    <row r="15" spans="1:11" ht="25.5" customHeight="1" x14ac:dyDescent="0.3">
      <c r="A15" s="284"/>
      <c r="B15" s="285"/>
      <c r="C15" s="265"/>
      <c r="D15" s="270" t="s">
        <v>27</v>
      </c>
      <c r="E15" s="270"/>
      <c r="F15" s="149">
        <v>0</v>
      </c>
      <c r="G15" s="149">
        <v>0</v>
      </c>
      <c r="H15" s="149">
        <v>0</v>
      </c>
      <c r="I15" s="149">
        <v>0</v>
      </c>
      <c r="J15" s="149">
        <v>0</v>
      </c>
      <c r="K15" s="149">
        <f>F15+G15+H15+I15+J15</f>
        <v>0</v>
      </c>
    </row>
    <row r="16" spans="1:11" ht="38.25" customHeight="1" x14ac:dyDescent="0.3">
      <c r="A16" s="286"/>
      <c r="B16" s="287"/>
      <c r="C16" s="265"/>
      <c r="D16" s="270" t="s">
        <v>49</v>
      </c>
      <c r="E16" s="270"/>
      <c r="F16" s="149">
        <v>148327.66</v>
      </c>
      <c r="G16" s="149">
        <v>148526.71</v>
      </c>
      <c r="H16" s="149">
        <v>146158.72</v>
      </c>
      <c r="I16" s="149">
        <v>155003.53</v>
      </c>
      <c r="J16" s="149">
        <v>155003.53</v>
      </c>
      <c r="K16" s="149">
        <f>F16+G16+H16+I16+J16</f>
        <v>753020.15</v>
      </c>
    </row>
    <row r="17" spans="1:11" x14ac:dyDescent="0.3">
      <c r="A17" s="2"/>
      <c r="B17" s="2"/>
      <c r="C17" s="2"/>
      <c r="D17" s="2"/>
      <c r="E17" s="2"/>
      <c r="F17" s="2"/>
      <c r="G17" s="2"/>
      <c r="H17" s="2"/>
      <c r="I17" s="2"/>
      <c r="J17" s="2"/>
      <c r="K17" s="2"/>
    </row>
    <row r="18" spans="1:11" x14ac:dyDescent="0.3">
      <c r="A18" s="152"/>
    </row>
  </sheetData>
  <mergeCells count="17">
    <mergeCell ref="A8:B8"/>
    <mergeCell ref="C8:K8"/>
    <mergeCell ref="A1:K1"/>
    <mergeCell ref="A2:K2"/>
    <mergeCell ref="A3:K3"/>
    <mergeCell ref="A5:K5"/>
    <mergeCell ref="A6:K6"/>
    <mergeCell ref="A9:B16"/>
    <mergeCell ref="C9:C11"/>
    <mergeCell ref="D9:E11"/>
    <mergeCell ref="F9:K10"/>
    <mergeCell ref="C12:C16"/>
    <mergeCell ref="D12:E12"/>
    <mergeCell ref="D13:E13"/>
    <mergeCell ref="D14:E14"/>
    <mergeCell ref="D15:E15"/>
    <mergeCell ref="D16:E16"/>
  </mergeCells>
  <pageMargins left="0.70866141732283472" right="0.70866141732283472" top="0.74803149606299213" bottom="0.74803149606299213" header="0.31496062992125984" footer="0.31496062992125984"/>
  <pageSetup paperSize="9" scale="93"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T18"/>
  <sheetViews>
    <sheetView topLeftCell="A4" zoomScale="120" zoomScaleNormal="120" zoomScaleSheetLayoutView="110" workbookViewId="0">
      <selection sqref="A1:K16"/>
    </sheetView>
  </sheetViews>
  <sheetFormatPr defaultRowHeight="14.4" x14ac:dyDescent="0.3"/>
  <cols>
    <col min="1" max="1" width="23" customWidth="1"/>
    <col min="2" max="2" width="19.6640625" customWidth="1"/>
    <col min="3" max="3" width="13.44140625" customWidth="1"/>
    <col min="5" max="5" width="10.44140625" customWidth="1"/>
    <col min="6" max="6" width="11.6640625" customWidth="1"/>
    <col min="7" max="8" width="11" customWidth="1"/>
    <col min="9" max="9" width="10.109375" customWidth="1"/>
    <col min="10" max="10" width="10.5546875" customWidth="1"/>
    <col min="11" max="11" width="11" customWidth="1"/>
    <col min="13" max="13" width="9.44140625" bestFit="1" customWidth="1"/>
  </cols>
  <sheetData>
    <row r="1" spans="1:20" x14ac:dyDescent="0.3">
      <c r="A1" s="234" t="s">
        <v>15</v>
      </c>
      <c r="B1" s="234"/>
      <c r="C1" s="234"/>
      <c r="D1" s="234"/>
      <c r="E1" s="234"/>
      <c r="F1" s="234"/>
      <c r="G1" s="234"/>
      <c r="H1" s="234"/>
      <c r="I1" s="234"/>
      <c r="J1" s="234"/>
      <c r="K1" s="234"/>
    </row>
    <row r="2" spans="1:20" x14ac:dyDescent="0.3">
      <c r="A2" s="234" t="s">
        <v>115</v>
      </c>
      <c r="B2" s="234"/>
      <c r="C2" s="234"/>
      <c r="D2" s="234"/>
      <c r="E2" s="234"/>
      <c r="F2" s="234"/>
      <c r="G2" s="234"/>
      <c r="H2" s="234"/>
      <c r="I2" s="234"/>
      <c r="J2" s="234"/>
      <c r="K2" s="234"/>
    </row>
    <row r="3" spans="1:20" x14ac:dyDescent="0.3">
      <c r="A3" s="234" t="s">
        <v>189</v>
      </c>
      <c r="B3" s="234"/>
      <c r="C3" s="234"/>
      <c r="D3" s="234"/>
      <c r="E3" s="234"/>
      <c r="F3" s="234"/>
      <c r="G3" s="234"/>
      <c r="H3" s="234"/>
      <c r="I3" s="234"/>
      <c r="J3" s="234"/>
      <c r="K3" s="234"/>
    </row>
    <row r="4" spans="1:20" x14ac:dyDescent="0.3">
      <c r="A4" s="35"/>
    </row>
    <row r="5" spans="1:20" x14ac:dyDescent="0.3">
      <c r="A5" s="253" t="s">
        <v>88</v>
      </c>
      <c r="B5" s="253"/>
      <c r="C5" s="253"/>
      <c r="D5" s="253"/>
      <c r="E5" s="253"/>
      <c r="F5" s="253"/>
      <c r="G5" s="253"/>
      <c r="H5" s="253"/>
      <c r="I5" s="253"/>
      <c r="J5" s="253"/>
      <c r="K5" s="253"/>
    </row>
    <row r="6" spans="1:20" ht="23.4" customHeight="1" x14ac:dyDescent="0.3">
      <c r="A6" s="290" t="s">
        <v>295</v>
      </c>
      <c r="B6" s="290"/>
      <c r="C6" s="290"/>
      <c r="D6" s="290"/>
      <c r="E6" s="290"/>
      <c r="F6" s="290"/>
      <c r="G6" s="290"/>
      <c r="H6" s="290"/>
      <c r="I6" s="290"/>
      <c r="J6" s="290"/>
      <c r="K6" s="290"/>
    </row>
    <row r="7" spans="1:20" x14ac:dyDescent="0.3">
      <c r="A7" s="3"/>
    </row>
    <row r="8" spans="1:20" ht="38.25" customHeight="1" x14ac:dyDescent="0.3">
      <c r="A8" s="270" t="s">
        <v>2</v>
      </c>
      <c r="B8" s="270"/>
      <c r="C8" s="271" t="s">
        <v>191</v>
      </c>
      <c r="D8" s="271"/>
      <c r="E8" s="271"/>
      <c r="F8" s="271"/>
      <c r="G8" s="271"/>
      <c r="H8" s="271"/>
      <c r="I8" s="271"/>
      <c r="J8" s="271"/>
      <c r="K8" s="272"/>
    </row>
    <row r="9" spans="1:20" ht="27.75" customHeight="1" x14ac:dyDescent="0.3">
      <c r="A9" s="282" t="s">
        <v>10</v>
      </c>
      <c r="B9" s="283"/>
      <c r="C9" s="265" t="s">
        <v>8</v>
      </c>
      <c r="D9" s="265" t="s">
        <v>9</v>
      </c>
      <c r="E9" s="265"/>
      <c r="F9" s="288" t="s">
        <v>3</v>
      </c>
      <c r="G9" s="288"/>
      <c r="H9" s="288"/>
      <c r="I9" s="288"/>
      <c r="J9" s="288"/>
      <c r="K9" s="288"/>
      <c r="M9" s="5"/>
      <c r="N9" s="6"/>
      <c r="O9" s="5"/>
      <c r="P9" s="5"/>
      <c r="Q9" s="7"/>
      <c r="R9" s="5"/>
      <c r="S9" s="5"/>
      <c r="T9" s="5"/>
    </row>
    <row r="10" spans="1:20" ht="31.5" hidden="1" customHeight="1" x14ac:dyDescent="0.3">
      <c r="A10" s="284"/>
      <c r="B10" s="285"/>
      <c r="C10" s="265"/>
      <c r="D10" s="265"/>
      <c r="E10" s="265"/>
      <c r="F10" s="288"/>
      <c r="G10" s="288"/>
      <c r="H10" s="288"/>
      <c r="I10" s="288"/>
      <c r="J10" s="288"/>
      <c r="K10" s="288"/>
      <c r="M10" s="5"/>
      <c r="N10" s="6"/>
      <c r="O10" s="5"/>
      <c r="P10" s="5"/>
      <c r="Q10" s="7"/>
      <c r="R10" s="5"/>
      <c r="S10" s="5"/>
      <c r="T10" s="5"/>
    </row>
    <row r="11" spans="1:20" ht="27.75" customHeight="1" x14ac:dyDescent="0.3">
      <c r="A11" s="284"/>
      <c r="B11" s="285"/>
      <c r="C11" s="265"/>
      <c r="D11" s="265"/>
      <c r="E11" s="265"/>
      <c r="F11" s="74" t="s">
        <v>232</v>
      </c>
      <c r="G11" s="74" t="s">
        <v>43</v>
      </c>
      <c r="H11" s="74" t="s">
        <v>44</v>
      </c>
      <c r="I11" s="74" t="s">
        <v>78</v>
      </c>
      <c r="J11" s="74" t="s">
        <v>79</v>
      </c>
      <c r="K11" s="74" t="s">
        <v>29</v>
      </c>
      <c r="M11" s="5"/>
      <c r="N11" s="6"/>
      <c r="O11" s="5"/>
      <c r="P11" s="5"/>
      <c r="Q11" s="7"/>
      <c r="R11" s="5"/>
      <c r="S11" s="5"/>
      <c r="T11" s="5"/>
    </row>
    <row r="12" spans="1:20" ht="20.25" customHeight="1" x14ac:dyDescent="0.3">
      <c r="A12" s="284"/>
      <c r="B12" s="285"/>
      <c r="C12" s="265" t="s">
        <v>111</v>
      </c>
      <c r="D12" s="270" t="s">
        <v>5</v>
      </c>
      <c r="E12" s="270"/>
      <c r="F12" s="150">
        <f t="shared" ref="F12:K12" si="0">F14+F15+F16</f>
        <v>0</v>
      </c>
      <c r="G12" s="150">
        <f t="shared" si="0"/>
        <v>0</v>
      </c>
      <c r="H12" s="150">
        <f t="shared" si="0"/>
        <v>14860</v>
      </c>
      <c r="I12" s="150">
        <f t="shared" si="0"/>
        <v>0</v>
      </c>
      <c r="J12" s="150">
        <f t="shared" si="0"/>
        <v>0</v>
      </c>
      <c r="K12" s="150">
        <f t="shared" si="0"/>
        <v>14860</v>
      </c>
      <c r="L12" s="67"/>
      <c r="M12" s="5"/>
      <c r="N12" s="6"/>
      <c r="O12" s="5"/>
      <c r="P12" s="5"/>
      <c r="Q12" s="7"/>
      <c r="R12" s="5"/>
      <c r="S12" s="5"/>
      <c r="T12" s="5"/>
    </row>
    <row r="13" spans="1:20" ht="20.25" customHeight="1" x14ac:dyDescent="0.3">
      <c r="A13" s="284"/>
      <c r="B13" s="285"/>
      <c r="C13" s="265"/>
      <c r="D13" s="270" t="s">
        <v>6</v>
      </c>
      <c r="E13" s="270"/>
      <c r="F13" s="150"/>
      <c r="G13" s="150"/>
      <c r="H13" s="150"/>
      <c r="I13" s="150"/>
      <c r="J13" s="150"/>
      <c r="K13" s="150"/>
      <c r="L13" s="67"/>
      <c r="M13" s="5"/>
      <c r="N13" s="6"/>
      <c r="O13" s="5"/>
      <c r="P13" s="5"/>
      <c r="Q13" s="7"/>
      <c r="R13" s="5"/>
      <c r="S13" s="5"/>
      <c r="T13" s="5"/>
    </row>
    <row r="14" spans="1:20" ht="33.75" customHeight="1" x14ac:dyDescent="0.3">
      <c r="A14" s="284"/>
      <c r="B14" s="285"/>
      <c r="C14" s="265"/>
      <c r="D14" s="270" t="s">
        <v>7</v>
      </c>
      <c r="E14" s="270"/>
      <c r="F14" s="150">
        <v>0</v>
      </c>
      <c r="G14" s="150">
        <v>0</v>
      </c>
      <c r="H14" s="150">
        <v>7430</v>
      </c>
      <c r="I14" s="150">
        <v>0</v>
      </c>
      <c r="J14" s="150">
        <v>0</v>
      </c>
      <c r="K14" s="150">
        <f>F14+G14+H14+I14+J14</f>
        <v>7430</v>
      </c>
      <c r="L14" s="67"/>
      <c r="M14" s="5"/>
      <c r="N14" s="6"/>
      <c r="O14" s="5"/>
      <c r="P14" s="5"/>
      <c r="Q14" s="7"/>
      <c r="R14" s="5"/>
      <c r="S14" s="5"/>
      <c r="T14" s="5"/>
    </row>
    <row r="15" spans="1:20" ht="36.75" customHeight="1" x14ac:dyDescent="0.3">
      <c r="A15" s="284"/>
      <c r="B15" s="285"/>
      <c r="C15" s="265"/>
      <c r="D15" s="270" t="s">
        <v>27</v>
      </c>
      <c r="E15" s="270"/>
      <c r="F15" s="150">
        <v>0</v>
      </c>
      <c r="G15" s="150">
        <v>0</v>
      </c>
      <c r="H15" s="150">
        <v>0</v>
      </c>
      <c r="I15" s="150">
        <v>0</v>
      </c>
      <c r="J15" s="150">
        <v>0</v>
      </c>
      <c r="K15" s="150">
        <f>F15+G15+H15+I15+J15</f>
        <v>0</v>
      </c>
      <c r="M15" s="5"/>
      <c r="N15" s="6"/>
      <c r="O15" s="5"/>
      <c r="P15" s="5"/>
      <c r="Q15" s="7"/>
      <c r="R15" s="5"/>
      <c r="S15" s="5"/>
      <c r="T15" s="5"/>
    </row>
    <row r="16" spans="1:20" ht="39.75" customHeight="1" x14ac:dyDescent="0.3">
      <c r="A16" s="286"/>
      <c r="B16" s="287"/>
      <c r="C16" s="265"/>
      <c r="D16" s="270" t="s">
        <v>49</v>
      </c>
      <c r="E16" s="270"/>
      <c r="F16" s="151">
        <v>0</v>
      </c>
      <c r="G16" s="151">
        <v>0</v>
      </c>
      <c r="H16" s="151">
        <v>7430</v>
      </c>
      <c r="I16" s="151">
        <v>0</v>
      </c>
      <c r="J16" s="151">
        <v>0</v>
      </c>
      <c r="K16" s="151">
        <f>F16+G16+H16+I16+J16</f>
        <v>7430</v>
      </c>
      <c r="M16" s="5"/>
      <c r="N16" s="6"/>
      <c r="O16" s="5"/>
      <c r="P16" s="5"/>
      <c r="Q16" s="7"/>
      <c r="R16" s="5"/>
      <c r="S16" s="5"/>
      <c r="T16" s="5"/>
    </row>
    <row r="17" spans="1:11" x14ac:dyDescent="0.3">
      <c r="A17" s="2"/>
      <c r="B17" s="2"/>
      <c r="C17" s="2"/>
      <c r="D17" s="2"/>
      <c r="E17" s="2"/>
      <c r="F17" s="2"/>
      <c r="G17" s="2"/>
      <c r="H17" s="2"/>
      <c r="I17" s="2"/>
      <c r="J17" s="2"/>
      <c r="K17" s="2"/>
    </row>
    <row r="18" spans="1:11" x14ac:dyDescent="0.3">
      <c r="A18" s="35"/>
    </row>
  </sheetData>
  <mergeCells count="17">
    <mergeCell ref="A1:K1"/>
    <mergeCell ref="A2:K2"/>
    <mergeCell ref="A3:K3"/>
    <mergeCell ref="A5:K5"/>
    <mergeCell ref="A6:K6"/>
    <mergeCell ref="D15:E15"/>
    <mergeCell ref="D16:E16"/>
    <mergeCell ref="A9:B16"/>
    <mergeCell ref="A8:B8"/>
    <mergeCell ref="C8:K8"/>
    <mergeCell ref="C9:C11"/>
    <mergeCell ref="D9:E11"/>
    <mergeCell ref="F9:K10"/>
    <mergeCell ref="C12:C16"/>
    <mergeCell ref="D12:E12"/>
    <mergeCell ref="D13:E13"/>
    <mergeCell ref="D14:E14"/>
  </mergeCells>
  <pageMargins left="0.70866141732283472" right="0.70866141732283472" top="0.74803149606299213" bottom="0.74803149606299213" header="0.31496062992125984" footer="0.31496062992125984"/>
  <pageSetup paperSize="9" scale="9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14</vt:i4>
      </vt:variant>
      <vt:variant>
        <vt:lpstr>Именованные диапазоны</vt:lpstr>
      </vt:variant>
      <vt:variant>
        <vt:i4>5</vt:i4>
      </vt:variant>
    </vt:vector>
  </HeadingPairs>
  <TitlesOfParts>
    <vt:vector size="19" baseType="lpstr">
      <vt:lpstr>Паспорт программы</vt:lpstr>
      <vt:lpstr>Текст часть паспорта</vt:lpstr>
      <vt:lpstr>Прил1 Планир результ</vt:lpstr>
      <vt:lpstr>Прил 2 методика расчета</vt:lpstr>
      <vt:lpstr>Прил 3 Паспорт подпр 1</vt:lpstr>
      <vt:lpstr>Прил 4 паспорт подпр 2</vt:lpstr>
      <vt:lpstr>Прил 5 паспорт подпр 3</vt:lpstr>
      <vt:lpstr>Прилож 6 пасп подпр 4</vt:lpstr>
      <vt:lpstr>Прилож 7 пасп подп 5</vt:lpstr>
      <vt:lpstr>Прил 8 пасп подпр 6</vt:lpstr>
      <vt:lpstr>Прил 9 пасп подпр 7</vt:lpstr>
      <vt:lpstr>Прил 10 пасп подпр 8</vt:lpstr>
      <vt:lpstr>Прил 11 пасп подпр 9</vt:lpstr>
      <vt:lpstr>Прил 12 Перечень мероприятий</vt:lpstr>
      <vt:lpstr>'Прил 12 Перечень мероприятий'!Область_печати</vt:lpstr>
      <vt:lpstr>'Прил 8 пасп подпр 6'!Область_печати</vt:lpstr>
      <vt:lpstr>'Прил1 Планир результ'!Область_печати</vt:lpstr>
      <vt:lpstr>'Прилож 7 пасп подп 5'!Область_печати</vt:lpstr>
      <vt:lpstr>'Текст часть паспорта'!Область_печати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2021-05-17T14:11:50Z</dcterms:modified>
</cp:coreProperties>
</file>