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7" activeTab="0"/>
  </bookViews>
  <sheets>
    <sheet name="1_доходы2017" sheetId="1" r:id="rId1"/>
    <sheet name="4_функц2017" sheetId="2" r:id="rId2"/>
    <sheet name="5_вед2017" sheetId="3" r:id="rId3"/>
    <sheet name="6_ДЦП2017" sheetId="4" r:id="rId4"/>
    <sheet name="8_ИФДБ2017" sheetId="5" r:id="rId5"/>
  </sheets>
  <externalReferences>
    <externalReference r:id="rId8"/>
  </externalReferences>
  <definedNames>
    <definedName name="Excel_BuiltIn_Print_Area_4_1" localSheetId="0">#REF!</definedName>
    <definedName name="Excel_BuiltIn_Print_Area_4_1" localSheetId="2">#REF!</definedName>
    <definedName name="Excel_BuiltIn_Print_Area_4_1">#REF!</definedName>
    <definedName name="Excel_BuiltIn_Print_Area_6" localSheetId="2">#REF!</definedName>
    <definedName name="Excel_BuiltIn_Print_Area_6">#REF!</definedName>
    <definedName name="Excel_BuiltIn_Print_Titles_1_1" localSheetId="2">#REF!</definedName>
    <definedName name="Excel_BuiltIn_Print_Titles_1_1">#REF!</definedName>
    <definedName name="Excel_BuiltIn_Print_Titles_6" localSheetId="2">#REF!</definedName>
    <definedName name="Excel_BuiltIn_Print_Titles_6">#REF!</definedName>
    <definedName name="_xlnm.Print_Titles" localSheetId="1">'4_функц2017'!$18:$18</definedName>
    <definedName name="_xlnm.Print_Titles" localSheetId="2">'5_вед2017'!$18:$18</definedName>
    <definedName name="_xlnm.Print_Area" localSheetId="1">'4_функц2017'!$A$1:$F$310</definedName>
    <definedName name="_xlnm.Print_Area" localSheetId="2">'5_вед2017'!$A$1:$G$303</definedName>
    <definedName name="_xlnm.Print_Area" localSheetId="4">'8_ИФДБ2017'!$A$1:$K$29</definedName>
  </definedNames>
  <calcPr fullCalcOnLoad="1"/>
</workbook>
</file>

<file path=xl/comments2.xml><?xml version="1.0" encoding="utf-8"?>
<comments xmlns="http://schemas.openxmlformats.org/spreadsheetml/2006/main">
  <authors>
    <author>Кошовкина О В</author>
  </authors>
  <commentList>
    <comment ref="E44" authorId="0">
      <text>
        <r>
          <rPr>
            <b/>
            <sz val="8"/>
            <rFont val="Tahoma"/>
            <family val="2"/>
          </rPr>
          <t>Кошовкина О В:</t>
        </r>
        <r>
          <rPr>
            <sz val="8"/>
            <rFont val="Tahoma"/>
            <family val="2"/>
          </rPr>
          <t xml:space="preserve">
телефоны, связь
</t>
        </r>
      </text>
    </comment>
  </commentList>
</comments>
</file>

<file path=xl/comments3.xml><?xml version="1.0" encoding="utf-8"?>
<comments xmlns="http://schemas.openxmlformats.org/spreadsheetml/2006/main">
  <authors>
    <author>Кошовкина О В</author>
  </authors>
  <commentList>
    <comment ref="F34" authorId="0">
      <text>
        <r>
          <rPr>
            <b/>
            <sz val="8"/>
            <rFont val="Tahoma"/>
            <family val="2"/>
          </rPr>
          <t>Кошовкина О В:</t>
        </r>
        <r>
          <rPr>
            <sz val="8"/>
            <rFont val="Tahoma"/>
            <family val="2"/>
          </rPr>
          <t xml:space="preserve">
телефоны, связь
</t>
        </r>
      </text>
    </comment>
  </commentList>
</comments>
</file>

<file path=xl/sharedStrings.xml><?xml version="1.0" encoding="utf-8"?>
<sst xmlns="http://schemas.openxmlformats.org/spreadsheetml/2006/main" count="3039" uniqueCount="451">
  <si>
    <t>Приложение №4</t>
  </si>
  <si>
    <t>Приложение № 8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</si>
  <si>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организацию в границах поселения газоснабжения населения</t>
  </si>
  <si>
    <t>99 0 8319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</si>
  <si>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организацию в границах поселения теплоснабжения, водоснабжения и водоотведения.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</si>
  <si>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</si>
  <si>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</si>
  <si>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ШТРАФЫ, САНКЦИИ, ВОЗМЕЩЕНИЕ УЩЕРБА</t>
  </si>
  <si>
    <t>000 1 16 00000 00 0000 000</t>
  </si>
  <si>
    <t>Иные межбюджетные трансферты</t>
  </si>
  <si>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</si>
  <si>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</si>
  <si>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</si>
  <si>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</si>
  <si>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</si>
  <si>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</si>
  <si>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</si>
  <si>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</si>
  <si>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</si>
  <si>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</si>
  <si>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</si>
  <si>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</si>
  <si>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</si>
  <si>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</si>
  <si>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</si>
  <si>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</si>
  <si>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</si>
  <si>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</si>
  <si>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</si>
  <si>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</si>
  <si>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</si>
  <si>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>07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</si>
  <si>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</si>
  <si>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</si>
  <si>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</si>
  <si>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</si>
  <si>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</si>
  <si>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</si>
  <si>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</si>
  <si>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</si>
  <si>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</si>
  <si>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 гражданская оборона</t>
  </si>
  <si>
    <t>09</t>
  </si>
  <si>
    <t>Другие вопросы в области национальной безопасности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</si>
  <si>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</si>
  <si>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</si>
  <si>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</si>
  <si>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</si>
  <si>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</si>
  <si>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10</t>
  </si>
  <si>
    <t>Другие расходы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</si>
  <si>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</si>
  <si>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</si>
  <si>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</si>
  <si>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</si>
  <si>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</si>
  <si>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</si>
  <si>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</si>
  <si>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</si>
  <si>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</si>
  <si>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</si>
  <si>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</si>
  <si>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КУЛЬТУРА, КИНЕМАТОГРАФИЯ </t>
  </si>
  <si>
    <t xml:space="preserve">Культура 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</si>
  <si>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</si>
  <si>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</si>
  <si>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</si>
  <si>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Пенсионное обеспечение</t>
  </si>
  <si>
    <t>Доплаты к пенсиям государственных служащих  субъектов Российской Федерации и муниципальных служащих</t>
  </si>
  <si>
    <t>Социальная помощь</t>
  </si>
  <si>
    <t>Социальная помощь за счет средств местного бюджета</t>
  </si>
  <si>
    <t xml:space="preserve">ФИЗИЧЕСКАЯ КУЛЬТУРА И СПОРТ </t>
  </si>
  <si>
    <t xml:space="preserve">Физическая культура </t>
  </si>
  <si>
    <t>Массовый спорт</t>
  </si>
  <si>
    <t>СРЕДСТВА МАССОВОЙ ИНФОРМАЦИИ</t>
  </si>
  <si>
    <t>Периодическая печать и издательство</t>
  </si>
  <si>
    <t>ВСЕГО РАСХОДОВ</t>
  </si>
  <si>
    <t>810</t>
  </si>
  <si>
    <t>540</t>
  </si>
  <si>
    <t>Фонд оплаты труда и страховые взносы</t>
  </si>
  <si>
    <t>870</t>
  </si>
  <si>
    <t>Резервные средства</t>
  </si>
  <si>
    <t>Автомобильный транспорт за счет средств местного бюджета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</si>
  <si>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организации размещения заказов на поставки товаров, работ, услуг для муниципальных нужд</t>
  </si>
  <si>
    <t>СОВЕТ ДЕПУТАТОВ СЕЛЬСКОГО ПОСЕЛЕНИЯ ВОЛКОВСКОЕ</t>
  </si>
  <si>
    <t>АДМИНИСТРАЦИЯ СЕЛЬСКОГО ПОСЕЛЕНИЯ ВОЛКОВСКОЕ</t>
  </si>
  <si>
    <t>к решению Совета депутатов сельского поселения Волковское</t>
  </si>
  <si>
    <t>Центральный аппарат за счет средств местного бюджета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</si>
  <si>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молодых семей</t>
  </si>
  <si>
    <t>Социальное обеспечение населения</t>
  </si>
  <si>
    <t>Межбюджетные трансферты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</si>
  <si>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организацию в гранизах поселения газоснабжения населения</t>
  </si>
  <si>
    <t>Другие вопросы в области жилищно-коммунального хозяйства</t>
  </si>
  <si>
    <t>Сумма</t>
  </si>
  <si>
    <t xml:space="preserve">Наименования </t>
  </si>
  <si>
    <t>00</t>
  </si>
  <si>
    <t>вид источников финансирования дефицитов бюджета</t>
  </si>
  <si>
    <t>Наименование</t>
  </si>
  <si>
    <t xml:space="preserve">Сумма, тыс. рублей 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</si>
  <si>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</si>
  <si>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</si>
  <si>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</si>
  <si>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</si>
  <si>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</si>
  <si>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</si>
  <si>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</si>
  <si>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</si>
  <si>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</si>
  <si>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</si>
  <si>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000</t>
  </si>
  <si>
    <t>700</t>
  </si>
  <si>
    <t>710</t>
  </si>
  <si>
    <t>800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</si>
  <si>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</si>
  <si>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</si>
  <si>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</si>
  <si>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</si>
  <si>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</si>
  <si>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поселений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</si>
  <si>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</si>
  <si>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</si>
  <si>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поселения</t>
  </si>
  <si>
    <t>610</t>
  </si>
  <si>
    <r>
      <t xml:space="preserve">     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</si>
  <si>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</si>
  <si>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</si>
  <si>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</si>
  <si>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</si>
  <si>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</si>
  <si>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</si>
  <si>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</si>
  <si>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</si>
  <si>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</si>
  <si>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</si>
  <si>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</si>
  <si>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</si>
  <si>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</si>
  <si>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</si>
  <si>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</si>
  <si>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</si>
  <si>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</si>
  <si>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</si>
  <si>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</si>
  <si>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</si>
  <si>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</si>
  <si>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</si>
  <si>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</si>
  <si>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</si>
  <si>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</si>
  <si>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</si>
  <si>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</si>
  <si>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</si>
  <si>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</si>
  <si>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КОМПЕНСАЦИЙ ЗАТРАТ ГОСУДАРСТВА</t>
  </si>
  <si>
    <t>000 1 13 01995 10 0000 130</t>
  </si>
  <si>
    <t>Прочие доходы от оказания платных услуг(работ) 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</si>
  <si>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</si>
  <si>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</si>
  <si>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</si>
  <si>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</si>
  <si>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</si>
  <si>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</si>
  <si>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</si>
  <si>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</si>
  <si>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</si>
  <si>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</si>
  <si>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</si>
  <si>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</si>
  <si>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</si>
  <si>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</si>
  <si>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</si>
  <si>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</si>
  <si>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</si>
  <si>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</si>
  <si>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</si>
  <si>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 коммунального хозяйства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</si>
  <si>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</si>
  <si>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</si>
  <si>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000 2 02 02999 10 0000 151</t>
  </si>
  <si>
    <t>Прочие субсидии бюджетам поселений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</si>
  <si>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</si>
  <si>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</si>
  <si>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</si>
  <si>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</si>
  <si>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</si>
  <si>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</si>
  <si>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000 2 07 00000 00 0000 000</t>
  </si>
  <si>
    <t xml:space="preserve">ПРОЧИЕ БЕЗВОЗМЕЗДНЫЕ ПОСТУПЛЕНИЯ </t>
  </si>
  <si>
    <t>000 2 07 05000 10 0000 180</t>
  </si>
  <si>
    <t>Прочие безвозмездные поступления в бюджеты поселений</t>
  </si>
  <si>
    <t>ВСЕГО ДОХОДОВ</t>
  </si>
  <si>
    <t>Уплата налогов, сборов и иных платежей</t>
  </si>
  <si>
    <t>850</t>
  </si>
  <si>
    <t>240</t>
  </si>
  <si>
    <t>120</t>
  </si>
  <si>
    <t>Расходы на выплаты персоналу государственных органов</t>
  </si>
  <si>
    <t>Руководство и управление в сфере установленных функций органов государственной власти Московской области</t>
  </si>
  <si>
    <t>Содержание органов местного самоуправления</t>
  </si>
  <si>
    <t>Иные закупки товаров,работ и услуг для муниципальных нужд</t>
  </si>
  <si>
    <t>99 0 1200</t>
  </si>
  <si>
    <t>99 0 1230</t>
  </si>
  <si>
    <t>99 0 8310</t>
  </si>
  <si>
    <t>Непрограммные расходы бюджета сельского поселения Волковское</t>
  </si>
  <si>
    <t>99 0 0000</t>
  </si>
  <si>
    <t>Резервный фонд сельского поселения Волковское на предупреждение и ликвидацию чрезвычайных ситуаций и последствий стихийных бедствий</t>
  </si>
  <si>
    <t>Резервный фонд на непредвиденные расходы</t>
  </si>
  <si>
    <t>08 0 0000</t>
  </si>
  <si>
    <t>Программа "Безопасность сельского поселения Волковское"</t>
  </si>
  <si>
    <t>08 0 2120</t>
  </si>
  <si>
    <t>Другие вопросы в области безопасности населения</t>
  </si>
  <si>
    <t>09 0 0000</t>
  </si>
  <si>
    <t>06 0 0000</t>
  </si>
  <si>
    <t>Муниципальная программа "Безопасность сельского поселения Волковское"</t>
  </si>
  <si>
    <t>Муниципальная программа "Дороги сельского поселения Волковское"</t>
  </si>
  <si>
    <t>Муниципальная программа "Жилищно-коммунальное хозяйство и благоустройство  сельского поселения  Волковское"</t>
  </si>
  <si>
    <t>Иные закупки товаров,работ и услуг для муниципальных нуждд</t>
  </si>
  <si>
    <t>Муниципальный дорожный фонд сельского поселения Волковское</t>
  </si>
  <si>
    <t>Муниципальная программа "Энергосбережение и повышение энергетической эффективности на территории сельского поселения Волковское"</t>
  </si>
  <si>
    <t>Мероприятия по ремонту уличного освещения</t>
  </si>
  <si>
    <t>09 0 2650</t>
  </si>
  <si>
    <t>Муниципальная программа "Спорт сельского поселения Волковское"</t>
  </si>
  <si>
    <t>Мероприятия по озеленению территории сельского поселения Волковское</t>
  </si>
  <si>
    <t>Муниципальная программа "Культура сельского поселения  Волковское"</t>
  </si>
  <si>
    <t xml:space="preserve">Субсидии бюджетным учреждениям </t>
  </si>
  <si>
    <t>09 0 2670</t>
  </si>
  <si>
    <t>Мероприятия по содержанию, благоустройству и реконструкции воинских захоронений и памятных мест на территории сельского поселения Волковское"</t>
  </si>
  <si>
    <t>310</t>
  </si>
  <si>
    <t>Публичные нормативные социальные выплаты гражданам</t>
  </si>
  <si>
    <t>Субсидии бюджетным учреждениям</t>
  </si>
  <si>
    <t>Муниципальная программа "Развитие средств массовой информации в целх повышения информированности граждан о деятельности органов местного самоуправления сельского поселения Волковское</t>
  </si>
  <si>
    <t>Мероприятия по периодической печати в средствах массовой информации</t>
  </si>
  <si>
    <t>Мероприятия по содержанию мест захоронения территории сельского поселения Волковское</t>
  </si>
  <si>
    <t>Сумма                    (тыс. рублей)</t>
  </si>
  <si>
    <t>99 0 8314</t>
  </si>
  <si>
    <t>99 0 8315</t>
  </si>
  <si>
    <t>99 0 2697</t>
  </si>
  <si>
    <t>99 0 2520</t>
  </si>
  <si>
    <t>ИТОГО</t>
  </si>
  <si>
    <t>000 1 03 00000 00 0000 110</t>
  </si>
  <si>
    <t xml:space="preserve"> НАЛОГИ НА ТОВАРЫ (РАБОТЫ, УСЛУГИ),РЕАЛИЗУЕМЫЕ НА ТЕРРИТОРИИ РОССИЙСКОЙ ФЕДЕРАЦИИ</t>
  </si>
  <si>
    <t>000 1 03 02230 01 0000 110</t>
  </si>
  <si>
    <t xml:space="preserve">000 1 03 02240 01 0000 110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</si>
  <si>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</si>
  <si>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</si>
  <si>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</si>
  <si>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к решению Совета депутатов</t>
  </si>
  <si>
    <t>Приложение №1</t>
  </si>
  <si>
    <t>сельского поселения Волковское</t>
  </si>
  <si>
    <t xml:space="preserve">Сумма </t>
  </si>
  <si>
    <t>Приложение №5</t>
  </si>
  <si>
    <t>Приложение №6</t>
  </si>
  <si>
    <t xml:space="preserve"> </t>
  </si>
  <si>
    <t>930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</si>
  <si>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</si>
  <si>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</si>
  <si>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</si>
  <si>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</si>
  <si>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</si>
  <si>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</si>
  <si>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500</t>
  </si>
  <si>
    <t>600</t>
  </si>
  <si>
    <t>Предоставление субсидий бюджетным,автономным учреждениям и иным некоммерческим организациям</t>
  </si>
  <si>
    <t>300</t>
  </si>
  <si>
    <t>Дефицит (профицит) бюджета сельского поселения Волковское</t>
  </si>
  <si>
    <t>000 1 17 00000 00 0000 000</t>
  </si>
  <si>
    <t xml:space="preserve">ПРОЧИЕ НЕНАЛОГОВЫЕ ДОХОДЫ                   </t>
  </si>
  <si>
    <t>Прочие неналоговые доходы бюджетов поселения</t>
  </si>
  <si>
    <t>000 1 17 05050 10 0000 180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</si>
  <si>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</si>
  <si>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Мероприятия по повышению энергетической эффективности уличного освещения</t>
  </si>
  <si>
    <t>Прочие мероприятия по благоустройству в рамках  муниципальной программы "Благоустройство  сельского поселения  Волковское"</t>
  </si>
  <si>
    <t>Муниципальная программа "Благоустройство  сельского поселения  Волковское"</t>
  </si>
  <si>
    <t>320</t>
  </si>
  <si>
    <t>400</t>
  </si>
  <si>
    <t>Муниципальная программа "Благоустройство сельского поселения Волковское"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</si>
  <si>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</si>
  <si>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</si>
  <si>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</si>
  <si>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Муниципальная программа "Развитие средств массовой информации в целях повышения информированности граждан о деятельности органов местного самоуправления сельского поселения Волковское</t>
  </si>
  <si>
    <t>930 2 02 04000 00 0000 151</t>
  </si>
  <si>
    <t>06 0 2783</t>
  </si>
  <si>
    <t xml:space="preserve">000 2 02 04014 10 0000 151
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</si>
  <si>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</si>
  <si>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03 0 4110</t>
  </si>
  <si>
    <t>Капитальный ремонт дома культуры в п. Брикет</t>
  </si>
  <si>
    <t>Бюджетные инвестиции</t>
  </si>
  <si>
    <t>410</t>
  </si>
  <si>
    <t xml:space="preserve">Капитальные вложения в объекты государственной (муниципальной) собственности
</t>
  </si>
  <si>
    <t>Строительство дома культуры в с. Никольское</t>
  </si>
  <si>
    <t>09 0 2662</t>
  </si>
  <si>
    <t>09 0 6024</t>
  </si>
  <si>
    <t>Ремонт и содержание дворовых территорий</t>
  </si>
  <si>
    <t>000 2 02 02216 10 0000 151</t>
  </si>
  <si>
    <t>Социальные выплаты гражданам, кроме публичных
нормативных социальных выплат</t>
  </si>
  <si>
    <t>Содержание учреждений по обеспечению деятельности органов местного самоуправления</t>
  </si>
  <si>
    <t>Строительство и содержание детских площадок</t>
  </si>
  <si>
    <t>Организация скейт парка</t>
  </si>
  <si>
    <t>Прочие межбюджетные трансферты общего характера</t>
  </si>
  <si>
    <t>Субсидии бюджету субъекта РФ</t>
  </si>
  <si>
    <t>Межбюджетные трансферты общего характера бюджетам бюджетной системы Российской Федерации</t>
  </si>
  <si>
    <t>70 0 00 00000</t>
  </si>
  <si>
    <t>99 0 00 00000</t>
  </si>
  <si>
    <t>99 0 00 51180</t>
  </si>
  <si>
    <t>70 0 00 11000</t>
  </si>
  <si>
    <t>70 0 00 11100</t>
  </si>
  <si>
    <t>70 0 00 11200</t>
  </si>
  <si>
    <t>70 0 00  11000</t>
  </si>
  <si>
    <t>70 0 00 11300</t>
  </si>
  <si>
    <t>99 0 00 24100</t>
  </si>
  <si>
    <t>99 0 00 24200</t>
  </si>
  <si>
    <t>70 0 00 11500</t>
  </si>
  <si>
    <t>99 0 00 25100</t>
  </si>
  <si>
    <t>Противопожарные мероприятия на территории сельского поселения Волковское</t>
  </si>
  <si>
    <t>08 0 00 00000</t>
  </si>
  <si>
    <t>Основное мероприятие "Обеспечение первичных мер пожарной безопасности"</t>
  </si>
  <si>
    <t>08 0 01 21100</t>
  </si>
  <si>
    <t>08 0 01 00000</t>
  </si>
  <si>
    <t>04 0 00 00000</t>
  </si>
  <si>
    <t>04 0 01 26310</t>
  </si>
  <si>
    <t>Основное мероприятие "Энергосбережение и повышение энергетической эффективности"</t>
  </si>
  <si>
    <t>04 0 01 00000</t>
  </si>
  <si>
    <t>Установка энергосберегающих ламп и узлов учёта электроэнергии.</t>
  </si>
  <si>
    <t>09 0 00 00000</t>
  </si>
  <si>
    <t>Основное мероприятие "Благоустройство территории сельского поселения"</t>
  </si>
  <si>
    <t>09 0 01 00000</t>
  </si>
  <si>
    <t>09 0 01 26300</t>
  </si>
  <si>
    <t>09 0 01 26320</t>
  </si>
  <si>
    <t>Ремонт уличного освещения</t>
  </si>
  <si>
    <t>09 0 01 26400</t>
  </si>
  <si>
    <t>09 0 01 26600</t>
  </si>
  <si>
    <t>09 0 01 26610</t>
  </si>
  <si>
    <t>09 0 01 26620</t>
  </si>
  <si>
    <t>09 0 01 26630</t>
  </si>
  <si>
    <t>01 0 00 00000</t>
  </si>
  <si>
    <t>01 0 01 00000</t>
  </si>
  <si>
    <t>Основное мероприятие "Обеспечение участия молодёжи в мероприятиях"</t>
  </si>
  <si>
    <t>01 0 01 44100</t>
  </si>
  <si>
    <t>03 0 00 00000</t>
  </si>
  <si>
    <t>03 0 01 00000</t>
  </si>
  <si>
    <t>Основное мероприятие "Проведение праздничных и культурно- массовых мероприятий"</t>
  </si>
  <si>
    <t>03 0 02 00000</t>
  </si>
  <si>
    <t>03 0 02 41200</t>
  </si>
  <si>
    <t>Основное мероприятие «Модернизация материально-технической базы объектов культуры  путем проведения капитального ремонта и технического переоснащения»</t>
  </si>
  <si>
    <t>Организация скейт парка в с. Покровское</t>
  </si>
  <si>
    <t>99 0 00 43000</t>
  </si>
  <si>
    <t>99 0 00 11400</t>
  </si>
  <si>
    <t>Основное мероприятие "Публикация нормативно-правовых актов в средствах массовой информации"</t>
  </si>
  <si>
    <t>07 0 00 00000</t>
  </si>
  <si>
    <t>07 0 01 00000</t>
  </si>
  <si>
    <t>07 0 01 27000</t>
  </si>
  <si>
    <t>99 0 00 Т9990</t>
  </si>
  <si>
    <t>01 0 02 00000</t>
  </si>
  <si>
    <t>Основное мероприятие "Строительство физкультурно-оздоровительного комплекса"</t>
  </si>
  <si>
    <t>Основное мероприятие "Проведение массовых, официальных физкультурных и спортивных мероприятий"</t>
  </si>
  <si>
    <t>Строительство физкультурно-оздоровительного комплекса в с. Покровское</t>
  </si>
  <si>
    <t>01 0 02 44200</t>
  </si>
  <si>
    <t>Основное мероприятие "Создание плоскостных спортивных сооружений"</t>
  </si>
  <si>
    <t>Приобретение оборудования для оснащения плоскостных спортивных сооружений</t>
  </si>
  <si>
    <t>01 0 03 00000</t>
  </si>
  <si>
    <t>01 0 03 44300</t>
  </si>
  <si>
    <t>01 0 04 00000</t>
  </si>
  <si>
    <t>01 0 04 44400</t>
  </si>
  <si>
    <t xml:space="preserve"> 99 0 00 00000</t>
  </si>
  <si>
    <t>Расходы на обеспечение деятельности (оказание услуг) муниципальных учреждений</t>
  </si>
  <si>
    <t>03 0 01 41100</t>
  </si>
  <si>
    <t>Установка энергосберегающих ламп и узлов учёта электроэнергии</t>
  </si>
  <si>
    <t>03 0 02 41300</t>
  </si>
  <si>
    <t>Расходы на эктроэнергию уличного освещения</t>
  </si>
  <si>
    <t>Социальные выплаты гражданам, кроме публичных нормативных социальных выплат</t>
  </si>
  <si>
    <t>520</t>
  </si>
  <si>
    <t>Субсидии</t>
  </si>
  <si>
    <t>02 0 00 00000</t>
  </si>
  <si>
    <t>Муниципальная программа "Жилищно-коммунальное хозяйство сельского поселения  Волковское"</t>
  </si>
  <si>
    <t>02 0 01 00000</t>
  </si>
  <si>
    <t>Основное мероприятие "Повышение качества питьевой воды"</t>
  </si>
  <si>
    <t>02 0 01 26200</t>
  </si>
  <si>
    <t>Капитальные вложения в объекты водоснабжения</t>
  </si>
  <si>
    <t>Капитальные вложения в объекты государственной (муниципальной) собственности</t>
  </si>
  <si>
    <t>Дошкольное образование</t>
  </si>
  <si>
    <t>05 0 00 00000</t>
  </si>
  <si>
    <t>Муниципальная программа "Образование сельского поселения Волковское"</t>
  </si>
  <si>
    <t>05 0 01 00000</t>
  </si>
  <si>
    <t>05 0 01 26100</t>
  </si>
  <si>
    <t>Ремонт объектов дошкольного образования</t>
  </si>
  <si>
    <t>Основное мероприятие "Развитие объектов дошкольного образование"</t>
  </si>
  <si>
    <t>Детализация КЦСР на зарплату</t>
  </si>
  <si>
    <t>Муниципальная программа "Жилищно-коммунальное хозяйствосельского поселения  Волковское"</t>
  </si>
  <si>
    <t>02 0 01 26700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</si>
  <si>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</si>
  <si>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</si>
  <si>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Основное мероприятие "Ремонт муниципального жилого фонда"</t>
  </si>
  <si>
    <t>02 0 02 00000</t>
  </si>
  <si>
    <t>02 0 02 26700</t>
  </si>
  <si>
    <t>110</t>
  </si>
  <si>
    <t>Расходы на выплаты персоналу казенных учреждений</t>
  </si>
  <si>
    <t>05 0 02 00000</t>
  </si>
  <si>
    <t>05 0 02 26500</t>
  </si>
  <si>
    <t>Общее образование</t>
  </si>
  <si>
    <t>Основное мероприятие "Развитие объектов  общего образования"</t>
  </si>
  <si>
    <t>Ремонт объектов общего образования</t>
  </si>
  <si>
    <t>Расходы на оказанию адресной материнальной  помощи населению</t>
  </si>
  <si>
    <t>Поступления доходов в бюджет сельского поселения Волковское на 2017 год</t>
  </si>
  <si>
    <t xml:space="preserve">"О бюджете сельского поселения Волковское на 2017 год </t>
  </si>
  <si>
    <t>и на плановый период 2018 и 2019 годов"</t>
  </si>
  <si>
    <t>Распределение бюджетных ассигнований по разделам, подразделам, целевым статьям (муниципальным программам сельского поселения Волковское и непрограммным направлениям деятельности), группам и подгруппам видов расходов классификации расходов бюджета сельского поселения Волковское на 2017 год</t>
  </si>
  <si>
    <t>Ведомственная структура расходов бюджета сельского поселения Волковское на 2017 год</t>
  </si>
  <si>
    <t>70 0 00 11210</t>
  </si>
  <si>
    <t>70 0 00 11220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</si>
  <si>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на 2017 год</t>
  </si>
  <si>
    <t xml:space="preserve">"О бюджете сельского поселения Волковское на 2017 год и на плановый период 2018 и 2019 годов" </t>
  </si>
  <si>
    <t>Источники внутреннего финансирования дефицита бюджета сельского поселения Волковское
 на 2017 год</t>
  </si>
  <si>
    <t>Строительство крытого ледового катка в д.Нововолково</t>
  </si>
  <si>
    <t>Устройство и содержание детских площадок</t>
  </si>
  <si>
    <t>Расходы на оказание адресной материнальной  помощи населению</t>
  </si>
  <si>
    <t>Основное мероприятие "Строительство крытого ледового катка в д.Нововолково"</t>
  </si>
  <si>
    <t>01 0 05 00000</t>
  </si>
  <si>
    <t>01 0 05 44500</t>
  </si>
  <si>
    <t>99 0 00 11830</t>
  </si>
  <si>
    <t>99 0 00 40830</t>
  </si>
  <si>
    <t>3769870.99</t>
  </si>
  <si>
    <t>1176199.75</t>
  </si>
  <si>
    <t>104 дня</t>
  </si>
  <si>
    <t>от 15.12.2016 года №388/20</t>
  </si>
  <si>
    <t>Приложение №3</t>
  </si>
  <si>
    <t>Приложение №2</t>
  </si>
  <si>
    <t>70 0 00 11830</t>
  </si>
  <si>
    <t>03 0 03 41300</t>
  </si>
  <si>
    <t>Основное мероприятие «Содержание обьектов культуры»</t>
  </si>
  <si>
    <t>01 0 03 44310</t>
  </si>
  <si>
    <t>Поставка,установка пусконаладочные работы модульной котельной для физкультурно-оздоровительного комплекса</t>
  </si>
  <si>
    <t>Рузского городского округа</t>
  </si>
  <si>
    <t>Иные межбюджетные трансферты в соответствии с пунктом 2.4 решения совета депутатов Рузского городского округа "Об условиях и порядке предоставления в 2017 году иных межбюджетных трансфертов из бюджетов городских и сельских поселений Рузского муниципального района бюджету Рузского муниципального района"</t>
  </si>
  <si>
    <t>Иные межбюджетные трансферты в соответствии с пунктом 2.3 решения совета депутатов Рузского городского округа "Об условиях и порядке предоставления в 2017 году иных межбюджетных трансфертов из бюджетов городских и сельских поселений Рузского муниципального района бюджету Рузского муниципального района"</t>
  </si>
  <si>
    <t>Расходы содержание обьектов культуры</t>
  </si>
  <si>
    <t>03 0 03 00000</t>
  </si>
  <si>
    <t>Расходы на содержание обьектов культуры</t>
  </si>
  <si>
    <t>Выполнение других обязательств муниципального образования</t>
  </si>
  <si>
    <t>99 0 00 29000</t>
  </si>
  <si>
    <t>09 0 01 60240</t>
  </si>
  <si>
    <t>Повышение заработной платы  работникам учреждений культуры в рамках софинансирования</t>
  </si>
  <si>
    <t>03 0 0 1 60440</t>
  </si>
  <si>
    <t>01 0 03 44320</t>
  </si>
  <si>
    <t>Приобретение оборудования для оснащения физкульторно оздоровительного комплекса</t>
  </si>
  <si>
    <t>03 0 01 60440</t>
  </si>
  <si>
    <t>03 0 01 S0440</t>
  </si>
  <si>
    <t>Субсидиния на повышение заработной платы  работникам учреждений культуры в рамках софинансирования</t>
  </si>
  <si>
    <t>Софинансирование мероприятий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</si>
  <si>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 0 01 S0240</t>
  </si>
  <si>
    <t>Московской области</t>
  </si>
  <si>
    <t>от "25" октября 2017 года № 134/17</t>
  </si>
  <si>
    <t>Рузского муниципального района Московской области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</si>
</sst>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#,##0.0"/>
    <numFmt numFmtId="182" formatCode="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[$-FC19]d\ mmmm\ yyyy\ &quot;г.&quot;"/>
    <numFmt numFmtId="190" formatCode="000"/>
  </numFmts>
  <fonts count="87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Arial Cyr"/>
      <family val="2"/>
    </font>
    <font>
      <b/>
      <sz val="12"/>
      <color indexed="8"/>
      <name val="Times New Roman Cyr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sz val="11"/>
      <name val="Times New Roman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 CYR"/>
      <family val="1"/>
    </font>
    <font>
      <b/>
      <sz val="11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 CYR"/>
      <family val="1"/>
    </font>
    <font>
      <b/>
      <sz val="11"/>
      <color theme="0"/>
      <name val="Times New Roman CYR"/>
      <family val="1"/>
    </font>
    <font>
      <b/>
      <sz val="8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181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181" fontId="4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81" fontId="4" fillId="34" borderId="10" xfId="0" applyNumberFormat="1" applyFont="1" applyFill="1" applyBorder="1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 applyProtection="1">
      <alignment horizontal="center" vertical="center"/>
      <protection/>
    </xf>
    <xf numFmtId="181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35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181" fontId="4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 applyProtection="1">
      <alignment horizontal="left" vertical="top" wrapText="1"/>
      <protection/>
    </xf>
    <xf numFmtId="49" fontId="4" fillId="37" borderId="10" xfId="0" applyNumberFormat="1" applyFont="1" applyFill="1" applyBorder="1" applyAlignment="1" applyProtection="1">
      <alignment horizontal="center" vertical="center"/>
      <protection/>
    </xf>
    <xf numFmtId="181" fontId="4" fillId="37" borderId="10" xfId="0" applyNumberFormat="1" applyFont="1" applyFill="1" applyBorder="1" applyAlignment="1" applyProtection="1">
      <alignment/>
      <protection/>
    </xf>
    <xf numFmtId="0" fontId="4" fillId="38" borderId="10" xfId="0" applyFont="1" applyFill="1" applyBorder="1" applyAlignment="1" applyProtection="1">
      <alignment horizontal="left" vertical="top" wrapText="1"/>
      <protection/>
    </xf>
    <xf numFmtId="49" fontId="4" fillId="38" borderId="10" xfId="0" applyNumberFormat="1" applyFont="1" applyFill="1" applyBorder="1" applyAlignment="1" applyProtection="1">
      <alignment horizontal="center" vertical="center"/>
      <protection/>
    </xf>
    <xf numFmtId="181" fontId="4" fillId="38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4" fillId="39" borderId="10" xfId="0" applyNumberFormat="1" applyFont="1" applyFill="1" applyBorder="1" applyAlignment="1" applyProtection="1">
      <alignment horizontal="center" vertical="center"/>
      <protection/>
    </xf>
    <xf numFmtId="181" fontId="4" fillId="39" borderId="1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81" fontId="4" fillId="0" borderId="10" xfId="0" applyNumberFormat="1" applyFont="1" applyFill="1" applyBorder="1" applyAlignment="1" applyProtection="1">
      <alignment/>
      <protection locked="0"/>
    </xf>
    <xf numFmtId="181" fontId="4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181" fontId="4" fillId="36" borderId="10" xfId="0" applyNumberFormat="1" applyFont="1" applyFill="1" applyBorder="1" applyAlignment="1" applyProtection="1">
      <alignment/>
      <protection/>
    </xf>
    <xf numFmtId="181" fontId="15" fillId="0" borderId="0" xfId="0" applyNumberFormat="1" applyFont="1" applyBorder="1" applyAlignment="1">
      <alignment wrapText="1"/>
    </xf>
    <xf numFmtId="181" fontId="16" fillId="0" borderId="0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left" vertical="top" wrapText="1"/>
    </xf>
    <xf numFmtId="181" fontId="17" fillId="0" borderId="0" xfId="0" applyNumberFormat="1" applyFont="1" applyBorder="1" applyAlignment="1">
      <alignment vertical="top" wrapText="1"/>
    </xf>
    <xf numFmtId="3" fontId="17" fillId="0" borderId="0" xfId="0" applyNumberFormat="1" applyFont="1" applyBorder="1" applyAlignment="1">
      <alignment horizontal="right" vertical="top" wrapText="1"/>
    </xf>
    <xf numFmtId="181" fontId="18" fillId="0" borderId="0" xfId="0" applyNumberFormat="1" applyFont="1" applyBorder="1" applyAlignment="1">
      <alignment horizontal="left" vertical="top" wrapText="1"/>
    </xf>
    <xf numFmtId="181" fontId="18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center" vertical="top" wrapText="1"/>
    </xf>
    <xf numFmtId="181" fontId="15" fillId="0" borderId="0" xfId="0" applyNumberFormat="1" applyFont="1" applyBorder="1" applyAlignment="1">
      <alignment vertical="top" wrapText="1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>
      <alignment horizontal="right" wrapText="1"/>
    </xf>
    <xf numFmtId="181" fontId="4" fillId="0" borderId="10" xfId="0" applyNumberFormat="1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vertical="top" wrapText="1"/>
    </xf>
    <xf numFmtId="181" fontId="4" fillId="0" borderId="10" xfId="0" applyNumberFormat="1" applyFont="1" applyBorder="1" applyAlignment="1">
      <alignment vertical="top" wrapText="1"/>
    </xf>
    <xf numFmtId="181" fontId="20" fillId="0" borderId="0" xfId="0" applyNumberFormat="1" applyFont="1" applyBorder="1" applyAlignment="1">
      <alignment vertical="top" wrapText="1"/>
    </xf>
    <xf numFmtId="181" fontId="21" fillId="0" borderId="0" xfId="0" applyNumberFormat="1" applyFont="1" applyBorder="1" applyAlignment="1">
      <alignment wrapText="1"/>
    </xf>
    <xf numFmtId="181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right" wrapText="1"/>
    </xf>
    <xf numFmtId="18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181" fontId="5" fillId="0" borderId="10" xfId="0" applyNumberFormat="1" applyFont="1" applyBorder="1" applyAlignment="1">
      <alignment wrapText="1"/>
    </xf>
    <xf numFmtId="181" fontId="5" fillId="0" borderId="10" xfId="0" applyNumberFormat="1" applyFont="1" applyBorder="1" applyAlignment="1">
      <alignment horizontal="center" vertical="top" wrapText="1"/>
    </xf>
    <xf numFmtId="181" fontId="5" fillId="35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81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top" wrapText="1"/>
    </xf>
    <xf numFmtId="181" fontId="4" fillId="0" borderId="10" xfId="0" applyNumberFormat="1" applyFont="1" applyBorder="1" applyAlignment="1">
      <alignment horizontal="right" vertical="top" wrapText="1"/>
    </xf>
    <xf numFmtId="181" fontId="4" fillId="35" borderId="10" xfId="0" applyNumberFormat="1" applyFont="1" applyFill="1" applyBorder="1" applyAlignment="1">
      <alignment horizontal="right" vertical="top" wrapText="1"/>
    </xf>
    <xf numFmtId="181" fontId="5" fillId="0" borderId="11" xfId="0" applyNumberFormat="1" applyFont="1" applyBorder="1" applyAlignment="1">
      <alignment vertical="top" wrapText="1"/>
    </xf>
    <xf numFmtId="181" fontId="4" fillId="35" borderId="12" xfId="0" applyNumberFormat="1" applyFont="1" applyFill="1" applyBorder="1" applyAlignment="1">
      <alignment horizontal="right" vertical="top" wrapText="1"/>
    </xf>
    <xf numFmtId="181" fontId="4" fillId="35" borderId="13" xfId="0" applyNumberFormat="1" applyFont="1" applyFill="1" applyBorder="1" applyAlignment="1">
      <alignment horizontal="right" vertical="top" wrapText="1"/>
    </xf>
    <xf numFmtId="181" fontId="4" fillId="0" borderId="13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Border="1" applyAlignment="1">
      <alignment horizontal="center" vertical="center" wrapText="1"/>
    </xf>
    <xf numFmtId="181" fontId="5" fillId="33" borderId="13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81" fontId="11" fillId="0" borderId="0" xfId="0" applyNumberFormat="1" applyFont="1" applyAlignment="1">
      <alignment/>
    </xf>
    <xf numFmtId="181" fontId="11" fillId="0" borderId="0" xfId="0" applyNumberFormat="1" applyFont="1" applyAlignment="1">
      <alignment horizontal="right"/>
    </xf>
    <xf numFmtId="181" fontId="27" fillId="0" borderId="0" xfId="0" applyNumberFormat="1" applyFont="1" applyBorder="1" applyAlignment="1">
      <alignment horizontal="center" vertical="center" wrapText="1"/>
    </xf>
    <xf numFmtId="181" fontId="5" fillId="0" borderId="0" xfId="0" applyNumberFormat="1" applyFont="1" applyFill="1" applyBorder="1" applyAlignment="1" applyProtection="1">
      <alignment/>
      <protection/>
    </xf>
    <xf numFmtId="181" fontId="28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11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 locked="0"/>
    </xf>
    <xf numFmtId="181" fontId="11" fillId="0" borderId="0" xfId="0" applyNumberFormat="1" applyFon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181" fontId="4" fillId="0" borderId="14" xfId="0" applyNumberFormat="1" applyFont="1" applyFill="1" applyBorder="1" applyAlignment="1" applyProtection="1">
      <alignment/>
      <protection/>
    </xf>
    <xf numFmtId="181" fontId="11" fillId="0" borderId="0" xfId="0" applyNumberFormat="1" applyFont="1" applyFill="1" applyAlignment="1">
      <alignment/>
    </xf>
    <xf numFmtId="0" fontId="4" fillId="40" borderId="10" xfId="0" applyFont="1" applyFill="1" applyBorder="1" applyAlignment="1" applyProtection="1">
      <alignment horizontal="left" vertical="top" wrapText="1"/>
      <protection/>
    </xf>
    <xf numFmtId="49" fontId="4" fillId="40" borderId="10" xfId="0" applyNumberFormat="1" applyFont="1" applyFill="1" applyBorder="1" applyAlignment="1" applyProtection="1">
      <alignment horizontal="center" vertical="center"/>
      <protection/>
    </xf>
    <xf numFmtId="181" fontId="4" fillId="40" borderId="10" xfId="0" applyNumberFormat="1" applyFont="1" applyFill="1" applyBorder="1" applyAlignment="1" applyProtection="1">
      <alignment/>
      <protection locked="0"/>
    </xf>
    <xf numFmtId="0" fontId="4" fillId="41" borderId="10" xfId="0" applyFont="1" applyFill="1" applyBorder="1" applyAlignment="1" applyProtection="1">
      <alignment horizontal="left" vertical="top" wrapText="1"/>
      <protection/>
    </xf>
    <xf numFmtId="49" fontId="4" fillId="41" borderId="10" xfId="0" applyNumberFormat="1" applyFont="1" applyFill="1" applyBorder="1" applyAlignment="1" applyProtection="1">
      <alignment horizontal="center" vertical="center"/>
      <protection/>
    </xf>
    <xf numFmtId="181" fontId="4" fillId="41" borderId="10" xfId="0" applyNumberFormat="1" applyFont="1" applyFill="1" applyBorder="1" applyAlignment="1" applyProtection="1">
      <alignment/>
      <protection locked="0"/>
    </xf>
    <xf numFmtId="181" fontId="4" fillId="41" borderId="10" xfId="0" applyNumberFormat="1" applyFont="1" applyFill="1" applyBorder="1" applyAlignment="1" applyProtection="1">
      <alignment/>
      <protection/>
    </xf>
    <xf numFmtId="0" fontId="4" fillId="42" borderId="10" xfId="0" applyFont="1" applyFill="1" applyBorder="1" applyAlignment="1" applyProtection="1">
      <alignment horizontal="left" vertical="top" wrapText="1"/>
      <protection/>
    </xf>
    <xf numFmtId="49" fontId="4" fillId="42" borderId="10" xfId="0" applyNumberFormat="1" applyFont="1" applyFill="1" applyBorder="1" applyAlignment="1" applyProtection="1">
      <alignment horizontal="center" vertical="center"/>
      <protection/>
    </xf>
    <xf numFmtId="181" fontId="4" fillId="42" borderId="15" xfId="0" applyNumberFormat="1" applyFont="1" applyFill="1" applyBorder="1" applyAlignment="1" applyProtection="1">
      <alignment/>
      <protection/>
    </xf>
    <xf numFmtId="181" fontId="4" fillId="42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4" fillId="39" borderId="10" xfId="0" applyFont="1" applyFill="1" applyBorder="1" applyAlignment="1" applyProtection="1">
      <alignment horizontal="left" vertical="top" wrapText="1"/>
      <protection/>
    </xf>
    <xf numFmtId="181" fontId="4" fillId="39" borderId="10" xfId="0" applyNumberFormat="1" applyFont="1" applyFill="1" applyBorder="1" applyAlignment="1" applyProtection="1">
      <alignment/>
      <protection locked="0"/>
    </xf>
    <xf numFmtId="181" fontId="4" fillId="37" borderId="10" xfId="0" applyNumberFormat="1" applyFont="1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center" vertical="center"/>
      <protection/>
    </xf>
    <xf numFmtId="181" fontId="4" fillId="36" borderId="10" xfId="0" applyNumberFormat="1" applyFont="1" applyFill="1" applyBorder="1" applyAlignment="1" applyProtection="1">
      <alignment/>
      <protection locked="0"/>
    </xf>
    <xf numFmtId="49" fontId="4" fillId="37" borderId="10" xfId="0" applyNumberFormat="1" applyFont="1" applyFill="1" applyBorder="1" applyAlignment="1">
      <alignment horizontal="left" vertical="center" wrapText="1"/>
    </xf>
    <xf numFmtId="181" fontId="4" fillId="42" borderId="10" xfId="0" applyNumberFormat="1" applyFont="1" applyFill="1" applyBorder="1" applyAlignment="1" applyProtection="1">
      <alignment/>
      <protection/>
    </xf>
    <xf numFmtId="49" fontId="4" fillId="42" borderId="10" xfId="0" applyNumberFormat="1" applyFont="1" applyFill="1" applyBorder="1" applyAlignment="1">
      <alignment horizontal="left" vertical="center" wrapText="1"/>
    </xf>
    <xf numFmtId="49" fontId="4" fillId="43" borderId="10" xfId="0" applyNumberFormat="1" applyFont="1" applyFill="1" applyBorder="1" applyAlignment="1">
      <alignment horizontal="left" vertical="center" wrapText="1"/>
    </xf>
    <xf numFmtId="49" fontId="4" fillId="43" borderId="10" xfId="0" applyNumberFormat="1" applyFont="1" applyFill="1" applyBorder="1" applyAlignment="1" applyProtection="1">
      <alignment horizontal="center" vertical="center"/>
      <protection/>
    </xf>
    <xf numFmtId="181" fontId="4" fillId="43" borderId="10" xfId="0" applyNumberFormat="1" applyFont="1" applyFill="1" applyBorder="1" applyAlignment="1" applyProtection="1">
      <alignment/>
      <protection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49" fontId="4" fillId="44" borderId="10" xfId="0" applyNumberFormat="1" applyFont="1" applyFill="1" applyBorder="1" applyAlignment="1">
      <alignment horizontal="center" vertical="center"/>
    </xf>
    <xf numFmtId="181" fontId="4" fillId="44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41" borderId="10" xfId="0" applyNumberFormat="1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41" borderId="10" xfId="0" applyFont="1" applyFill="1" applyBorder="1" applyAlignment="1">
      <alignment vertical="top" wrapText="1"/>
    </xf>
    <xf numFmtId="49" fontId="4" fillId="41" borderId="10" xfId="0" applyNumberFormat="1" applyFont="1" applyFill="1" applyBorder="1" applyAlignment="1">
      <alignment horizontal="center" vertical="center"/>
    </xf>
    <xf numFmtId="181" fontId="4" fillId="41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41" borderId="10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43" borderId="10" xfId="0" applyFont="1" applyFill="1" applyBorder="1" applyAlignment="1" applyProtection="1">
      <alignment horizontal="left" vertical="top" wrapText="1"/>
      <protection/>
    </xf>
    <xf numFmtId="181" fontId="4" fillId="43" borderId="10" xfId="0" applyNumberFormat="1" applyFont="1" applyFill="1" applyBorder="1" applyAlignment="1" applyProtection="1">
      <alignment/>
      <protection locked="0"/>
    </xf>
    <xf numFmtId="0" fontId="4" fillId="42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45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46" borderId="10" xfId="0" applyFont="1" applyFill="1" applyBorder="1" applyAlignment="1" applyProtection="1">
      <alignment horizontal="center" vertical="center" wrapText="1"/>
      <protection/>
    </xf>
    <xf numFmtId="49" fontId="4" fillId="47" borderId="10" xfId="0" applyNumberFormat="1" applyFont="1" applyFill="1" applyBorder="1" applyAlignment="1" applyProtection="1">
      <alignment horizontal="center" vertical="center"/>
      <protection/>
    </xf>
    <xf numFmtId="181" fontId="5" fillId="47" borderId="1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18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8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7" fillId="0" borderId="13" xfId="0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3" fontId="30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82" fontId="2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right" wrapText="1"/>
    </xf>
    <xf numFmtId="49" fontId="12" fillId="48" borderId="10" xfId="0" applyNumberFormat="1" applyFont="1" applyFill="1" applyBorder="1" applyAlignment="1">
      <alignment horizontal="left" vertical="top" wrapText="1"/>
    </xf>
    <xf numFmtId="0" fontId="5" fillId="48" borderId="10" xfId="0" applyFont="1" applyFill="1" applyBorder="1" applyAlignment="1">
      <alignment vertical="top" wrapText="1"/>
    </xf>
    <xf numFmtId="49" fontId="4" fillId="48" borderId="13" xfId="0" applyNumberFormat="1" applyFont="1" applyFill="1" applyBorder="1" applyAlignment="1">
      <alignment horizontal="left" vertical="top" wrapText="1"/>
    </xf>
    <xf numFmtId="49" fontId="5" fillId="48" borderId="13" xfId="0" applyNumberFormat="1" applyFont="1" applyFill="1" applyBorder="1" applyAlignment="1">
      <alignment horizontal="left" vertical="top" wrapText="1"/>
    </xf>
    <xf numFmtId="182" fontId="2" fillId="48" borderId="13" xfId="0" applyNumberFormat="1" applyFont="1" applyFill="1" applyBorder="1" applyAlignment="1">
      <alignment vertical="top" wrapText="1"/>
    </xf>
    <xf numFmtId="0" fontId="5" fillId="48" borderId="10" xfId="0" applyFont="1" applyFill="1" applyBorder="1" applyAlignment="1">
      <alignment horizontal="left" vertical="top" wrapText="1"/>
    </xf>
    <xf numFmtId="0" fontId="5" fillId="48" borderId="10" xfId="0" applyFont="1" applyFill="1" applyBorder="1" applyAlignment="1">
      <alignment wrapText="1"/>
    </xf>
    <xf numFmtId="0" fontId="26" fillId="48" borderId="10" xfId="0" applyFont="1" applyFill="1" applyBorder="1" applyAlignment="1">
      <alignment horizontal="left" vertical="top" wrapText="1"/>
    </xf>
    <xf numFmtId="49" fontId="31" fillId="48" borderId="10" xfId="0" applyNumberFormat="1" applyFont="1" applyFill="1" applyBorder="1" applyAlignment="1">
      <alignment horizontal="left" vertical="top" wrapText="1"/>
    </xf>
    <xf numFmtId="49" fontId="24" fillId="48" borderId="1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 wrapText="1"/>
    </xf>
    <xf numFmtId="0" fontId="29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181" fontId="4" fillId="0" borderId="13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17" fillId="49" borderId="13" xfId="0" applyFont="1" applyFill="1" applyBorder="1" applyAlignment="1">
      <alignment horizontal="left" vertical="top" wrapText="1"/>
    </xf>
    <xf numFmtId="49" fontId="17" fillId="49" borderId="13" xfId="0" applyNumberFormat="1" applyFont="1" applyFill="1" applyBorder="1" applyAlignment="1">
      <alignment horizontal="center" vertical="top" wrapText="1"/>
    </xf>
    <xf numFmtId="49" fontId="5" fillId="49" borderId="10" xfId="0" applyNumberFormat="1" applyFont="1" applyFill="1" applyBorder="1" applyAlignment="1">
      <alignment horizontal="right" vertical="top" wrapText="1"/>
    </xf>
    <xf numFmtId="49" fontId="5" fillId="49" borderId="10" xfId="0" applyNumberFormat="1" applyFont="1" applyFill="1" applyBorder="1" applyAlignment="1">
      <alignment horizontal="left" vertical="top" wrapText="1"/>
    </xf>
    <xf numFmtId="181" fontId="5" fillId="49" borderId="10" xfId="0" applyNumberFormat="1" applyFont="1" applyFill="1" applyBorder="1" applyAlignment="1">
      <alignment vertical="top" wrapText="1"/>
    </xf>
    <xf numFmtId="181" fontId="5" fillId="49" borderId="15" xfId="0" applyNumberFormat="1" applyFont="1" applyFill="1" applyBorder="1" applyAlignment="1">
      <alignment horizontal="right" vertical="top" wrapText="1"/>
    </xf>
    <xf numFmtId="181" fontId="4" fillId="36" borderId="1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vertical="center" wrapText="1"/>
    </xf>
    <xf numFmtId="182" fontId="30" fillId="49" borderId="13" xfId="0" applyNumberFormat="1" applyFont="1" applyFill="1" applyBorder="1" applyAlignment="1">
      <alignment horizontal="center" vertical="top" wrapText="1"/>
    </xf>
    <xf numFmtId="0" fontId="4" fillId="37" borderId="12" xfId="0" applyFont="1" applyFill="1" applyBorder="1" applyAlignment="1" applyProtection="1">
      <alignment horizontal="left" vertical="top" wrapText="1"/>
      <protection/>
    </xf>
    <xf numFmtId="0" fontId="4" fillId="45" borderId="1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0" fontId="4" fillId="46" borderId="15" xfId="0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181" fontId="4" fillId="34" borderId="15" xfId="0" applyNumberFormat="1" applyFont="1" applyFill="1" applyBorder="1" applyAlignment="1" applyProtection="1">
      <alignment/>
      <protection/>
    </xf>
    <xf numFmtId="182" fontId="2" fillId="48" borderId="13" xfId="0" applyNumberFormat="1" applyFont="1" applyFill="1" applyBorder="1" applyAlignment="1">
      <alignment horizontal="right" wrapText="1"/>
    </xf>
    <xf numFmtId="182" fontId="2" fillId="0" borderId="16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49" fontId="5" fillId="48" borderId="10" xfId="0" applyNumberFormat="1" applyFont="1" applyFill="1" applyBorder="1" applyAlignment="1">
      <alignment horizontal="left" vertical="top" wrapText="1"/>
    </xf>
    <xf numFmtId="182" fontId="2" fillId="0" borderId="0" xfId="0" applyNumberFormat="1" applyFont="1" applyFill="1" applyBorder="1" applyAlignment="1">
      <alignment horizontal="right" wrapText="1"/>
    </xf>
    <xf numFmtId="0" fontId="12" fillId="50" borderId="10" xfId="0" applyFont="1" applyFill="1" applyBorder="1" applyAlignment="1">
      <alignment horizontal="left" vertical="top" wrapText="1"/>
    </xf>
    <xf numFmtId="49" fontId="5" fillId="50" borderId="10" xfId="0" applyNumberFormat="1" applyFont="1" applyFill="1" applyBorder="1" applyAlignment="1">
      <alignment horizontal="left" vertical="top" wrapText="1"/>
    </xf>
    <xf numFmtId="49" fontId="23" fillId="51" borderId="10" xfId="0" applyNumberFormat="1" applyFont="1" applyFill="1" applyBorder="1" applyAlignment="1">
      <alignment horizontal="left" vertical="top" wrapText="1"/>
    </xf>
    <xf numFmtId="0" fontId="24" fillId="51" borderId="10" xfId="0" applyFont="1" applyFill="1" applyBorder="1" applyAlignment="1">
      <alignment horizontal="left" vertical="top" wrapText="1"/>
    </xf>
    <xf numFmtId="182" fontId="24" fillId="51" borderId="13" xfId="0" applyNumberFormat="1" applyFont="1" applyFill="1" applyBorder="1" applyAlignment="1">
      <alignment horizontal="right" wrapText="1"/>
    </xf>
    <xf numFmtId="49" fontId="12" fillId="51" borderId="10" xfId="0" applyNumberFormat="1" applyFont="1" applyFill="1" applyBorder="1" applyAlignment="1">
      <alignment horizontal="left" vertical="top" wrapText="1"/>
    </xf>
    <xf numFmtId="49" fontId="24" fillId="51" borderId="11" xfId="0" applyNumberFormat="1" applyFont="1" applyFill="1" applyBorder="1" applyAlignment="1">
      <alignment vertical="top"/>
    </xf>
    <xf numFmtId="182" fontId="24" fillId="51" borderId="13" xfId="0" applyNumberFormat="1" applyFont="1" applyFill="1" applyBorder="1" applyAlignment="1">
      <alignment/>
    </xf>
    <xf numFmtId="182" fontId="2" fillId="50" borderId="13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182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top"/>
    </xf>
    <xf numFmtId="181" fontId="18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vertical="top" wrapText="1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44" borderId="15" xfId="0" applyFont="1" applyFill="1" applyBorder="1" applyAlignment="1">
      <alignment wrapText="1"/>
    </xf>
    <xf numFmtId="181" fontId="4" fillId="41" borderId="10" xfId="0" applyNumberFormat="1" applyFont="1" applyFill="1" applyBorder="1" applyAlignment="1">
      <alignment horizontal="right" vertical="center"/>
    </xf>
    <xf numFmtId="182" fontId="4" fillId="44" borderId="10" xfId="0" applyNumberFormat="1" applyFont="1" applyFill="1" applyBorder="1" applyAlignment="1">
      <alignment horizontal="right" vertical="center"/>
    </xf>
    <xf numFmtId="0" fontId="4" fillId="44" borderId="15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45" borderId="13" xfId="0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4" fillId="45" borderId="19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181" fontId="4" fillId="0" borderId="15" xfId="0" applyNumberFormat="1" applyFont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Fill="1" applyBorder="1" applyAlignment="1">
      <alignment vertical="top" wrapText="1"/>
    </xf>
    <xf numFmtId="0" fontId="34" fillId="0" borderId="13" xfId="0" applyNumberFormat="1" applyFont="1" applyFill="1" applyBorder="1" applyAlignment="1">
      <alignment vertical="top" wrapText="1"/>
    </xf>
    <xf numFmtId="0" fontId="16" fillId="48" borderId="13" xfId="0" applyFont="1" applyFill="1" applyBorder="1" applyAlignment="1">
      <alignment vertical="top" wrapText="1"/>
    </xf>
    <xf numFmtId="49" fontId="16" fillId="48" borderId="13" xfId="0" applyNumberFormat="1" applyFont="1" applyFill="1" applyBorder="1" applyAlignment="1">
      <alignment horizontal="center" vertical="top" wrapText="1"/>
    </xf>
    <xf numFmtId="49" fontId="35" fillId="48" borderId="13" xfId="0" applyNumberFormat="1" applyFont="1" applyFill="1" applyBorder="1" applyAlignment="1">
      <alignment horizontal="center" vertical="top" wrapText="1"/>
    </xf>
    <xf numFmtId="182" fontId="35" fillId="48" borderId="13" xfId="0" applyNumberFormat="1" applyFont="1" applyFill="1" applyBorder="1" applyAlignment="1">
      <alignment horizontal="center" vertical="top" wrapText="1"/>
    </xf>
    <xf numFmtId="0" fontId="35" fillId="48" borderId="13" xfId="0" applyNumberFormat="1" applyFont="1" applyFill="1" applyBorder="1" applyAlignment="1">
      <alignment vertical="top" wrapText="1"/>
    </xf>
    <xf numFmtId="49" fontId="16" fillId="48" borderId="13" xfId="0" applyNumberFormat="1" applyFont="1" applyFill="1" applyBorder="1" applyAlignment="1">
      <alignment horizontal="center" vertical="top" wrapText="1"/>
    </xf>
    <xf numFmtId="49" fontId="33" fillId="48" borderId="13" xfId="0" applyNumberFormat="1" applyFont="1" applyFill="1" applyBorder="1" applyAlignment="1">
      <alignment horizontal="center" vertical="top" wrapText="1"/>
    </xf>
    <xf numFmtId="182" fontId="35" fillId="48" borderId="13" xfId="0" applyNumberFormat="1" applyFont="1" applyFill="1" applyBorder="1" applyAlignment="1">
      <alignment horizontal="center" vertical="top" wrapText="1"/>
    </xf>
    <xf numFmtId="49" fontId="35" fillId="48" borderId="13" xfId="0" applyNumberFormat="1" applyFont="1" applyFill="1" applyBorder="1" applyAlignment="1">
      <alignment horizontal="center" vertical="top" wrapText="1"/>
    </xf>
    <xf numFmtId="181" fontId="4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wrapText="1"/>
    </xf>
    <xf numFmtId="0" fontId="4" fillId="0" borderId="22" xfId="0" applyFont="1" applyBorder="1" applyAlignment="1" applyProtection="1">
      <alignment horizontal="left" vertical="top" wrapText="1"/>
      <protection/>
    </xf>
    <xf numFmtId="181" fontId="4" fillId="37" borderId="15" xfId="0" applyNumberFormat="1" applyFont="1" applyFill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181" fontId="4" fillId="34" borderId="10" xfId="0" applyNumberFormat="1" applyFont="1" applyFill="1" applyBorder="1" applyAlignment="1" applyProtection="1">
      <alignment horizontal="right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top" wrapText="1"/>
    </xf>
    <xf numFmtId="182" fontId="33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33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82" fontId="36" fillId="0" borderId="13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wrapText="1"/>
    </xf>
    <xf numFmtId="49" fontId="2" fillId="35" borderId="12" xfId="0" applyNumberFormat="1" applyFont="1" applyFill="1" applyBorder="1" applyAlignment="1">
      <alignment horizontal="center" vertical="center"/>
    </xf>
    <xf numFmtId="0" fontId="4" fillId="51" borderId="0" xfId="0" applyFont="1" applyFill="1" applyAlignment="1">
      <alignment/>
    </xf>
    <xf numFmtId="181" fontId="4" fillId="51" borderId="0" xfId="0" applyNumberFormat="1" applyFont="1" applyFill="1" applyBorder="1" applyAlignment="1" applyProtection="1">
      <alignment/>
      <protection/>
    </xf>
    <xf numFmtId="181" fontId="4" fillId="51" borderId="0" xfId="0" applyNumberFormat="1" applyFont="1" applyFill="1" applyAlignment="1">
      <alignment/>
    </xf>
    <xf numFmtId="49" fontId="2" fillId="37" borderId="12" xfId="0" applyNumberFormat="1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left" vertical="top" wrapText="1"/>
      <protection/>
    </xf>
    <xf numFmtId="49" fontId="2" fillId="37" borderId="13" xfId="0" applyNumberFormat="1" applyFont="1" applyFill="1" applyBorder="1" applyAlignment="1" applyProtection="1">
      <alignment horizontal="center" vertical="center"/>
      <protection/>
    </xf>
    <xf numFmtId="182" fontId="33" fillId="0" borderId="1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82" fontId="2" fillId="0" borderId="13" xfId="0" applyNumberFormat="1" applyFont="1" applyBorder="1" applyAlignment="1">
      <alignment/>
    </xf>
    <xf numFmtId="0" fontId="4" fillId="52" borderId="10" xfId="0" applyFont="1" applyFill="1" applyBorder="1" applyAlignment="1">
      <alignment wrapText="1"/>
    </xf>
    <xf numFmtId="49" fontId="4" fillId="52" borderId="10" xfId="0" applyNumberFormat="1" applyFont="1" applyFill="1" applyBorder="1" applyAlignment="1" applyProtection="1">
      <alignment horizontal="center" vertical="center"/>
      <protection/>
    </xf>
    <xf numFmtId="181" fontId="4" fillId="52" borderId="10" xfId="0" applyNumberFormat="1" applyFont="1" applyFill="1" applyBorder="1" applyAlignment="1" applyProtection="1">
      <alignment/>
      <protection/>
    </xf>
    <xf numFmtId="0" fontId="4" fillId="52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181" fontId="32" fillId="0" borderId="0" xfId="0" applyNumberFormat="1" applyFont="1" applyAlignment="1">
      <alignment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181" fontId="80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4" fillId="35" borderId="23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top"/>
    </xf>
    <xf numFmtId="0" fontId="4" fillId="0" borderId="0" xfId="0" applyFont="1" applyBorder="1" applyAlignment="1">
      <alignment horizontal="right"/>
    </xf>
    <xf numFmtId="49" fontId="2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49" fontId="1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81" fontId="81" fillId="0" borderId="0" xfId="0" applyNumberFormat="1" applyFont="1" applyAlignment="1">
      <alignment/>
    </xf>
    <xf numFmtId="0" fontId="82" fillId="0" borderId="0" xfId="0" applyFont="1" applyBorder="1" applyAlignment="1">
      <alignment horizontal="center" wrapText="1"/>
    </xf>
    <xf numFmtId="181" fontId="82" fillId="0" borderId="0" xfId="0" applyNumberFormat="1" applyFont="1" applyAlignment="1">
      <alignment/>
    </xf>
    <xf numFmtId="181" fontId="81" fillId="0" borderId="0" xfId="0" applyNumberFormat="1" applyFont="1" applyAlignment="1">
      <alignment horizontal="right"/>
    </xf>
    <xf numFmtId="181" fontId="82" fillId="0" borderId="0" xfId="0" applyNumberFormat="1" applyFont="1" applyBorder="1" applyAlignment="1">
      <alignment horizontal="center" vertical="center" wrapText="1"/>
    </xf>
    <xf numFmtId="181" fontId="83" fillId="0" borderId="0" xfId="0" applyNumberFormat="1" applyFont="1" applyFill="1" applyBorder="1" applyAlignment="1" applyProtection="1">
      <alignment/>
      <protection/>
    </xf>
    <xf numFmtId="181" fontId="81" fillId="0" borderId="0" xfId="0" applyNumberFormat="1" applyFont="1" applyFill="1" applyBorder="1" applyAlignment="1" applyProtection="1">
      <alignment/>
      <protection/>
    </xf>
    <xf numFmtId="181" fontId="81" fillId="0" borderId="0" xfId="0" applyNumberFormat="1" applyFont="1" applyFill="1" applyBorder="1" applyAlignment="1" applyProtection="1">
      <alignment/>
      <protection locked="0"/>
    </xf>
    <xf numFmtId="181" fontId="81" fillId="51" borderId="0" xfId="0" applyNumberFormat="1" applyFont="1" applyFill="1" applyBorder="1" applyAlignment="1" applyProtection="1">
      <alignment/>
      <protection/>
    </xf>
    <xf numFmtId="181" fontId="81" fillId="0" borderId="0" xfId="0" applyNumberFormat="1" applyFont="1" applyFill="1" applyBorder="1" applyAlignment="1">
      <alignment/>
    </xf>
    <xf numFmtId="181" fontId="81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49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vertical="top"/>
    </xf>
    <xf numFmtId="181" fontId="84" fillId="0" borderId="0" xfId="0" applyNumberFormat="1" applyFont="1" applyBorder="1" applyAlignment="1">
      <alignment wrapText="1"/>
    </xf>
    <xf numFmtId="181" fontId="85" fillId="0" borderId="0" xfId="0" applyNumberFormat="1" applyFont="1" applyBorder="1" applyAlignment="1">
      <alignment wrapText="1"/>
    </xf>
    <xf numFmtId="4" fontId="84" fillId="0" borderId="0" xfId="0" applyNumberFormat="1" applyFont="1" applyBorder="1" applyAlignment="1">
      <alignment wrapText="1"/>
    </xf>
    <xf numFmtId="181" fontId="15" fillId="0" borderId="0" xfId="0" applyNumberFormat="1" applyFont="1" applyBorder="1" applyAlignment="1">
      <alignment horizontal="right" wrapText="1"/>
    </xf>
    <xf numFmtId="181" fontId="21" fillId="0" borderId="0" xfId="0" applyNumberFormat="1" applyFont="1" applyBorder="1" applyAlignment="1">
      <alignment horizontal="righ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9" xfId="54"/>
    <cellStyle name="Обычный 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\&#1048;&#1079;&#1084;&#1077;&#1085;&#1077;&#1085;&#1080;&#1103;%20&#1074;%20&#1073;&#1102;&#1076;&#1078;&#1077;&#1090;\&#1048;&#1102;&#1083;&#1100;\&#1048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функц"/>
      <sheetName val="вед "/>
      <sheetName val="ДЦП"/>
      <sheetName val="ИМБТ р-ну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68"/>
  <sheetViews>
    <sheetView tabSelected="1" zoomScalePageLayoutView="0" workbookViewId="0" topLeftCell="A13">
      <selection activeCell="E15" sqref="E15"/>
    </sheetView>
  </sheetViews>
  <sheetFormatPr defaultColWidth="9.00390625" defaultRowHeight="12.75"/>
  <cols>
    <col min="1" max="1" width="21.375" style="179" customWidth="1"/>
    <col min="2" max="2" width="57.75390625" style="180" customWidth="1"/>
    <col min="3" max="3" width="10.375" style="177" customWidth="1"/>
    <col min="4" max="16384" width="9.125" style="177" customWidth="1"/>
  </cols>
  <sheetData>
    <row r="1" spans="1:3" ht="15">
      <c r="A1" s="400"/>
      <c r="B1" s="372" t="s">
        <v>246</v>
      </c>
      <c r="C1" s="372"/>
    </row>
    <row r="2" spans="1:3" ht="15">
      <c r="A2" s="400"/>
      <c r="B2" s="372" t="s">
        <v>245</v>
      </c>
      <c r="C2" s="372"/>
    </row>
    <row r="3" spans="1:3" ht="15">
      <c r="A3" s="400"/>
      <c r="B3" s="372" t="s">
        <v>430</v>
      </c>
      <c r="C3" s="372"/>
    </row>
    <row r="4" spans="1:3" ht="15">
      <c r="A4" s="387" t="s">
        <v>448</v>
      </c>
      <c r="B4" s="387"/>
      <c r="C4" s="387"/>
    </row>
    <row r="5" spans="1:3" ht="15">
      <c r="A5" s="400"/>
      <c r="B5" s="372" t="s">
        <v>449</v>
      </c>
      <c r="C5" s="372"/>
    </row>
    <row r="6" spans="1:3" ht="15">
      <c r="A6" s="372"/>
      <c r="B6" s="372"/>
      <c r="C6" s="372"/>
    </row>
    <row r="7" spans="1:3" ht="15">
      <c r="A7" s="403"/>
      <c r="B7" s="401" t="s">
        <v>246</v>
      </c>
      <c r="C7" s="401"/>
    </row>
    <row r="8" spans="1:3" ht="15">
      <c r="A8" s="403"/>
      <c r="B8" s="401" t="s">
        <v>245</v>
      </c>
      <c r="C8" s="401"/>
    </row>
    <row r="9" spans="1:3" ht="15">
      <c r="A9" s="403"/>
      <c r="B9" s="401" t="s">
        <v>247</v>
      </c>
      <c r="C9" s="401"/>
    </row>
    <row r="10" spans="1:3" ht="15">
      <c r="A10" s="404" t="s">
        <v>450</v>
      </c>
      <c r="B10" s="404"/>
      <c r="C10" s="404"/>
    </row>
    <row r="11" spans="1:3" ht="15">
      <c r="A11" s="403"/>
      <c r="B11" s="401" t="s">
        <v>422</v>
      </c>
      <c r="C11" s="401"/>
    </row>
    <row r="12" spans="1:3" ht="15">
      <c r="A12" s="401" t="s">
        <v>402</v>
      </c>
      <c r="B12" s="401"/>
      <c r="C12" s="401"/>
    </row>
    <row r="13" spans="1:3" ht="15">
      <c r="A13" s="405"/>
      <c r="B13" s="401" t="s">
        <v>403</v>
      </c>
      <c r="C13" s="401"/>
    </row>
    <row r="14" spans="1:3" ht="15">
      <c r="A14" s="217"/>
      <c r="B14" s="370"/>
      <c r="C14" s="370"/>
    </row>
    <row r="15" spans="1:3" ht="18" customHeight="1">
      <c r="A15" s="373" t="s">
        <v>401</v>
      </c>
      <c r="B15" s="373"/>
      <c r="C15" s="373"/>
    </row>
    <row r="16" ht="15.75" customHeight="1">
      <c r="B16" s="181"/>
    </row>
    <row r="17" spans="1:3" ht="34.5" customHeight="1">
      <c r="A17" s="203" t="s">
        <v>124</v>
      </c>
      <c r="B17" s="204" t="s">
        <v>125</v>
      </c>
      <c r="C17" s="205" t="s">
        <v>248</v>
      </c>
    </row>
    <row r="18" spans="1:3" ht="12.75" customHeight="1">
      <c r="A18" s="182">
        <v>1</v>
      </c>
      <c r="B18" s="183">
        <v>2</v>
      </c>
      <c r="C18" s="184">
        <v>4</v>
      </c>
    </row>
    <row r="19" spans="1:3" s="178" customFormat="1" ht="15">
      <c r="A19" s="252" t="s">
        <v>126</v>
      </c>
      <c r="B19" s="253" t="s">
        <v>127</v>
      </c>
      <c r="C19" s="254">
        <f>C20+C22+C27+C30+C32+C42+C44</f>
        <v>130315.59999999999</v>
      </c>
    </row>
    <row r="20" spans="1:3" ht="15">
      <c r="A20" s="207" t="s">
        <v>128</v>
      </c>
      <c r="B20" s="208" t="s">
        <v>129</v>
      </c>
      <c r="C20" s="244">
        <f>C21</f>
        <v>1272.9</v>
      </c>
    </row>
    <row r="21" spans="1:3" ht="12.75" customHeight="1">
      <c r="A21" s="186" t="s">
        <v>130</v>
      </c>
      <c r="B21" s="187" t="s">
        <v>131</v>
      </c>
      <c r="C21" s="206">
        <v>1272.9</v>
      </c>
    </row>
    <row r="22" spans="1:3" ht="29.25" customHeight="1" hidden="1">
      <c r="A22" s="209" t="s">
        <v>238</v>
      </c>
      <c r="B22" s="210" t="s">
        <v>239</v>
      </c>
      <c r="C22" s="211">
        <f>C23+C24+C25+C26</f>
        <v>0</v>
      </c>
    </row>
    <row r="23" spans="1:4" ht="51.75" customHeight="1" hidden="1">
      <c r="A23" s="188" t="s">
        <v>240</v>
      </c>
      <c r="B23" s="190" t="s">
        <v>275</v>
      </c>
      <c r="C23" s="189"/>
      <c r="D23" s="249"/>
    </row>
    <row r="24" spans="1:4" ht="65.25" customHeight="1" hidden="1">
      <c r="A24" s="188" t="s">
        <v>241</v>
      </c>
      <c r="B24" s="190" t="s">
        <v>242</v>
      </c>
      <c r="C24" s="189"/>
      <c r="D24" s="249"/>
    </row>
    <row r="25" spans="1:4" ht="18.75" customHeight="1" hidden="1">
      <c r="A25" s="188" t="s">
        <v>243</v>
      </c>
      <c r="B25" s="190" t="s">
        <v>276</v>
      </c>
      <c r="C25" s="189"/>
      <c r="D25" s="249"/>
    </row>
    <row r="26" spans="1:4" ht="10.5" customHeight="1" hidden="1">
      <c r="A26" s="188" t="s">
        <v>244</v>
      </c>
      <c r="B26" s="190" t="s">
        <v>277</v>
      </c>
      <c r="C26" s="189"/>
      <c r="D26" s="249"/>
    </row>
    <row r="27" spans="1:5" ht="15.75" customHeight="1">
      <c r="A27" s="207" t="s">
        <v>132</v>
      </c>
      <c r="B27" s="208" t="s">
        <v>133</v>
      </c>
      <c r="C27" s="244">
        <f>C28+C29</f>
        <v>128482.59999999999</v>
      </c>
      <c r="E27" s="191"/>
    </row>
    <row r="28" spans="1:5" ht="15">
      <c r="A28" s="185" t="s">
        <v>134</v>
      </c>
      <c r="B28" s="187" t="s">
        <v>135</v>
      </c>
      <c r="C28" s="206">
        <v>3006.4</v>
      </c>
      <c r="E28" s="191"/>
    </row>
    <row r="29" spans="1:5" ht="12" customHeight="1">
      <c r="A29" s="185" t="s">
        <v>136</v>
      </c>
      <c r="B29" s="342" t="s">
        <v>137</v>
      </c>
      <c r="C29" s="343">
        <v>125476.2</v>
      </c>
      <c r="E29" s="191"/>
    </row>
    <row r="30" spans="1:5" ht="28.5" customHeight="1" hidden="1">
      <c r="A30" s="207" t="s">
        <v>138</v>
      </c>
      <c r="B30" s="212" t="s">
        <v>139</v>
      </c>
      <c r="C30" s="244">
        <f>C31</f>
        <v>0</v>
      </c>
      <c r="E30" s="191"/>
    </row>
    <row r="31" spans="1:5" ht="27" customHeight="1" hidden="1">
      <c r="A31" s="192" t="s">
        <v>140</v>
      </c>
      <c r="B31" s="193" t="s">
        <v>141</v>
      </c>
      <c r="C31" s="206"/>
      <c r="E31" s="191"/>
    </row>
    <row r="32" spans="1:5" ht="40.5" customHeight="1">
      <c r="A32" s="207" t="s">
        <v>142</v>
      </c>
      <c r="B32" s="213" t="s">
        <v>143</v>
      </c>
      <c r="C32" s="244">
        <f>C35+C36+C40</f>
        <v>115.1</v>
      </c>
      <c r="E32" s="191"/>
    </row>
    <row r="33" spans="1:5" ht="26.25" customHeight="1">
      <c r="A33" s="185" t="s">
        <v>144</v>
      </c>
      <c r="B33" s="194" t="s">
        <v>145</v>
      </c>
      <c r="C33" s="206">
        <f>C35</f>
        <v>115.1</v>
      </c>
      <c r="E33" s="191"/>
    </row>
    <row r="34" spans="1:5" ht="53.25" customHeight="1" hidden="1">
      <c r="A34" s="185" t="s">
        <v>146</v>
      </c>
      <c r="B34" s="187" t="s">
        <v>147</v>
      </c>
      <c r="C34" s="206">
        <v>0</v>
      </c>
      <c r="E34" s="191"/>
    </row>
    <row r="35" spans="1:5" ht="54" customHeight="1">
      <c r="A35" s="185" t="s">
        <v>148</v>
      </c>
      <c r="B35" s="194" t="s">
        <v>149</v>
      </c>
      <c r="C35" s="206">
        <v>115.1</v>
      </c>
      <c r="E35" s="191"/>
    </row>
    <row r="36" spans="1:5" ht="63.75" customHeight="1" hidden="1">
      <c r="A36" s="185" t="s">
        <v>150</v>
      </c>
      <c r="B36" s="194" t="s">
        <v>151</v>
      </c>
      <c r="C36" s="206"/>
      <c r="E36" s="191"/>
    </row>
    <row r="37" spans="1:5" ht="25.5" customHeight="1" hidden="1">
      <c r="A37" s="185" t="s">
        <v>152</v>
      </c>
      <c r="B37" s="195" t="s">
        <v>153</v>
      </c>
      <c r="C37" s="206">
        <v>0</v>
      </c>
      <c r="E37" s="191"/>
    </row>
    <row r="38" spans="1:5" ht="27.75" customHeight="1" hidden="1">
      <c r="A38" s="196" t="s">
        <v>154</v>
      </c>
      <c r="B38" s="194" t="s">
        <v>155</v>
      </c>
      <c r="C38" s="206">
        <v>0</v>
      </c>
      <c r="E38" s="191"/>
    </row>
    <row r="39" spans="1:5" ht="24.75" customHeight="1" hidden="1">
      <c r="A39" s="214" t="s">
        <v>156</v>
      </c>
      <c r="B39" s="215" t="s">
        <v>157</v>
      </c>
      <c r="C39" s="244">
        <f>C40+C41</f>
        <v>0</v>
      </c>
      <c r="E39" s="247"/>
    </row>
    <row r="40" spans="1:5" ht="78" customHeight="1" hidden="1">
      <c r="A40" s="196" t="s">
        <v>158</v>
      </c>
      <c r="B40" s="194" t="s">
        <v>159</v>
      </c>
      <c r="C40" s="206">
        <v>0</v>
      </c>
      <c r="E40" s="191"/>
    </row>
    <row r="41" spans="1:5" ht="18.75" customHeight="1" hidden="1">
      <c r="A41" s="198" t="s">
        <v>160</v>
      </c>
      <c r="B41" s="195" t="s">
        <v>161</v>
      </c>
      <c r="C41" s="206">
        <v>0</v>
      </c>
      <c r="E41" s="191"/>
    </row>
    <row r="42" spans="1:5" ht="16.5" customHeight="1" hidden="1">
      <c r="A42" s="250" t="s">
        <v>8</v>
      </c>
      <c r="B42" s="248" t="s">
        <v>7</v>
      </c>
      <c r="C42" s="244">
        <f>C43</f>
        <v>0</v>
      </c>
      <c r="E42" s="191"/>
    </row>
    <row r="43" spans="1:5" ht="39.75" customHeight="1" hidden="1">
      <c r="A43" s="198" t="s">
        <v>6</v>
      </c>
      <c r="B43" s="195" t="s">
        <v>5</v>
      </c>
      <c r="C43" s="206">
        <v>0</v>
      </c>
      <c r="E43" s="191"/>
    </row>
    <row r="44" spans="1:5" ht="15.75" customHeight="1">
      <c r="A44" s="250" t="s">
        <v>264</v>
      </c>
      <c r="B44" s="251" t="s">
        <v>265</v>
      </c>
      <c r="C44" s="258">
        <f>C45</f>
        <v>445</v>
      </c>
      <c r="E44" s="191"/>
    </row>
    <row r="45" spans="1:5" ht="14.25" customHeight="1">
      <c r="A45" s="198" t="s">
        <v>267</v>
      </c>
      <c r="B45" s="194" t="s">
        <v>266</v>
      </c>
      <c r="C45" s="206">
        <v>445</v>
      </c>
      <c r="E45" s="191"/>
    </row>
    <row r="46" spans="1:5" ht="15">
      <c r="A46" s="207" t="s">
        <v>162</v>
      </c>
      <c r="B46" s="216" t="s">
        <v>163</v>
      </c>
      <c r="C46" s="244">
        <f>C47</f>
        <v>3113</v>
      </c>
      <c r="E46" s="191"/>
    </row>
    <row r="47" spans="1:5" ht="25.5" customHeight="1">
      <c r="A47" s="185" t="s">
        <v>164</v>
      </c>
      <c r="B47" s="193" t="s">
        <v>165</v>
      </c>
      <c r="C47" s="206">
        <f>C48+C55+C57</f>
        <v>3113</v>
      </c>
      <c r="E47" s="191"/>
    </row>
    <row r="48" spans="1:5" ht="66" customHeight="1">
      <c r="A48" s="185" t="s">
        <v>292</v>
      </c>
      <c r="B48" s="261" t="s">
        <v>268</v>
      </c>
      <c r="C48" s="206">
        <v>2731</v>
      </c>
      <c r="E48" s="191"/>
    </row>
    <row r="49" spans="1:5" ht="0.75" customHeight="1" hidden="1">
      <c r="A49" s="185" t="s">
        <v>166</v>
      </c>
      <c r="B49" s="193" t="s">
        <v>167</v>
      </c>
      <c r="C49" s="246"/>
      <c r="E49" s="191"/>
    </row>
    <row r="50" spans="1:5" ht="51" customHeight="1" hidden="1">
      <c r="A50" s="185" t="s">
        <v>168</v>
      </c>
      <c r="B50" s="193" t="s">
        <v>169</v>
      </c>
      <c r="C50" s="245"/>
      <c r="E50" s="199"/>
    </row>
    <row r="51" spans="1:3" ht="25.5" hidden="1">
      <c r="A51" s="197" t="s">
        <v>170</v>
      </c>
      <c r="B51" s="194" t="s">
        <v>171</v>
      </c>
      <c r="C51" s="189"/>
    </row>
    <row r="52" spans="1:3" ht="25.5" hidden="1">
      <c r="A52" s="185" t="s">
        <v>172</v>
      </c>
      <c r="B52" s="193" t="s">
        <v>173</v>
      </c>
      <c r="C52" s="189"/>
    </row>
    <row r="53" spans="1:3" ht="51" hidden="1">
      <c r="A53" s="185" t="s">
        <v>174</v>
      </c>
      <c r="B53" s="193" t="s">
        <v>175</v>
      </c>
      <c r="C53" s="189"/>
    </row>
    <row r="54" spans="1:3" ht="38.25" hidden="1">
      <c r="A54" s="185" t="s">
        <v>176</v>
      </c>
      <c r="B54" s="193" t="s">
        <v>177</v>
      </c>
      <c r="C54" s="189"/>
    </row>
    <row r="55" spans="1:3" ht="15.75" customHeight="1">
      <c r="A55" s="197" t="s">
        <v>178</v>
      </c>
      <c r="B55" s="194" t="s">
        <v>179</v>
      </c>
      <c r="C55" s="189">
        <v>115</v>
      </c>
    </row>
    <row r="56" spans="1:3" ht="25.5" hidden="1">
      <c r="A56" s="197" t="s">
        <v>180</v>
      </c>
      <c r="B56" s="200" t="s">
        <v>181</v>
      </c>
      <c r="C56" s="189"/>
    </row>
    <row r="57" spans="1:3" ht="39.75" customHeight="1">
      <c r="A57" s="197" t="s">
        <v>182</v>
      </c>
      <c r="B57" s="201" t="s">
        <v>183</v>
      </c>
      <c r="C57" s="189">
        <v>267</v>
      </c>
    </row>
    <row r="58" spans="1:3" ht="13.5" customHeight="1" hidden="1">
      <c r="A58" s="197" t="s">
        <v>279</v>
      </c>
      <c r="B58" s="201" t="s">
        <v>9</v>
      </c>
      <c r="C58" s="189"/>
    </row>
    <row r="59" spans="1:6" ht="0.75" customHeight="1" hidden="1">
      <c r="A59" s="197" t="s">
        <v>281</v>
      </c>
      <c r="B59" s="201" t="s">
        <v>282</v>
      </c>
      <c r="C59" s="189">
        <v>0</v>
      </c>
      <c r="F59" s="262"/>
    </row>
    <row r="60" spans="1:3" ht="0.75" customHeight="1" hidden="1">
      <c r="A60" s="194" t="s">
        <v>184</v>
      </c>
      <c r="B60" s="201" t="s">
        <v>185</v>
      </c>
      <c r="C60" s="189"/>
    </row>
    <row r="61" spans="1:3" ht="12.75" customHeight="1" hidden="1">
      <c r="A61" s="185" t="s">
        <v>186</v>
      </c>
      <c r="B61" s="193" t="s">
        <v>187</v>
      </c>
      <c r="C61" s="189"/>
    </row>
    <row r="62" spans="1:3" ht="15" hidden="1">
      <c r="A62" s="185" t="s">
        <v>188</v>
      </c>
      <c r="B62" s="202" t="s">
        <v>189</v>
      </c>
      <c r="C62" s="189"/>
    </row>
    <row r="63" spans="1:3" ht="15">
      <c r="A63" s="255"/>
      <c r="B63" s="256" t="s">
        <v>190</v>
      </c>
      <c r="C63" s="257">
        <f>C19+C46</f>
        <v>133428.59999999998</v>
      </c>
    </row>
    <row r="66" spans="1:4" ht="27.75" customHeight="1">
      <c r="A66" s="266"/>
      <c r="B66" s="267"/>
      <c r="C66" s="267"/>
      <c r="D66" s="268"/>
    </row>
    <row r="68" spans="1:6" ht="15">
      <c r="A68" s="177"/>
      <c r="B68" s="177"/>
      <c r="F68" s="260"/>
    </row>
  </sheetData>
  <sheetProtection/>
  <mergeCells count="14">
    <mergeCell ref="A15:C15"/>
    <mergeCell ref="B7:C7"/>
    <mergeCell ref="B8:C8"/>
    <mergeCell ref="B9:C9"/>
    <mergeCell ref="B11:C11"/>
    <mergeCell ref="B13:C13"/>
    <mergeCell ref="A12:C12"/>
    <mergeCell ref="A10:C10"/>
    <mergeCell ref="A6:C6"/>
    <mergeCell ref="B1:C1"/>
    <mergeCell ref="B2:C2"/>
    <mergeCell ref="B3:C3"/>
    <mergeCell ref="B5:C5"/>
    <mergeCell ref="A4:C4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0"/>
  <sheetViews>
    <sheetView zoomScaleSheetLayoutView="112" workbookViewId="0" topLeftCell="A258">
      <selection activeCell="A10" sqref="A10:F10"/>
    </sheetView>
  </sheetViews>
  <sheetFormatPr defaultColWidth="9.00390625" defaultRowHeight="12.75"/>
  <cols>
    <col min="1" max="1" width="42.875" style="1" customWidth="1"/>
    <col min="2" max="3" width="8.75390625" style="1" customWidth="1"/>
    <col min="4" max="4" width="11.125" style="1" customWidth="1"/>
    <col min="5" max="5" width="5.75390625" style="1" customWidth="1"/>
    <col min="6" max="6" width="12.75390625" style="2" customWidth="1"/>
    <col min="7" max="7" width="8.00390625" style="2" customWidth="1"/>
    <col min="8" max="8" width="15.375" style="107" customWidth="1"/>
    <col min="9" max="12" width="9.125" style="28" customWidth="1"/>
    <col min="13" max="16384" width="9.125" style="1" customWidth="1"/>
  </cols>
  <sheetData>
    <row r="1" spans="1:6" ht="15">
      <c r="A1" s="402"/>
      <c r="B1" s="402"/>
      <c r="C1" s="402"/>
      <c r="D1" s="400"/>
      <c r="E1" s="372" t="s">
        <v>424</v>
      </c>
      <c r="F1" s="372"/>
    </row>
    <row r="2" spans="1:6" ht="15">
      <c r="A2" s="402"/>
      <c r="B2" s="372" t="s">
        <v>245</v>
      </c>
      <c r="C2" s="372"/>
      <c r="D2" s="372"/>
      <c r="E2" s="372"/>
      <c r="F2" s="372"/>
    </row>
    <row r="3" spans="1:6" ht="15">
      <c r="A3" s="402"/>
      <c r="B3" s="372" t="s">
        <v>430</v>
      </c>
      <c r="C3" s="372"/>
      <c r="D3" s="372"/>
      <c r="E3" s="372"/>
      <c r="F3" s="372"/>
    </row>
    <row r="4" spans="1:6" ht="15" customHeight="1">
      <c r="A4" s="387" t="s">
        <v>448</v>
      </c>
      <c r="B4" s="387"/>
      <c r="C4" s="387"/>
      <c r="D4" s="387"/>
      <c r="E4" s="387"/>
      <c r="F4" s="387"/>
    </row>
    <row r="5" spans="1:6" ht="15">
      <c r="A5" s="402"/>
      <c r="B5" s="372" t="s">
        <v>449</v>
      </c>
      <c r="C5" s="372"/>
      <c r="D5" s="372"/>
      <c r="E5" s="372"/>
      <c r="F5" s="372"/>
    </row>
    <row r="6" spans="1:6" ht="15">
      <c r="A6" s="372"/>
      <c r="B6" s="372"/>
      <c r="C6" s="372"/>
      <c r="D6" s="372"/>
      <c r="E6" s="372"/>
      <c r="F6" s="372"/>
    </row>
    <row r="7" spans="1:6" ht="12.75">
      <c r="A7" s="374" t="s">
        <v>0</v>
      </c>
      <c r="B7" s="374"/>
      <c r="C7" s="374"/>
      <c r="D7" s="374"/>
      <c r="E7" s="374"/>
      <c r="F7" s="374"/>
    </row>
    <row r="8" spans="1:6" ht="12.75">
      <c r="A8" s="374" t="s">
        <v>245</v>
      </c>
      <c r="B8" s="374"/>
      <c r="C8" s="374"/>
      <c r="D8" s="374"/>
      <c r="E8" s="374"/>
      <c r="F8" s="374"/>
    </row>
    <row r="9" spans="1:6" ht="12.75">
      <c r="A9" s="374" t="s">
        <v>247</v>
      </c>
      <c r="B9" s="374"/>
      <c r="C9" s="374"/>
      <c r="D9" s="374"/>
      <c r="E9" s="374"/>
      <c r="F9" s="374"/>
    </row>
    <row r="10" spans="1:6" ht="12.75">
      <c r="A10" s="374" t="s">
        <v>450</v>
      </c>
      <c r="B10" s="374"/>
      <c r="C10" s="374"/>
      <c r="D10" s="374"/>
      <c r="E10" s="374"/>
      <c r="F10" s="374"/>
    </row>
    <row r="11" spans="1:6" ht="12.75">
      <c r="A11" s="374" t="s">
        <v>422</v>
      </c>
      <c r="B11" s="374"/>
      <c r="C11" s="374"/>
      <c r="D11" s="374"/>
      <c r="E11" s="374"/>
      <c r="F11" s="374"/>
    </row>
    <row r="12" spans="1:8" ht="12.75">
      <c r="A12" s="374" t="s">
        <v>402</v>
      </c>
      <c r="B12" s="374"/>
      <c r="C12" s="374"/>
      <c r="D12" s="374"/>
      <c r="E12" s="374"/>
      <c r="F12" s="374"/>
      <c r="H12" s="388"/>
    </row>
    <row r="13" spans="1:8" ht="12.75">
      <c r="A13" s="374" t="s">
        <v>403</v>
      </c>
      <c r="B13" s="374"/>
      <c r="C13" s="374"/>
      <c r="D13" s="374"/>
      <c r="E13" s="374"/>
      <c r="F13" s="374"/>
      <c r="H13" s="388"/>
    </row>
    <row r="14" spans="1:8" ht="12.75">
      <c r="A14" s="355"/>
      <c r="B14" s="355"/>
      <c r="C14" s="355"/>
      <c r="D14" s="355"/>
      <c r="E14" s="355"/>
      <c r="F14" s="355"/>
      <c r="H14" s="388"/>
    </row>
    <row r="15" spans="1:8" ht="64.5" customHeight="1">
      <c r="A15" s="375" t="s">
        <v>404</v>
      </c>
      <c r="B15" s="375"/>
      <c r="C15" s="375"/>
      <c r="D15" s="375"/>
      <c r="E15" s="375"/>
      <c r="F15" s="375"/>
      <c r="G15" s="104"/>
      <c r="H15" s="389">
        <v>95141.1</v>
      </c>
    </row>
    <row r="16" spans="1:8" ht="15.75" customHeight="1">
      <c r="A16" s="3"/>
      <c r="B16" s="3"/>
      <c r="C16" s="3"/>
      <c r="H16" s="390">
        <v>95141456.8</v>
      </c>
    </row>
    <row r="17" spans="1:12" ht="15.75">
      <c r="A17" s="4"/>
      <c r="F17" s="5" t="s">
        <v>10</v>
      </c>
      <c r="G17" s="5"/>
      <c r="H17" s="391"/>
      <c r="L17" s="102"/>
    </row>
    <row r="18" spans="1:13" ht="27" customHeight="1">
      <c r="A18" s="6"/>
      <c r="B18" s="6" t="s">
        <v>12</v>
      </c>
      <c r="C18" s="6" t="s">
        <v>13</v>
      </c>
      <c r="D18" s="6" t="s">
        <v>14</v>
      </c>
      <c r="E18" s="6" t="s">
        <v>15</v>
      </c>
      <c r="F18" s="100" t="s">
        <v>93</v>
      </c>
      <c r="G18" s="105"/>
      <c r="H18" s="392">
        <f>1_доходы2017!C63-4_функц2017!F19</f>
        <v>-52405.20000000004</v>
      </c>
      <c r="J18" s="357"/>
      <c r="M18" s="28"/>
    </row>
    <row r="19" spans="1:13" ht="12.75">
      <c r="A19" s="7" t="s">
        <v>76</v>
      </c>
      <c r="B19" s="9"/>
      <c r="C19" s="9"/>
      <c r="D19" s="9"/>
      <c r="E19" s="99"/>
      <c r="F19" s="101">
        <f>F20+F84+F92+F108+F131+F194+F218+F255+F266+F295+F302</f>
        <v>185833.80000000002</v>
      </c>
      <c r="G19" s="110"/>
      <c r="H19" s="393">
        <v>182627.8</v>
      </c>
      <c r="I19" s="98"/>
      <c r="J19" s="102"/>
      <c r="K19" s="357"/>
      <c r="L19" s="133"/>
      <c r="M19" s="28"/>
    </row>
    <row r="20" spans="1:13" ht="12.75">
      <c r="A20" s="128" t="s">
        <v>16</v>
      </c>
      <c r="B20" s="129" t="s">
        <v>17</v>
      </c>
      <c r="C20" s="129"/>
      <c r="D20" s="129"/>
      <c r="E20" s="129"/>
      <c r="F20" s="130">
        <f>F21+F27+F37+F53+F61+F69</f>
        <v>21510.9</v>
      </c>
      <c r="G20" s="112"/>
      <c r="H20" s="394"/>
      <c r="M20" s="28"/>
    </row>
    <row r="21" spans="1:13" ht="26.25" customHeight="1">
      <c r="A21" s="11" t="s">
        <v>18</v>
      </c>
      <c r="B21" s="12" t="s">
        <v>17</v>
      </c>
      <c r="C21" s="12" t="s">
        <v>19</v>
      </c>
      <c r="D21" s="12"/>
      <c r="E21" s="12"/>
      <c r="F21" s="13">
        <f>F22</f>
        <v>730.9</v>
      </c>
      <c r="G21" s="112"/>
      <c r="H21" s="394"/>
      <c r="L21" s="102"/>
      <c r="M21" s="28"/>
    </row>
    <row r="22" spans="1:13" ht="38.25">
      <c r="A22" s="14" t="s">
        <v>196</v>
      </c>
      <c r="B22" s="15" t="s">
        <v>17</v>
      </c>
      <c r="C22" s="15" t="s">
        <v>19</v>
      </c>
      <c r="D22" s="15" t="s">
        <v>300</v>
      </c>
      <c r="E22" s="15"/>
      <c r="F22" s="16">
        <f>F23</f>
        <v>730.9</v>
      </c>
      <c r="G22" s="112"/>
      <c r="H22" s="394"/>
      <c r="I22" s="102"/>
      <c r="M22" s="28"/>
    </row>
    <row r="23" spans="1:13" ht="25.5">
      <c r="A23" s="14" t="s">
        <v>197</v>
      </c>
      <c r="B23" s="15" t="s">
        <v>17</v>
      </c>
      <c r="C23" s="15" t="s">
        <v>19</v>
      </c>
      <c r="D23" s="15" t="s">
        <v>303</v>
      </c>
      <c r="E23" s="15"/>
      <c r="F23" s="16">
        <f>F26</f>
        <v>730.9</v>
      </c>
      <c r="G23" s="112"/>
      <c r="H23" s="394"/>
      <c r="M23" s="28"/>
    </row>
    <row r="24" spans="1:13" ht="12.75">
      <c r="A24" s="14" t="s">
        <v>21</v>
      </c>
      <c r="B24" s="15" t="s">
        <v>17</v>
      </c>
      <c r="C24" s="15" t="s">
        <v>19</v>
      </c>
      <c r="D24" s="15" t="s">
        <v>304</v>
      </c>
      <c r="E24" s="15"/>
      <c r="F24" s="16">
        <f>F26</f>
        <v>730.9</v>
      </c>
      <c r="G24" s="112"/>
      <c r="H24" s="394"/>
      <c r="M24" s="28"/>
    </row>
    <row r="25" spans="1:13" ht="63.75">
      <c r="A25" s="14" t="s">
        <v>253</v>
      </c>
      <c r="B25" s="15" t="s">
        <v>17</v>
      </c>
      <c r="C25" s="15" t="s">
        <v>19</v>
      </c>
      <c r="D25" s="15" t="s">
        <v>304</v>
      </c>
      <c r="E25" s="15" t="s">
        <v>254</v>
      </c>
      <c r="F25" s="16">
        <f>F26</f>
        <v>730.9</v>
      </c>
      <c r="G25" s="112"/>
      <c r="H25" s="394"/>
      <c r="M25" s="28"/>
    </row>
    <row r="26" spans="1:13" ht="24" customHeight="1">
      <c r="A26" s="14" t="s">
        <v>195</v>
      </c>
      <c r="B26" s="15" t="s">
        <v>17</v>
      </c>
      <c r="C26" s="15" t="s">
        <v>19</v>
      </c>
      <c r="D26" s="15" t="s">
        <v>304</v>
      </c>
      <c r="E26" s="15" t="s">
        <v>194</v>
      </c>
      <c r="F26" s="16">
        <v>730.9</v>
      </c>
      <c r="G26" s="112"/>
      <c r="H26" s="394"/>
      <c r="M26" s="28"/>
    </row>
    <row r="27" spans="1:8" ht="51" hidden="1">
      <c r="A27" s="124" t="s">
        <v>22</v>
      </c>
      <c r="B27" s="125" t="s">
        <v>17</v>
      </c>
      <c r="C27" s="125" t="s">
        <v>23</v>
      </c>
      <c r="D27" s="125"/>
      <c r="E27" s="125"/>
      <c r="F27" s="127">
        <f>F28</f>
        <v>0</v>
      </c>
      <c r="G27" s="112"/>
      <c r="H27" s="394"/>
    </row>
    <row r="28" spans="1:12" ht="38.25" hidden="1">
      <c r="A28" s="14" t="s">
        <v>196</v>
      </c>
      <c r="B28" s="15" t="s">
        <v>17</v>
      </c>
      <c r="C28" s="15" t="s">
        <v>23</v>
      </c>
      <c r="D28" s="45" t="s">
        <v>300</v>
      </c>
      <c r="E28" s="45"/>
      <c r="F28" s="46">
        <f>F29</f>
        <v>0</v>
      </c>
      <c r="G28" s="112"/>
      <c r="H28" s="395"/>
      <c r="K28" s="1"/>
      <c r="L28" s="1"/>
    </row>
    <row r="29" spans="1:8" ht="12.75" hidden="1">
      <c r="A29" s="14" t="s">
        <v>197</v>
      </c>
      <c r="B29" s="15" t="s">
        <v>17</v>
      </c>
      <c r="C29" s="15" t="s">
        <v>23</v>
      </c>
      <c r="D29" s="15" t="s">
        <v>303</v>
      </c>
      <c r="E29" s="15"/>
      <c r="F29" s="16">
        <f>F30</f>
        <v>0</v>
      </c>
      <c r="G29" s="112"/>
      <c r="H29" s="394"/>
    </row>
    <row r="30" spans="1:10" ht="25.5" hidden="1">
      <c r="A30" s="14" t="s">
        <v>24</v>
      </c>
      <c r="B30" s="15" t="s">
        <v>17</v>
      </c>
      <c r="C30" s="15" t="s">
        <v>23</v>
      </c>
      <c r="D30" s="15" t="s">
        <v>305</v>
      </c>
      <c r="E30" s="15"/>
      <c r="F30" s="16">
        <f>F32+F33+F35</f>
        <v>0</v>
      </c>
      <c r="G30" s="112"/>
      <c r="H30" s="394"/>
      <c r="J30" s="335"/>
    </row>
    <row r="31" spans="1:10" ht="63.75" hidden="1">
      <c r="A31" s="14" t="s">
        <v>253</v>
      </c>
      <c r="B31" s="15" t="s">
        <v>17</v>
      </c>
      <c r="C31" s="15" t="s">
        <v>23</v>
      </c>
      <c r="D31" s="15" t="s">
        <v>406</v>
      </c>
      <c r="E31" s="15" t="s">
        <v>254</v>
      </c>
      <c r="F31" s="16">
        <f>F32</f>
        <v>0</v>
      </c>
      <c r="G31" s="336" t="s">
        <v>385</v>
      </c>
      <c r="H31" s="396"/>
      <c r="I31" s="337"/>
      <c r="J31" s="335"/>
    </row>
    <row r="32" spans="1:9" ht="25.5" hidden="1">
      <c r="A32" s="14" t="s">
        <v>195</v>
      </c>
      <c r="B32" s="15" t="s">
        <v>17</v>
      </c>
      <c r="C32" s="15" t="s">
        <v>23</v>
      </c>
      <c r="D32" s="15" t="s">
        <v>406</v>
      </c>
      <c r="E32" s="19" t="s">
        <v>194</v>
      </c>
      <c r="F32" s="16"/>
      <c r="G32" s="336"/>
      <c r="H32" s="396"/>
      <c r="I32" s="335"/>
    </row>
    <row r="33" spans="1:8" ht="25.5" hidden="1">
      <c r="A33" s="14" t="s">
        <v>255</v>
      </c>
      <c r="B33" s="15" t="s">
        <v>17</v>
      </c>
      <c r="C33" s="15" t="s">
        <v>23</v>
      </c>
      <c r="D33" s="15" t="s">
        <v>407</v>
      </c>
      <c r="E33" s="19" t="s">
        <v>256</v>
      </c>
      <c r="F33" s="16">
        <f>F34</f>
        <v>0</v>
      </c>
      <c r="G33" s="112"/>
      <c r="H33" s="394"/>
    </row>
    <row r="34" spans="1:8" ht="25.5" hidden="1">
      <c r="A34" s="21" t="s">
        <v>198</v>
      </c>
      <c r="B34" s="15" t="s">
        <v>17</v>
      </c>
      <c r="C34" s="15" t="s">
        <v>23</v>
      </c>
      <c r="D34" s="15" t="s">
        <v>407</v>
      </c>
      <c r="E34" s="15" t="s">
        <v>193</v>
      </c>
      <c r="F34" s="16"/>
      <c r="G34" s="112"/>
      <c r="H34" s="394"/>
    </row>
    <row r="35" spans="1:8" ht="12.75" hidden="1">
      <c r="A35" s="21" t="s">
        <v>257</v>
      </c>
      <c r="B35" s="15" t="s">
        <v>17</v>
      </c>
      <c r="C35" s="15" t="s">
        <v>23</v>
      </c>
      <c r="D35" s="15" t="s">
        <v>407</v>
      </c>
      <c r="E35" s="15" t="s">
        <v>112</v>
      </c>
      <c r="F35" s="16">
        <f>F36</f>
        <v>0</v>
      </c>
      <c r="G35" s="112"/>
      <c r="H35" s="394"/>
    </row>
    <row r="36" spans="1:8" ht="12.75" hidden="1">
      <c r="A36" s="21" t="s">
        <v>191</v>
      </c>
      <c r="B36" s="15" t="s">
        <v>17</v>
      </c>
      <c r="C36" s="15" t="s">
        <v>23</v>
      </c>
      <c r="D36" s="15" t="s">
        <v>407</v>
      </c>
      <c r="E36" s="15" t="s">
        <v>192</v>
      </c>
      <c r="F36" s="16"/>
      <c r="G36" s="112"/>
      <c r="H36" s="394"/>
    </row>
    <row r="37" spans="1:8" ht="38.25">
      <c r="A37" s="11" t="s">
        <v>25</v>
      </c>
      <c r="B37" s="12" t="s">
        <v>17</v>
      </c>
      <c r="C37" s="12" t="s">
        <v>26</v>
      </c>
      <c r="D37" s="12"/>
      <c r="E37" s="12"/>
      <c r="F37" s="13">
        <f>F38</f>
        <v>11140.5</v>
      </c>
      <c r="G37" s="112"/>
      <c r="H37" s="394"/>
    </row>
    <row r="38" spans="1:8" ht="38.25">
      <c r="A38" s="14" t="s">
        <v>20</v>
      </c>
      <c r="B38" s="15" t="s">
        <v>17</v>
      </c>
      <c r="C38" s="15" t="s">
        <v>26</v>
      </c>
      <c r="D38" s="15" t="s">
        <v>300</v>
      </c>
      <c r="E38" s="15"/>
      <c r="F38" s="16">
        <f>F39</f>
        <v>11140.5</v>
      </c>
      <c r="G38" s="112" t="s">
        <v>251</v>
      </c>
      <c r="H38" s="394"/>
    </row>
    <row r="39" spans="1:8" ht="25.5">
      <c r="A39" s="14" t="s">
        <v>197</v>
      </c>
      <c r="B39" s="15" t="s">
        <v>17</v>
      </c>
      <c r="C39" s="15" t="s">
        <v>26</v>
      </c>
      <c r="D39" s="15" t="s">
        <v>306</v>
      </c>
      <c r="E39" s="15"/>
      <c r="F39" s="16">
        <f>F40+F50</f>
        <v>11140.5</v>
      </c>
      <c r="G39" s="112"/>
      <c r="H39" s="394"/>
    </row>
    <row r="40" spans="1:8" ht="25.5">
      <c r="A40" s="14" t="s">
        <v>87</v>
      </c>
      <c r="B40" s="15" t="s">
        <v>17</v>
      </c>
      <c r="C40" s="15" t="s">
        <v>26</v>
      </c>
      <c r="D40" s="15" t="s">
        <v>307</v>
      </c>
      <c r="E40" s="15"/>
      <c r="F40" s="16">
        <f>F42+F44+F47+F45</f>
        <v>8894.5</v>
      </c>
      <c r="G40" s="112"/>
      <c r="H40" s="394"/>
    </row>
    <row r="41" spans="1:8" ht="63.75">
      <c r="A41" s="14" t="s">
        <v>253</v>
      </c>
      <c r="B41" s="15" t="s">
        <v>17</v>
      </c>
      <c r="C41" s="15" t="s">
        <v>26</v>
      </c>
      <c r="D41" s="15" t="s">
        <v>307</v>
      </c>
      <c r="E41" s="15" t="s">
        <v>254</v>
      </c>
      <c r="F41" s="16">
        <f>F42</f>
        <v>6089.4</v>
      </c>
      <c r="G41" s="112"/>
      <c r="H41" s="394"/>
    </row>
    <row r="42" spans="1:8" ht="12.75">
      <c r="A42" s="14" t="s">
        <v>79</v>
      </c>
      <c r="B42" s="15" t="s">
        <v>17</v>
      </c>
      <c r="C42" s="15" t="s">
        <v>26</v>
      </c>
      <c r="D42" s="15" t="s">
        <v>307</v>
      </c>
      <c r="E42" s="15" t="s">
        <v>194</v>
      </c>
      <c r="F42" s="48">
        <v>6089.4</v>
      </c>
      <c r="G42" s="114"/>
      <c r="H42" s="388"/>
    </row>
    <row r="43" spans="1:8" ht="25.5">
      <c r="A43" s="14" t="s">
        <v>255</v>
      </c>
      <c r="B43" s="15" t="s">
        <v>17</v>
      </c>
      <c r="C43" s="15" t="s">
        <v>26</v>
      </c>
      <c r="D43" s="15" t="s">
        <v>307</v>
      </c>
      <c r="E43" s="15" t="s">
        <v>256</v>
      </c>
      <c r="F43" s="48">
        <f>F44</f>
        <v>2532</v>
      </c>
      <c r="G43" s="114"/>
      <c r="H43" s="395"/>
    </row>
    <row r="44" spans="1:8" ht="25.5">
      <c r="A44" s="21" t="s">
        <v>198</v>
      </c>
      <c r="B44" s="15" t="s">
        <v>17</v>
      </c>
      <c r="C44" s="15" t="s">
        <v>26</v>
      </c>
      <c r="D44" s="15" t="s">
        <v>307</v>
      </c>
      <c r="E44" s="15" t="s">
        <v>193</v>
      </c>
      <c r="F44" s="49">
        <v>2532</v>
      </c>
      <c r="G44" s="397">
        <v>0.5</v>
      </c>
      <c r="H44" s="397"/>
    </row>
    <row r="45" spans="1:8" ht="25.5">
      <c r="A45" s="158" t="s">
        <v>258</v>
      </c>
      <c r="B45" s="15" t="s">
        <v>17</v>
      </c>
      <c r="C45" s="15" t="s">
        <v>26</v>
      </c>
      <c r="D45" s="15" t="s">
        <v>307</v>
      </c>
      <c r="E45" s="15" t="s">
        <v>262</v>
      </c>
      <c r="F45" s="49">
        <f>F46</f>
        <v>70</v>
      </c>
      <c r="G45" s="354"/>
      <c r="H45" s="397"/>
    </row>
    <row r="46" spans="1:8" ht="25.5">
      <c r="A46" s="158" t="s">
        <v>368</v>
      </c>
      <c r="B46" s="15" t="s">
        <v>17</v>
      </c>
      <c r="C46" s="15" t="s">
        <v>26</v>
      </c>
      <c r="D46" s="15" t="s">
        <v>307</v>
      </c>
      <c r="E46" s="15" t="s">
        <v>272</v>
      </c>
      <c r="F46" s="49">
        <v>70</v>
      </c>
      <c r="G46" s="354"/>
      <c r="H46" s="397"/>
    </row>
    <row r="47" spans="1:8" ht="12.75">
      <c r="A47" s="21" t="s">
        <v>257</v>
      </c>
      <c r="B47" s="15" t="s">
        <v>17</v>
      </c>
      <c r="C47" s="15" t="s">
        <v>26</v>
      </c>
      <c r="D47" s="15" t="s">
        <v>307</v>
      </c>
      <c r="E47" s="15" t="s">
        <v>112</v>
      </c>
      <c r="F47" s="49">
        <f>F48+F49</f>
        <v>203.1</v>
      </c>
      <c r="G47" s="116"/>
      <c r="H47" s="397"/>
    </row>
    <row r="48" spans="1:10" ht="102" hidden="1">
      <c r="A48" s="235" t="s">
        <v>389</v>
      </c>
      <c r="B48" s="15" t="s">
        <v>17</v>
      </c>
      <c r="C48" s="15" t="s">
        <v>26</v>
      </c>
      <c r="D48" s="15" t="s">
        <v>307</v>
      </c>
      <c r="E48" s="18" t="s">
        <v>388</v>
      </c>
      <c r="F48" s="49">
        <v>0</v>
      </c>
      <c r="G48" s="116"/>
      <c r="H48" s="397"/>
      <c r="J48" s="132"/>
    </row>
    <row r="49" spans="1:12" ht="12.75">
      <c r="A49" s="21" t="s">
        <v>191</v>
      </c>
      <c r="B49" s="15" t="s">
        <v>17</v>
      </c>
      <c r="C49" s="15" t="s">
        <v>26</v>
      </c>
      <c r="D49" s="15" t="s">
        <v>307</v>
      </c>
      <c r="E49" s="15" t="s">
        <v>192</v>
      </c>
      <c r="F49" s="49">
        <v>203.1</v>
      </c>
      <c r="G49" s="118"/>
      <c r="H49" s="397"/>
      <c r="I49" s="132"/>
      <c r="J49" s="132"/>
      <c r="K49" s="132"/>
      <c r="L49" s="97"/>
    </row>
    <row r="50" spans="1:12" ht="102">
      <c r="A50" s="21" t="s">
        <v>432</v>
      </c>
      <c r="B50" s="15" t="s">
        <v>17</v>
      </c>
      <c r="C50" s="15" t="s">
        <v>26</v>
      </c>
      <c r="D50" s="15" t="s">
        <v>425</v>
      </c>
      <c r="E50" s="15"/>
      <c r="F50" s="49">
        <f>F51</f>
        <v>2246</v>
      </c>
      <c r="G50" s="118"/>
      <c r="H50" s="397"/>
      <c r="I50" s="132"/>
      <c r="J50" s="132"/>
      <c r="K50" s="132"/>
      <c r="L50" s="97"/>
    </row>
    <row r="51" spans="1:12" ht="12.75">
      <c r="A51" s="21" t="s">
        <v>90</v>
      </c>
      <c r="B51" s="15" t="s">
        <v>17</v>
      </c>
      <c r="C51" s="15" t="s">
        <v>26</v>
      </c>
      <c r="D51" s="15" t="s">
        <v>425</v>
      </c>
      <c r="E51" s="138" t="s">
        <v>259</v>
      </c>
      <c r="F51" s="49">
        <f>F52</f>
        <v>2246</v>
      </c>
      <c r="G51" s="118"/>
      <c r="H51" s="397"/>
      <c r="I51" s="132"/>
      <c r="J51" s="132"/>
      <c r="K51" s="132"/>
      <c r="L51" s="97"/>
    </row>
    <row r="52" spans="1:12" ht="12.75">
      <c r="A52" s="21" t="s">
        <v>9</v>
      </c>
      <c r="B52" s="15" t="s">
        <v>17</v>
      </c>
      <c r="C52" s="15" t="s">
        <v>26</v>
      </c>
      <c r="D52" s="15" t="s">
        <v>425</v>
      </c>
      <c r="E52" s="15" t="s">
        <v>78</v>
      </c>
      <c r="F52" s="49">
        <v>2246</v>
      </c>
      <c r="G52" s="118"/>
      <c r="H52" s="397"/>
      <c r="I52" s="132"/>
      <c r="J52" s="132"/>
      <c r="K52" s="132"/>
      <c r="L52" s="97"/>
    </row>
    <row r="53" spans="1:8" ht="38.25">
      <c r="A53" s="124" t="s">
        <v>28</v>
      </c>
      <c r="B53" s="125" t="s">
        <v>17</v>
      </c>
      <c r="C53" s="125" t="s">
        <v>29</v>
      </c>
      <c r="D53" s="125"/>
      <c r="E53" s="125"/>
      <c r="F53" s="126">
        <f>F57+F54</f>
        <v>247.6</v>
      </c>
      <c r="G53" s="114"/>
      <c r="H53" s="395"/>
    </row>
    <row r="54" spans="1:8" ht="102">
      <c r="A54" s="21" t="s">
        <v>431</v>
      </c>
      <c r="B54" s="18" t="s">
        <v>17</v>
      </c>
      <c r="C54" s="18" t="s">
        <v>29</v>
      </c>
      <c r="D54" s="15" t="s">
        <v>425</v>
      </c>
      <c r="E54" s="18"/>
      <c r="F54" s="48">
        <f>F55</f>
        <v>155</v>
      </c>
      <c r="G54" s="114"/>
      <c r="H54" s="395"/>
    </row>
    <row r="55" spans="1:8" ht="12.75">
      <c r="A55" s="21" t="s">
        <v>90</v>
      </c>
      <c r="B55" s="18" t="s">
        <v>17</v>
      </c>
      <c r="C55" s="18" t="s">
        <v>29</v>
      </c>
      <c r="D55" s="15" t="s">
        <v>425</v>
      </c>
      <c r="E55" s="18" t="s">
        <v>259</v>
      </c>
      <c r="F55" s="48">
        <f>F56</f>
        <v>155</v>
      </c>
      <c r="G55" s="114"/>
      <c r="H55" s="395"/>
    </row>
    <row r="56" spans="1:8" ht="12.75">
      <c r="A56" s="21" t="s">
        <v>9</v>
      </c>
      <c r="B56" s="18" t="s">
        <v>17</v>
      </c>
      <c r="C56" s="18" t="s">
        <v>29</v>
      </c>
      <c r="D56" s="15" t="s">
        <v>425</v>
      </c>
      <c r="E56" s="18" t="s">
        <v>78</v>
      </c>
      <c r="F56" s="48">
        <v>155</v>
      </c>
      <c r="G56" s="114"/>
      <c r="H56" s="395"/>
    </row>
    <row r="57" spans="1:8" ht="25.5">
      <c r="A57" s="134" t="s">
        <v>202</v>
      </c>
      <c r="B57" s="45" t="s">
        <v>17</v>
      </c>
      <c r="C57" s="45" t="s">
        <v>29</v>
      </c>
      <c r="D57" s="45" t="s">
        <v>301</v>
      </c>
      <c r="E57" s="45"/>
      <c r="F57" s="135">
        <f>F58</f>
        <v>92.6</v>
      </c>
      <c r="G57" s="114"/>
      <c r="H57" s="395"/>
    </row>
    <row r="58" spans="1:8" ht="75.75" customHeight="1">
      <c r="A58" s="21" t="s">
        <v>30</v>
      </c>
      <c r="B58" s="18" t="s">
        <v>17</v>
      </c>
      <c r="C58" s="18" t="s">
        <v>29</v>
      </c>
      <c r="D58" s="19" t="s">
        <v>417</v>
      </c>
      <c r="E58" s="19"/>
      <c r="F58" s="20">
        <f>F60</f>
        <v>92.6</v>
      </c>
      <c r="G58" s="116"/>
      <c r="H58" s="397"/>
    </row>
    <row r="59" spans="1:8" ht="15" customHeight="1">
      <c r="A59" s="21" t="s">
        <v>90</v>
      </c>
      <c r="B59" s="18" t="s">
        <v>17</v>
      </c>
      <c r="C59" s="18" t="s">
        <v>29</v>
      </c>
      <c r="D59" s="19" t="s">
        <v>417</v>
      </c>
      <c r="E59" s="232" t="s">
        <v>259</v>
      </c>
      <c r="F59" s="231">
        <f>F60</f>
        <v>92.6</v>
      </c>
      <c r="G59" s="397">
        <v>0.5</v>
      </c>
      <c r="H59" s="397"/>
    </row>
    <row r="60" spans="1:8" ht="12.75">
      <c r="A60" s="21" t="s">
        <v>9</v>
      </c>
      <c r="B60" s="18" t="s">
        <v>17</v>
      </c>
      <c r="C60" s="18" t="s">
        <v>29</v>
      </c>
      <c r="D60" s="19" t="s">
        <v>417</v>
      </c>
      <c r="E60" s="15" t="s">
        <v>78</v>
      </c>
      <c r="F60" s="20">
        <v>92.6</v>
      </c>
      <c r="G60" s="116"/>
      <c r="H60" s="397"/>
    </row>
    <row r="61" spans="1:8" ht="12.75">
      <c r="A61" s="11" t="s">
        <v>32</v>
      </c>
      <c r="B61" s="12" t="s">
        <v>17</v>
      </c>
      <c r="C61" s="12" t="s">
        <v>33</v>
      </c>
      <c r="D61" s="12"/>
      <c r="E61" s="12"/>
      <c r="F61" s="22">
        <f>F62</f>
        <v>500</v>
      </c>
      <c r="G61" s="114"/>
      <c r="H61" s="395"/>
    </row>
    <row r="62" spans="1:8" ht="25.5">
      <c r="A62" s="38" t="s">
        <v>202</v>
      </c>
      <c r="B62" s="39" t="s">
        <v>17</v>
      </c>
      <c r="C62" s="39" t="s">
        <v>33</v>
      </c>
      <c r="D62" s="39" t="s">
        <v>301</v>
      </c>
      <c r="E62" s="39"/>
      <c r="F62" s="136">
        <f>F63+F66</f>
        <v>500</v>
      </c>
      <c r="G62" s="114"/>
      <c r="H62" s="395"/>
    </row>
    <row r="63" spans="1:8" ht="51">
      <c r="A63" s="14" t="s">
        <v>204</v>
      </c>
      <c r="B63" s="15" t="s">
        <v>17</v>
      </c>
      <c r="C63" s="15" t="s">
        <v>33</v>
      </c>
      <c r="D63" s="15" t="s">
        <v>308</v>
      </c>
      <c r="E63" s="15"/>
      <c r="F63" s="17">
        <f>F65</f>
        <v>250</v>
      </c>
      <c r="G63" s="114"/>
      <c r="H63" s="395"/>
    </row>
    <row r="64" spans="1:8" ht="12.75">
      <c r="A64" s="14" t="s">
        <v>257</v>
      </c>
      <c r="B64" s="15" t="s">
        <v>17</v>
      </c>
      <c r="C64" s="15" t="s">
        <v>33</v>
      </c>
      <c r="D64" s="15" t="s">
        <v>308</v>
      </c>
      <c r="E64" s="15" t="s">
        <v>112</v>
      </c>
      <c r="F64" s="17">
        <f>F65</f>
        <v>250</v>
      </c>
      <c r="G64" s="114"/>
      <c r="H64" s="395"/>
    </row>
    <row r="65" spans="1:8" ht="12.75">
      <c r="A65" s="14" t="s">
        <v>81</v>
      </c>
      <c r="B65" s="15" t="s">
        <v>17</v>
      </c>
      <c r="C65" s="15" t="s">
        <v>33</v>
      </c>
      <c r="D65" s="15" t="s">
        <v>308</v>
      </c>
      <c r="E65" s="15" t="s">
        <v>80</v>
      </c>
      <c r="F65" s="17">
        <v>250</v>
      </c>
      <c r="G65" s="114"/>
      <c r="H65" s="395"/>
    </row>
    <row r="66" spans="1:8" ht="12.75">
      <c r="A66" s="14" t="s">
        <v>205</v>
      </c>
      <c r="B66" s="15" t="s">
        <v>17</v>
      </c>
      <c r="C66" s="15" t="s">
        <v>33</v>
      </c>
      <c r="D66" s="15" t="s">
        <v>309</v>
      </c>
      <c r="E66" s="15"/>
      <c r="F66" s="48">
        <f>F68</f>
        <v>250</v>
      </c>
      <c r="G66" s="114"/>
      <c r="H66" s="395"/>
    </row>
    <row r="67" spans="1:8" ht="12.75">
      <c r="A67" s="14" t="s">
        <v>257</v>
      </c>
      <c r="B67" s="15" t="s">
        <v>17</v>
      </c>
      <c r="C67" s="15" t="s">
        <v>33</v>
      </c>
      <c r="D67" s="15" t="s">
        <v>309</v>
      </c>
      <c r="E67" s="15" t="s">
        <v>112</v>
      </c>
      <c r="F67" s="48">
        <f>F68</f>
        <v>250</v>
      </c>
      <c r="G67" s="114"/>
      <c r="H67" s="395"/>
    </row>
    <row r="68" spans="1:8" ht="12.75">
      <c r="A68" s="14" t="s">
        <v>81</v>
      </c>
      <c r="B68" s="15" t="s">
        <v>17</v>
      </c>
      <c r="C68" s="15" t="s">
        <v>33</v>
      </c>
      <c r="D68" s="15" t="s">
        <v>309</v>
      </c>
      <c r="E68" s="15" t="s">
        <v>80</v>
      </c>
      <c r="F68" s="48">
        <v>250</v>
      </c>
      <c r="G68" s="114"/>
      <c r="H68" s="395"/>
    </row>
    <row r="69" spans="1:8" ht="20.25" customHeight="1">
      <c r="A69" s="11" t="s">
        <v>34</v>
      </c>
      <c r="B69" s="12" t="s">
        <v>17</v>
      </c>
      <c r="C69" s="12" t="s">
        <v>35</v>
      </c>
      <c r="D69" s="12"/>
      <c r="E69" s="12"/>
      <c r="F69" s="22">
        <f>F77+F70</f>
        <v>8891.9</v>
      </c>
      <c r="G69" s="114"/>
      <c r="H69" s="395"/>
    </row>
    <row r="70" spans="1:8" ht="27.75" customHeight="1">
      <c r="A70" s="38" t="s">
        <v>294</v>
      </c>
      <c r="B70" s="39" t="s">
        <v>17</v>
      </c>
      <c r="C70" s="39" t="s">
        <v>35</v>
      </c>
      <c r="D70" s="39" t="s">
        <v>310</v>
      </c>
      <c r="E70" s="39"/>
      <c r="F70" s="136">
        <f>F71+F73+F75</f>
        <v>8451.5</v>
      </c>
      <c r="G70" s="114"/>
      <c r="H70" s="395"/>
    </row>
    <row r="71" spans="1:9" ht="41.25" customHeight="1">
      <c r="A71" s="38" t="s">
        <v>253</v>
      </c>
      <c r="B71" s="39" t="s">
        <v>17</v>
      </c>
      <c r="C71" s="39" t="s">
        <v>35</v>
      </c>
      <c r="D71" s="39" t="s">
        <v>310</v>
      </c>
      <c r="E71" s="39" t="s">
        <v>254</v>
      </c>
      <c r="F71" s="136">
        <f>F72</f>
        <v>6286.5</v>
      </c>
      <c r="G71" s="114"/>
      <c r="H71" s="395"/>
      <c r="I71" s="98"/>
    </row>
    <row r="72" spans="1:9" ht="26.25" customHeight="1">
      <c r="A72" s="38" t="s">
        <v>394</v>
      </c>
      <c r="B72" s="39" t="s">
        <v>17</v>
      </c>
      <c r="C72" s="39" t="s">
        <v>35</v>
      </c>
      <c r="D72" s="39" t="s">
        <v>310</v>
      </c>
      <c r="E72" s="39" t="s">
        <v>393</v>
      </c>
      <c r="F72" s="136">
        <v>6286.5</v>
      </c>
      <c r="G72" s="114"/>
      <c r="H72" s="395"/>
      <c r="I72" s="98"/>
    </row>
    <row r="73" spans="1:9" ht="30" customHeight="1">
      <c r="A73" s="38" t="s">
        <v>255</v>
      </c>
      <c r="B73" s="39" t="s">
        <v>17</v>
      </c>
      <c r="C73" s="39" t="s">
        <v>35</v>
      </c>
      <c r="D73" s="39" t="s">
        <v>310</v>
      </c>
      <c r="E73" s="39" t="s">
        <v>256</v>
      </c>
      <c r="F73" s="136">
        <f>F74</f>
        <v>2080</v>
      </c>
      <c r="G73" s="114"/>
      <c r="H73" s="395"/>
      <c r="I73" s="275"/>
    </row>
    <row r="74" spans="1:9" ht="27" customHeight="1">
      <c r="A74" s="38" t="s">
        <v>198</v>
      </c>
      <c r="B74" s="39" t="s">
        <v>17</v>
      </c>
      <c r="C74" s="39" t="s">
        <v>35</v>
      </c>
      <c r="D74" s="39" t="s">
        <v>310</v>
      </c>
      <c r="E74" s="39" t="s">
        <v>193</v>
      </c>
      <c r="F74" s="136">
        <v>2080</v>
      </c>
      <c r="G74" s="114"/>
      <c r="H74" s="395"/>
      <c r="I74" s="275"/>
    </row>
    <row r="75" spans="1:9" ht="14.25" customHeight="1">
      <c r="A75" s="29" t="s">
        <v>257</v>
      </c>
      <c r="B75" s="18" t="s">
        <v>17</v>
      </c>
      <c r="C75" s="18" t="s">
        <v>35</v>
      </c>
      <c r="D75" s="18" t="s">
        <v>310</v>
      </c>
      <c r="E75" s="18" t="s">
        <v>112</v>
      </c>
      <c r="F75" s="48">
        <f>F76</f>
        <v>85</v>
      </c>
      <c r="G75" s="114"/>
      <c r="H75" s="395"/>
      <c r="I75" s="98"/>
    </row>
    <row r="76" spans="1:9" ht="15" customHeight="1">
      <c r="A76" s="29" t="s">
        <v>191</v>
      </c>
      <c r="B76" s="18" t="s">
        <v>17</v>
      </c>
      <c r="C76" s="18" t="s">
        <v>35</v>
      </c>
      <c r="D76" s="18" t="s">
        <v>310</v>
      </c>
      <c r="E76" s="18" t="s">
        <v>192</v>
      </c>
      <c r="F76" s="48">
        <v>85</v>
      </c>
      <c r="G76" s="114"/>
      <c r="H76" s="395"/>
      <c r="I76" s="98"/>
    </row>
    <row r="77" spans="1:9" ht="26.25" customHeight="1">
      <c r="A77" s="38" t="s">
        <v>202</v>
      </c>
      <c r="B77" s="39" t="s">
        <v>17</v>
      </c>
      <c r="C77" s="39" t="s">
        <v>35</v>
      </c>
      <c r="D77" s="39" t="s">
        <v>301</v>
      </c>
      <c r="E77" s="39"/>
      <c r="F77" s="136">
        <f>F80+F81</f>
        <v>440.4</v>
      </c>
      <c r="G77" s="114"/>
      <c r="H77" s="395"/>
      <c r="I77" s="98"/>
    </row>
    <row r="78" spans="1:8" ht="38.25">
      <c r="A78" s="14" t="s">
        <v>36</v>
      </c>
      <c r="B78" s="15" t="s">
        <v>17</v>
      </c>
      <c r="C78" s="15" t="s">
        <v>35</v>
      </c>
      <c r="D78" s="15" t="s">
        <v>311</v>
      </c>
      <c r="E78" s="15"/>
      <c r="F78" s="17">
        <f>F80</f>
        <v>200</v>
      </c>
      <c r="G78" s="114"/>
      <c r="H78" s="395"/>
    </row>
    <row r="79" spans="1:8" ht="25.5">
      <c r="A79" s="14" t="s">
        <v>255</v>
      </c>
      <c r="B79" s="15" t="s">
        <v>17</v>
      </c>
      <c r="C79" s="15" t="s">
        <v>35</v>
      </c>
      <c r="D79" s="15" t="s">
        <v>311</v>
      </c>
      <c r="E79" s="15" t="s">
        <v>256</v>
      </c>
      <c r="F79" s="17">
        <f>F80</f>
        <v>200</v>
      </c>
      <c r="G79" s="114"/>
      <c r="H79" s="395"/>
    </row>
    <row r="80" spans="1:9" ht="24" customHeight="1">
      <c r="A80" s="14" t="s">
        <v>198</v>
      </c>
      <c r="B80" s="15" t="s">
        <v>17</v>
      </c>
      <c r="C80" s="15" t="s">
        <v>35</v>
      </c>
      <c r="D80" s="15" t="s">
        <v>311</v>
      </c>
      <c r="E80" s="15" t="s">
        <v>193</v>
      </c>
      <c r="F80" s="17">
        <v>200</v>
      </c>
      <c r="G80" s="114"/>
      <c r="H80" s="395"/>
      <c r="I80" s="47"/>
    </row>
    <row r="81" spans="1:9" ht="78.75" customHeight="1">
      <c r="A81" s="21" t="s">
        <v>83</v>
      </c>
      <c r="B81" s="15" t="s">
        <v>17</v>
      </c>
      <c r="C81" s="15" t="s">
        <v>35</v>
      </c>
      <c r="D81" s="19" t="s">
        <v>418</v>
      </c>
      <c r="E81" s="15"/>
      <c r="F81" s="17">
        <f>F82</f>
        <v>240.4</v>
      </c>
      <c r="G81" s="114"/>
      <c r="H81" s="395"/>
      <c r="I81" s="47"/>
    </row>
    <row r="82" spans="1:9" ht="16.5" customHeight="1">
      <c r="A82" s="21" t="s">
        <v>90</v>
      </c>
      <c r="B82" s="15" t="s">
        <v>17</v>
      </c>
      <c r="C82" s="15" t="s">
        <v>35</v>
      </c>
      <c r="D82" s="19" t="s">
        <v>418</v>
      </c>
      <c r="E82" s="138" t="s">
        <v>259</v>
      </c>
      <c r="F82" s="17">
        <f>F83</f>
        <v>240.4</v>
      </c>
      <c r="G82" s="114"/>
      <c r="H82" s="395"/>
      <c r="I82" s="47"/>
    </row>
    <row r="83" spans="1:9" ht="18" customHeight="1">
      <c r="A83" s="21" t="s">
        <v>9</v>
      </c>
      <c r="B83" s="15" t="s">
        <v>17</v>
      </c>
      <c r="C83" s="15" t="s">
        <v>35</v>
      </c>
      <c r="D83" s="19" t="s">
        <v>418</v>
      </c>
      <c r="E83" s="15" t="s">
        <v>78</v>
      </c>
      <c r="F83" s="17">
        <v>240.4</v>
      </c>
      <c r="G83" s="114"/>
      <c r="H83" s="395"/>
      <c r="I83" s="47"/>
    </row>
    <row r="84" spans="1:8" ht="12.75">
      <c r="A84" s="128" t="s">
        <v>37</v>
      </c>
      <c r="B84" s="129" t="s">
        <v>19</v>
      </c>
      <c r="C84" s="129"/>
      <c r="D84" s="129"/>
      <c r="E84" s="129"/>
      <c r="F84" s="131">
        <f>F85</f>
        <v>267</v>
      </c>
      <c r="G84" s="114"/>
      <c r="H84" s="395"/>
    </row>
    <row r="85" spans="1:8" ht="15.75" customHeight="1">
      <c r="A85" s="121" t="s">
        <v>38</v>
      </c>
      <c r="B85" s="122" t="s">
        <v>19</v>
      </c>
      <c r="C85" s="122" t="s">
        <v>23</v>
      </c>
      <c r="D85" s="122"/>
      <c r="E85" s="122"/>
      <c r="F85" s="123">
        <f>F86</f>
        <v>267</v>
      </c>
      <c r="G85" s="114"/>
      <c r="H85" s="395"/>
    </row>
    <row r="86" spans="1:8" ht="30.75" customHeight="1">
      <c r="A86" s="137" t="s">
        <v>202</v>
      </c>
      <c r="B86" s="138" t="s">
        <v>19</v>
      </c>
      <c r="C86" s="138" t="s">
        <v>23</v>
      </c>
      <c r="D86" s="138" t="s">
        <v>301</v>
      </c>
      <c r="E86" s="138"/>
      <c r="F86" s="139">
        <f>F87</f>
        <v>267</v>
      </c>
      <c r="G86" s="114"/>
      <c r="H86" s="395"/>
    </row>
    <row r="87" spans="1:8" ht="38.25">
      <c r="A87" s="14" t="s">
        <v>39</v>
      </c>
      <c r="B87" s="15" t="s">
        <v>19</v>
      </c>
      <c r="C87" s="15" t="s">
        <v>23</v>
      </c>
      <c r="D87" s="15" t="s">
        <v>302</v>
      </c>
      <c r="E87" s="15"/>
      <c r="F87" s="17">
        <f>F89+F91</f>
        <v>267</v>
      </c>
      <c r="G87" s="114"/>
      <c r="H87" s="395"/>
    </row>
    <row r="88" spans="1:8" ht="63.75">
      <c r="A88" s="14" t="s">
        <v>253</v>
      </c>
      <c r="B88" s="15" t="s">
        <v>19</v>
      </c>
      <c r="C88" s="15" t="s">
        <v>23</v>
      </c>
      <c r="D88" s="15" t="s">
        <v>302</v>
      </c>
      <c r="E88" s="15" t="s">
        <v>254</v>
      </c>
      <c r="F88" s="17">
        <f>F89</f>
        <v>262</v>
      </c>
      <c r="G88" s="114"/>
      <c r="H88" s="395"/>
    </row>
    <row r="89" spans="1:8" ht="25.5">
      <c r="A89" s="14" t="s">
        <v>195</v>
      </c>
      <c r="B89" s="15" t="s">
        <v>19</v>
      </c>
      <c r="C89" s="15" t="s">
        <v>23</v>
      </c>
      <c r="D89" s="15" t="s">
        <v>302</v>
      </c>
      <c r="E89" s="15" t="s">
        <v>194</v>
      </c>
      <c r="F89" s="17">
        <v>262</v>
      </c>
      <c r="G89" s="114"/>
      <c r="H89" s="395"/>
    </row>
    <row r="90" spans="1:8" ht="25.5">
      <c r="A90" s="14" t="s">
        <v>255</v>
      </c>
      <c r="B90" s="15" t="s">
        <v>19</v>
      </c>
      <c r="C90" s="15" t="s">
        <v>23</v>
      </c>
      <c r="D90" s="15" t="s">
        <v>302</v>
      </c>
      <c r="E90" s="15" t="s">
        <v>256</v>
      </c>
      <c r="F90" s="17">
        <f>F91</f>
        <v>5</v>
      </c>
      <c r="G90" s="114"/>
      <c r="H90" s="395"/>
    </row>
    <row r="91" spans="1:8" ht="25.5">
      <c r="A91" s="21" t="s">
        <v>198</v>
      </c>
      <c r="B91" s="15" t="s">
        <v>19</v>
      </c>
      <c r="C91" s="15" t="s">
        <v>23</v>
      </c>
      <c r="D91" s="15" t="s">
        <v>302</v>
      </c>
      <c r="E91" s="15" t="s">
        <v>193</v>
      </c>
      <c r="F91" s="17">
        <v>5</v>
      </c>
      <c r="G91" s="114"/>
      <c r="H91" s="395"/>
    </row>
    <row r="92" spans="1:8" ht="25.5">
      <c r="A92" s="128" t="s">
        <v>40</v>
      </c>
      <c r="B92" s="129" t="s">
        <v>23</v>
      </c>
      <c r="C92" s="129"/>
      <c r="D92" s="129"/>
      <c r="E92" s="129"/>
      <c r="F92" s="131">
        <f>F93+F103</f>
        <v>400</v>
      </c>
      <c r="G92" s="114"/>
      <c r="H92" s="395"/>
    </row>
    <row r="93" spans="1:8" ht="39.75" customHeight="1">
      <c r="A93" s="23" t="s">
        <v>41</v>
      </c>
      <c r="B93" s="12" t="s">
        <v>23</v>
      </c>
      <c r="C93" s="12" t="s">
        <v>42</v>
      </c>
      <c r="D93" s="12"/>
      <c r="E93" s="12"/>
      <c r="F93" s="22">
        <f>F98+F99</f>
        <v>400</v>
      </c>
      <c r="G93" s="114"/>
      <c r="H93" s="395"/>
    </row>
    <row r="94" spans="1:8" ht="27" customHeight="1">
      <c r="A94" s="140" t="s">
        <v>212</v>
      </c>
      <c r="B94" s="39" t="s">
        <v>23</v>
      </c>
      <c r="C94" s="39" t="s">
        <v>42</v>
      </c>
      <c r="D94" s="39" t="s">
        <v>313</v>
      </c>
      <c r="E94" s="39"/>
      <c r="F94" s="136">
        <f>F98</f>
        <v>250</v>
      </c>
      <c r="G94" s="114"/>
      <c r="H94" s="395"/>
    </row>
    <row r="95" spans="1:8" ht="27" customHeight="1">
      <c r="A95" s="140" t="s">
        <v>314</v>
      </c>
      <c r="B95" s="39" t="s">
        <v>23</v>
      </c>
      <c r="C95" s="39" t="s">
        <v>42</v>
      </c>
      <c r="D95" s="39" t="s">
        <v>316</v>
      </c>
      <c r="E95" s="39"/>
      <c r="F95" s="136">
        <f>F96</f>
        <v>250</v>
      </c>
      <c r="G95" s="114"/>
      <c r="H95" s="395"/>
    </row>
    <row r="96" spans="1:8" ht="27.75" customHeight="1">
      <c r="A96" s="27" t="s">
        <v>312</v>
      </c>
      <c r="B96" s="25" t="s">
        <v>23</v>
      </c>
      <c r="C96" s="25" t="s">
        <v>42</v>
      </c>
      <c r="D96" s="34" t="s">
        <v>315</v>
      </c>
      <c r="E96" s="34"/>
      <c r="F96" s="35">
        <f>F98</f>
        <v>250</v>
      </c>
      <c r="G96" s="116"/>
      <c r="H96" s="397"/>
    </row>
    <row r="97" spans="1:8" ht="27.75" customHeight="1">
      <c r="A97" s="27" t="s">
        <v>255</v>
      </c>
      <c r="B97" s="25" t="s">
        <v>23</v>
      </c>
      <c r="C97" s="25" t="s">
        <v>42</v>
      </c>
      <c r="D97" s="34" t="s">
        <v>315</v>
      </c>
      <c r="E97" s="34" t="s">
        <v>256</v>
      </c>
      <c r="F97" s="35">
        <f>F98</f>
        <v>250</v>
      </c>
      <c r="G97" s="116"/>
      <c r="H97" s="397"/>
    </row>
    <row r="98" spans="1:8" ht="30.75" customHeight="1">
      <c r="A98" s="21" t="s">
        <v>198</v>
      </c>
      <c r="B98" s="25" t="s">
        <v>23</v>
      </c>
      <c r="C98" s="25" t="s">
        <v>42</v>
      </c>
      <c r="D98" s="34" t="s">
        <v>315</v>
      </c>
      <c r="E98" s="34" t="s">
        <v>193</v>
      </c>
      <c r="F98" s="35">
        <v>250</v>
      </c>
      <c r="G98" s="116"/>
      <c r="H98" s="397"/>
    </row>
    <row r="99" spans="1:8" ht="27.75" customHeight="1">
      <c r="A99" s="235" t="s">
        <v>202</v>
      </c>
      <c r="B99" s="18" t="s">
        <v>23</v>
      </c>
      <c r="C99" s="18" t="s">
        <v>42</v>
      </c>
      <c r="D99" s="39" t="s">
        <v>301</v>
      </c>
      <c r="E99" s="233"/>
      <c r="F99" s="35">
        <f>F100</f>
        <v>150</v>
      </c>
      <c r="G99" s="116"/>
      <c r="H99" s="397"/>
    </row>
    <row r="100" spans="1:8" ht="26.25" customHeight="1">
      <c r="A100" s="235" t="s">
        <v>436</v>
      </c>
      <c r="B100" s="18" t="s">
        <v>23</v>
      </c>
      <c r="C100" s="18" t="s">
        <v>42</v>
      </c>
      <c r="D100" s="39" t="s">
        <v>437</v>
      </c>
      <c r="E100" s="233"/>
      <c r="F100" s="35">
        <f>F101</f>
        <v>150</v>
      </c>
      <c r="G100" s="116"/>
      <c r="H100" s="397"/>
    </row>
    <row r="101" spans="1:8" ht="15.75" customHeight="1">
      <c r="A101" s="235" t="s">
        <v>257</v>
      </c>
      <c r="B101" s="18" t="s">
        <v>23</v>
      </c>
      <c r="C101" s="18" t="s">
        <v>42</v>
      </c>
      <c r="D101" s="18" t="s">
        <v>437</v>
      </c>
      <c r="E101" s="233" t="s">
        <v>112</v>
      </c>
      <c r="F101" s="35">
        <f>F102</f>
        <v>150</v>
      </c>
      <c r="G101" s="116"/>
      <c r="H101" s="397"/>
    </row>
    <row r="102" spans="1:8" ht="12" customHeight="1">
      <c r="A102" s="235" t="s">
        <v>191</v>
      </c>
      <c r="B102" s="18" t="s">
        <v>23</v>
      </c>
      <c r="C102" s="18" t="s">
        <v>42</v>
      </c>
      <c r="D102" s="18" t="s">
        <v>437</v>
      </c>
      <c r="E102" s="233" t="s">
        <v>192</v>
      </c>
      <c r="F102" s="35">
        <v>150</v>
      </c>
      <c r="G102" s="116"/>
      <c r="H102" s="397"/>
    </row>
    <row r="103" spans="1:8" ht="25.5" hidden="1">
      <c r="A103" s="11" t="s">
        <v>43</v>
      </c>
      <c r="B103" s="12" t="s">
        <v>23</v>
      </c>
      <c r="C103" s="12" t="s">
        <v>44</v>
      </c>
      <c r="D103" s="12"/>
      <c r="E103" s="12"/>
      <c r="F103" s="22">
        <f>F104</f>
        <v>0</v>
      </c>
      <c r="G103" s="114"/>
      <c r="H103" s="395"/>
    </row>
    <row r="104" spans="1:8" ht="2.25" customHeight="1" hidden="1">
      <c r="A104" s="27" t="s">
        <v>212</v>
      </c>
      <c r="B104" s="25" t="s">
        <v>23</v>
      </c>
      <c r="C104" s="25" t="s">
        <v>44</v>
      </c>
      <c r="D104" s="25" t="s">
        <v>206</v>
      </c>
      <c r="E104" s="25"/>
      <c r="F104" s="26">
        <f>F105</f>
        <v>0</v>
      </c>
      <c r="G104" s="114"/>
      <c r="H104" s="395"/>
    </row>
    <row r="105" spans="1:8" ht="15" customHeight="1" hidden="1">
      <c r="A105" s="27" t="s">
        <v>209</v>
      </c>
      <c r="B105" s="25" t="s">
        <v>23</v>
      </c>
      <c r="C105" s="25" t="s">
        <v>44</v>
      </c>
      <c r="D105" s="34" t="s">
        <v>208</v>
      </c>
      <c r="E105" s="25"/>
      <c r="F105" s="26">
        <f>F107</f>
        <v>0</v>
      </c>
      <c r="G105" s="114"/>
      <c r="H105" s="395"/>
    </row>
    <row r="106" spans="1:8" ht="26.25" customHeight="1" hidden="1">
      <c r="A106" s="27" t="s">
        <v>255</v>
      </c>
      <c r="B106" s="25" t="s">
        <v>23</v>
      </c>
      <c r="C106" s="25" t="s">
        <v>44</v>
      </c>
      <c r="D106" s="34" t="s">
        <v>208</v>
      </c>
      <c r="E106" s="25" t="s">
        <v>256</v>
      </c>
      <c r="F106" s="26">
        <f>F107</f>
        <v>0</v>
      </c>
      <c r="G106" s="114"/>
      <c r="H106" s="395"/>
    </row>
    <row r="107" spans="1:8" ht="25.5" hidden="1">
      <c r="A107" s="21" t="s">
        <v>198</v>
      </c>
      <c r="B107" s="25" t="s">
        <v>23</v>
      </c>
      <c r="C107" s="25" t="s">
        <v>44</v>
      </c>
      <c r="D107" s="25" t="s">
        <v>208</v>
      </c>
      <c r="E107" s="34" t="s">
        <v>193</v>
      </c>
      <c r="F107" s="26">
        <v>0</v>
      </c>
      <c r="G107" s="114"/>
      <c r="H107" s="395"/>
    </row>
    <row r="108" spans="1:8" ht="17.25" customHeight="1" hidden="1">
      <c r="A108" s="142" t="s">
        <v>45</v>
      </c>
      <c r="B108" s="129" t="s">
        <v>26</v>
      </c>
      <c r="C108" s="129"/>
      <c r="D108" s="129"/>
      <c r="E108" s="129"/>
      <c r="F108" s="131">
        <f>F114+F126</f>
        <v>0</v>
      </c>
      <c r="G108" s="114"/>
      <c r="H108" s="395"/>
    </row>
    <row r="109" spans="1:8" ht="0.75" customHeight="1" hidden="1">
      <c r="A109" s="23" t="s">
        <v>46</v>
      </c>
      <c r="B109" s="12" t="s">
        <v>26</v>
      </c>
      <c r="C109" s="12" t="s">
        <v>47</v>
      </c>
      <c r="D109" s="12"/>
      <c r="E109" s="12"/>
      <c r="F109" s="22">
        <f>F110</f>
        <v>0</v>
      </c>
      <c r="G109" s="114"/>
      <c r="H109" s="395"/>
    </row>
    <row r="110" spans="1:8" ht="29.25" customHeight="1" hidden="1">
      <c r="A110" s="27" t="s">
        <v>202</v>
      </c>
      <c r="B110" s="25" t="s">
        <v>26</v>
      </c>
      <c r="C110" s="25" t="s">
        <v>47</v>
      </c>
      <c r="D110" s="25" t="s">
        <v>203</v>
      </c>
      <c r="E110" s="25"/>
      <c r="F110" s="26">
        <f>F111</f>
        <v>0</v>
      </c>
      <c r="G110" s="114"/>
      <c r="H110" s="395"/>
    </row>
    <row r="111" spans="1:8" ht="25.5" hidden="1">
      <c r="A111" s="27" t="s">
        <v>82</v>
      </c>
      <c r="B111" s="25" t="s">
        <v>26</v>
      </c>
      <c r="C111" s="25" t="s">
        <v>47</v>
      </c>
      <c r="D111" s="25" t="s">
        <v>235</v>
      </c>
      <c r="E111" s="25"/>
      <c r="F111" s="26">
        <f>F113</f>
        <v>0</v>
      </c>
      <c r="G111" s="114"/>
      <c r="H111" s="395"/>
    </row>
    <row r="112" spans="1:8" ht="25.5" hidden="1">
      <c r="A112" s="27" t="s">
        <v>255</v>
      </c>
      <c r="B112" s="25" t="s">
        <v>26</v>
      </c>
      <c r="C112" s="25" t="s">
        <v>47</v>
      </c>
      <c r="D112" s="25" t="s">
        <v>235</v>
      </c>
      <c r="E112" s="25" t="s">
        <v>256</v>
      </c>
      <c r="F112" s="26">
        <f>F113</f>
        <v>0</v>
      </c>
      <c r="G112" s="114"/>
      <c r="H112" s="395"/>
    </row>
    <row r="113" spans="1:8" ht="9.75" customHeight="1" hidden="1">
      <c r="A113" s="24" t="s">
        <v>198</v>
      </c>
      <c r="B113" s="25" t="s">
        <v>26</v>
      </c>
      <c r="C113" s="25" t="s">
        <v>47</v>
      </c>
      <c r="D113" s="25" t="s">
        <v>235</v>
      </c>
      <c r="E113" s="25" t="s">
        <v>193</v>
      </c>
      <c r="F113" s="26">
        <v>0</v>
      </c>
      <c r="G113" s="114"/>
      <c r="H113" s="395"/>
    </row>
    <row r="114" spans="1:8" ht="12.75" hidden="1">
      <c r="A114" s="23" t="s">
        <v>48</v>
      </c>
      <c r="B114" s="12" t="s">
        <v>26</v>
      </c>
      <c r="C114" s="12" t="s">
        <v>42</v>
      </c>
      <c r="D114" s="12"/>
      <c r="E114" s="12"/>
      <c r="F114" s="22">
        <f>F115+F119</f>
        <v>0</v>
      </c>
      <c r="G114" s="114"/>
      <c r="H114" s="395"/>
    </row>
    <row r="115" spans="1:8" ht="11.25" customHeight="1" hidden="1">
      <c r="A115" s="29" t="s">
        <v>213</v>
      </c>
      <c r="B115" s="25" t="s">
        <v>26</v>
      </c>
      <c r="C115" s="25" t="s">
        <v>42</v>
      </c>
      <c r="D115" s="25" t="s">
        <v>211</v>
      </c>
      <c r="E115" s="25"/>
      <c r="F115" s="26">
        <f>F116</f>
        <v>0</v>
      </c>
      <c r="G115" s="114"/>
      <c r="H115" s="395"/>
    </row>
    <row r="116" spans="1:8" ht="25.5" hidden="1">
      <c r="A116" s="29" t="s">
        <v>216</v>
      </c>
      <c r="B116" s="25" t="s">
        <v>26</v>
      </c>
      <c r="C116" s="25" t="s">
        <v>42</v>
      </c>
      <c r="D116" s="25" t="s">
        <v>280</v>
      </c>
      <c r="E116" s="25"/>
      <c r="F116" s="26">
        <f>F118</f>
        <v>0</v>
      </c>
      <c r="G116" s="114"/>
      <c r="H116" s="395"/>
    </row>
    <row r="117" spans="1:8" ht="25.5" hidden="1">
      <c r="A117" s="29" t="s">
        <v>255</v>
      </c>
      <c r="B117" s="25" t="s">
        <v>26</v>
      </c>
      <c r="C117" s="25" t="s">
        <v>42</v>
      </c>
      <c r="D117" s="25" t="s">
        <v>280</v>
      </c>
      <c r="E117" s="25" t="s">
        <v>256</v>
      </c>
      <c r="F117" s="26">
        <f>F118</f>
        <v>0</v>
      </c>
      <c r="G117" s="114"/>
      <c r="H117" s="395"/>
    </row>
    <row r="118" spans="1:8" ht="25.5" hidden="1">
      <c r="A118" s="235" t="s">
        <v>198</v>
      </c>
      <c r="B118" s="25" t="s">
        <v>26</v>
      </c>
      <c r="C118" s="25" t="s">
        <v>42</v>
      </c>
      <c r="D118" s="25" t="s">
        <v>280</v>
      </c>
      <c r="E118" s="34" t="s">
        <v>193</v>
      </c>
      <c r="F118" s="48">
        <v>0</v>
      </c>
      <c r="G118" s="114"/>
      <c r="H118" s="395"/>
    </row>
    <row r="119" spans="1:8" ht="25.5" hidden="1">
      <c r="A119" s="235" t="s">
        <v>271</v>
      </c>
      <c r="B119" s="25" t="s">
        <v>26</v>
      </c>
      <c r="C119" s="25" t="s">
        <v>42</v>
      </c>
      <c r="D119" s="25" t="s">
        <v>210</v>
      </c>
      <c r="E119" s="34"/>
      <c r="F119" s="48">
        <f>F120+F123</f>
        <v>0</v>
      </c>
      <c r="G119" s="114"/>
      <c r="H119" s="395"/>
    </row>
    <row r="120" spans="1:8" ht="12.75" hidden="1">
      <c r="A120" s="235" t="s">
        <v>291</v>
      </c>
      <c r="B120" s="18" t="s">
        <v>26</v>
      </c>
      <c r="C120" s="18" t="s">
        <v>42</v>
      </c>
      <c r="D120" s="18" t="s">
        <v>289</v>
      </c>
      <c r="E120" s="233"/>
      <c r="F120" s="48">
        <f>F121</f>
        <v>0</v>
      </c>
      <c r="G120" s="114"/>
      <c r="H120" s="395">
        <v>2310</v>
      </c>
    </row>
    <row r="121" spans="1:8" ht="25.5" hidden="1">
      <c r="A121" s="235" t="s">
        <v>255</v>
      </c>
      <c r="B121" s="18" t="s">
        <v>26</v>
      </c>
      <c r="C121" s="18" t="s">
        <v>42</v>
      </c>
      <c r="D121" s="18" t="s">
        <v>289</v>
      </c>
      <c r="E121" s="233" t="s">
        <v>256</v>
      </c>
      <c r="F121" s="48">
        <f>F122</f>
        <v>0</v>
      </c>
      <c r="G121" s="114"/>
      <c r="H121" s="395">
        <v>6024</v>
      </c>
    </row>
    <row r="122" spans="1:8" ht="25.5" hidden="1">
      <c r="A122" s="235" t="s">
        <v>198</v>
      </c>
      <c r="B122" s="18" t="s">
        <v>26</v>
      </c>
      <c r="C122" s="18" t="s">
        <v>42</v>
      </c>
      <c r="D122" s="18" t="s">
        <v>289</v>
      </c>
      <c r="E122" s="233" t="s">
        <v>193</v>
      </c>
      <c r="F122" s="48"/>
      <c r="G122" s="114"/>
      <c r="H122" s="395">
        <v>718.4</v>
      </c>
    </row>
    <row r="123" spans="1:8" ht="0.75" customHeight="1" hidden="1">
      <c r="A123" s="235" t="s">
        <v>268</v>
      </c>
      <c r="B123" s="25" t="s">
        <v>26</v>
      </c>
      <c r="C123" s="25" t="s">
        <v>42</v>
      </c>
      <c r="D123" s="25" t="s">
        <v>290</v>
      </c>
      <c r="E123" s="34"/>
      <c r="F123" s="48">
        <f>F124</f>
        <v>0</v>
      </c>
      <c r="G123" s="114"/>
      <c r="H123" s="395"/>
    </row>
    <row r="124" spans="1:8" ht="25.5" hidden="1">
      <c r="A124" s="235" t="s">
        <v>255</v>
      </c>
      <c r="B124" s="25" t="s">
        <v>26</v>
      </c>
      <c r="C124" s="25" t="s">
        <v>42</v>
      </c>
      <c r="D124" s="25" t="s">
        <v>290</v>
      </c>
      <c r="E124" s="34" t="s">
        <v>256</v>
      </c>
      <c r="F124" s="48">
        <f>F125</f>
        <v>0</v>
      </c>
      <c r="G124" s="114"/>
      <c r="H124" s="395"/>
    </row>
    <row r="125" spans="1:8" ht="25.5" hidden="1">
      <c r="A125" s="235" t="s">
        <v>198</v>
      </c>
      <c r="B125" s="25" t="s">
        <v>26</v>
      </c>
      <c r="C125" s="25" t="s">
        <v>42</v>
      </c>
      <c r="D125" s="25" t="s">
        <v>290</v>
      </c>
      <c r="E125" s="34" t="s">
        <v>193</v>
      </c>
      <c r="F125" s="48">
        <v>0</v>
      </c>
      <c r="G125" s="114"/>
      <c r="H125" s="395"/>
    </row>
    <row r="126" spans="1:8" ht="25.5" hidden="1">
      <c r="A126" s="23" t="s">
        <v>50</v>
      </c>
      <c r="B126" s="12" t="s">
        <v>26</v>
      </c>
      <c r="C126" s="12" t="s">
        <v>51</v>
      </c>
      <c r="D126" s="12"/>
      <c r="E126" s="12"/>
      <c r="F126" s="22">
        <f>F127</f>
        <v>0</v>
      </c>
      <c r="G126" s="114"/>
      <c r="H126" s="395"/>
    </row>
    <row r="127" spans="1:8" ht="25.5" hidden="1">
      <c r="A127" s="27" t="s">
        <v>202</v>
      </c>
      <c r="B127" s="25" t="s">
        <v>26</v>
      </c>
      <c r="C127" s="25" t="s">
        <v>51</v>
      </c>
      <c r="D127" s="25" t="s">
        <v>203</v>
      </c>
      <c r="E127" s="25"/>
      <c r="F127" s="26">
        <f>F128</f>
        <v>0</v>
      </c>
      <c r="G127" s="114"/>
      <c r="H127" s="395"/>
    </row>
    <row r="128" spans="1:8" ht="25.5" hidden="1">
      <c r="A128" s="27" t="s">
        <v>52</v>
      </c>
      <c r="B128" s="25" t="s">
        <v>26</v>
      </c>
      <c r="C128" s="25" t="s">
        <v>51</v>
      </c>
      <c r="D128" s="25" t="s">
        <v>236</v>
      </c>
      <c r="E128" s="25"/>
      <c r="F128" s="26">
        <f>F130</f>
        <v>0</v>
      </c>
      <c r="G128" s="114"/>
      <c r="H128" s="395"/>
    </row>
    <row r="129" spans="1:8" ht="25.5" hidden="1">
      <c r="A129" s="27" t="s">
        <v>255</v>
      </c>
      <c r="B129" s="25" t="s">
        <v>26</v>
      </c>
      <c r="C129" s="25" t="s">
        <v>51</v>
      </c>
      <c r="D129" s="25" t="s">
        <v>236</v>
      </c>
      <c r="E129" s="25" t="s">
        <v>256</v>
      </c>
      <c r="F129" s="26">
        <f>F130</f>
        <v>0</v>
      </c>
      <c r="G129" s="114"/>
      <c r="H129" s="395"/>
    </row>
    <row r="130" spans="1:8" ht="25.5" hidden="1">
      <c r="A130" s="21" t="s">
        <v>198</v>
      </c>
      <c r="B130" s="25" t="s">
        <v>26</v>
      </c>
      <c r="C130" s="25" t="s">
        <v>51</v>
      </c>
      <c r="D130" s="25" t="s">
        <v>236</v>
      </c>
      <c r="E130" s="34" t="s">
        <v>193</v>
      </c>
      <c r="F130" s="26">
        <v>0</v>
      </c>
      <c r="G130" s="114"/>
      <c r="H130" s="395"/>
    </row>
    <row r="131" spans="1:8" ht="13.5" customHeight="1">
      <c r="A131" s="128" t="s">
        <v>53</v>
      </c>
      <c r="B131" s="129" t="s">
        <v>54</v>
      </c>
      <c r="C131" s="129"/>
      <c r="D131" s="129"/>
      <c r="E131" s="129"/>
      <c r="F131" s="141">
        <f>F132+F146+F138+F185</f>
        <v>36348.8</v>
      </c>
      <c r="G131" s="112"/>
      <c r="H131" s="394"/>
    </row>
    <row r="132" spans="1:8" s="28" customFormat="1" ht="0.75" customHeight="1" hidden="1">
      <c r="A132" s="11" t="s">
        <v>55</v>
      </c>
      <c r="B132" s="12" t="s">
        <v>54</v>
      </c>
      <c r="C132" s="12" t="s">
        <v>17</v>
      </c>
      <c r="D132" s="12"/>
      <c r="E132" s="12"/>
      <c r="F132" s="13">
        <f>F133</f>
        <v>0</v>
      </c>
      <c r="G132" s="112"/>
      <c r="H132" s="394"/>
    </row>
    <row r="133" spans="1:8" s="28" customFormat="1" ht="38.25" hidden="1">
      <c r="A133" s="29" t="s">
        <v>386</v>
      </c>
      <c r="B133" s="18" t="s">
        <v>54</v>
      </c>
      <c r="C133" s="18" t="s">
        <v>17</v>
      </c>
      <c r="D133" s="18" t="s">
        <v>371</v>
      </c>
      <c r="E133" s="18"/>
      <c r="F133" s="30">
        <f>F134</f>
        <v>0</v>
      </c>
      <c r="G133" s="112"/>
      <c r="H133" s="394"/>
    </row>
    <row r="134" spans="1:8" s="28" customFormat="1" ht="25.5" hidden="1">
      <c r="A134" s="29" t="s">
        <v>390</v>
      </c>
      <c r="B134" s="18" t="s">
        <v>54</v>
      </c>
      <c r="C134" s="18" t="s">
        <v>17</v>
      </c>
      <c r="D134" s="18" t="s">
        <v>391</v>
      </c>
      <c r="E134" s="18"/>
      <c r="F134" s="30">
        <f>F135</f>
        <v>0</v>
      </c>
      <c r="G134" s="112"/>
      <c r="H134" s="394"/>
    </row>
    <row r="135" spans="1:12" s="37" customFormat="1" ht="12.75" hidden="1">
      <c r="A135" s="29" t="s">
        <v>56</v>
      </c>
      <c r="B135" s="18" t="s">
        <v>54</v>
      </c>
      <c r="C135" s="18" t="s">
        <v>17</v>
      </c>
      <c r="D135" s="18" t="s">
        <v>392</v>
      </c>
      <c r="E135" s="18"/>
      <c r="F135" s="30">
        <f>F137</f>
        <v>0</v>
      </c>
      <c r="G135" s="112"/>
      <c r="H135" s="394"/>
      <c r="I135" s="28"/>
      <c r="J135" s="28"/>
      <c r="K135" s="28"/>
      <c r="L135" s="28"/>
    </row>
    <row r="136" spans="1:12" s="37" customFormat="1" ht="25.5" hidden="1">
      <c r="A136" s="29" t="s">
        <v>255</v>
      </c>
      <c r="B136" s="18" t="s">
        <v>54</v>
      </c>
      <c r="C136" s="18" t="s">
        <v>17</v>
      </c>
      <c r="D136" s="18" t="s">
        <v>392</v>
      </c>
      <c r="E136" s="18" t="s">
        <v>256</v>
      </c>
      <c r="F136" s="30">
        <f>F137</f>
        <v>0</v>
      </c>
      <c r="G136" s="112"/>
      <c r="H136" s="394"/>
      <c r="I136" s="28"/>
      <c r="J136" s="28"/>
      <c r="K136" s="28"/>
      <c r="L136" s="28"/>
    </row>
    <row r="137" spans="1:12" s="37" customFormat="1" ht="25.5" hidden="1">
      <c r="A137" s="235" t="s">
        <v>198</v>
      </c>
      <c r="B137" s="18" t="s">
        <v>54</v>
      </c>
      <c r="C137" s="18" t="s">
        <v>17</v>
      </c>
      <c r="D137" s="18" t="s">
        <v>392</v>
      </c>
      <c r="E137" s="18" t="s">
        <v>193</v>
      </c>
      <c r="F137" s="30">
        <v>0</v>
      </c>
      <c r="G137" s="112"/>
      <c r="H137" s="394"/>
      <c r="I137" s="28"/>
      <c r="J137" s="28"/>
      <c r="K137" s="28"/>
      <c r="L137" s="28"/>
    </row>
    <row r="138" spans="1:8" ht="12.75">
      <c r="A138" s="11" t="s">
        <v>57</v>
      </c>
      <c r="B138" s="12" t="s">
        <v>54</v>
      </c>
      <c r="C138" s="12" t="s">
        <v>19</v>
      </c>
      <c r="D138" s="12"/>
      <c r="E138" s="12"/>
      <c r="F138" s="13">
        <f>F139</f>
        <v>2268.8</v>
      </c>
      <c r="G138" s="112"/>
      <c r="H138" s="394"/>
    </row>
    <row r="139" spans="1:8" ht="38.25">
      <c r="A139" s="29" t="s">
        <v>372</v>
      </c>
      <c r="B139" s="18" t="s">
        <v>54</v>
      </c>
      <c r="C139" s="18" t="s">
        <v>19</v>
      </c>
      <c r="D139" s="18" t="s">
        <v>371</v>
      </c>
      <c r="E139" s="18"/>
      <c r="F139" s="30">
        <f>F140</f>
        <v>2268.8</v>
      </c>
      <c r="G139" s="112"/>
      <c r="H139" s="394"/>
    </row>
    <row r="140" spans="1:8" ht="26.25" customHeight="1">
      <c r="A140" s="38" t="s">
        <v>374</v>
      </c>
      <c r="B140" s="39" t="s">
        <v>54</v>
      </c>
      <c r="C140" s="39" t="s">
        <v>19</v>
      </c>
      <c r="D140" s="39" t="s">
        <v>373</v>
      </c>
      <c r="E140" s="39"/>
      <c r="F140" s="40">
        <f>F141</f>
        <v>2268.8</v>
      </c>
      <c r="G140" s="112"/>
      <c r="H140" s="394"/>
    </row>
    <row r="141" spans="1:8" ht="13.5" customHeight="1">
      <c r="A141" s="38" t="s">
        <v>376</v>
      </c>
      <c r="B141" s="39" t="s">
        <v>54</v>
      </c>
      <c r="C141" s="39" t="s">
        <v>19</v>
      </c>
      <c r="D141" s="39" t="s">
        <v>375</v>
      </c>
      <c r="E141" s="39"/>
      <c r="F141" s="40">
        <f>F142+F144</f>
        <v>2268.8</v>
      </c>
      <c r="G141" s="112"/>
      <c r="H141" s="394"/>
    </row>
    <row r="142" spans="1:8" ht="29.25" customHeight="1" hidden="1">
      <c r="A142" s="38" t="s">
        <v>255</v>
      </c>
      <c r="B142" s="39" t="s">
        <v>54</v>
      </c>
      <c r="C142" s="39" t="s">
        <v>19</v>
      </c>
      <c r="D142" s="39" t="s">
        <v>375</v>
      </c>
      <c r="E142" s="39" t="s">
        <v>256</v>
      </c>
      <c r="F142" s="40">
        <f>F143</f>
        <v>0</v>
      </c>
      <c r="G142" s="112"/>
      <c r="H142" s="394"/>
    </row>
    <row r="143" spans="1:8" ht="27.75" customHeight="1" hidden="1">
      <c r="A143" s="38" t="s">
        <v>198</v>
      </c>
      <c r="B143" s="39" t="s">
        <v>54</v>
      </c>
      <c r="C143" s="39" t="s">
        <v>19</v>
      </c>
      <c r="D143" s="39" t="s">
        <v>375</v>
      </c>
      <c r="E143" s="39" t="s">
        <v>193</v>
      </c>
      <c r="F143" s="40">
        <v>0</v>
      </c>
      <c r="G143" s="112"/>
      <c r="H143" s="394"/>
    </row>
    <row r="144" spans="1:9" ht="29.25" customHeight="1">
      <c r="A144" s="38" t="s">
        <v>377</v>
      </c>
      <c r="B144" s="39" t="s">
        <v>54</v>
      </c>
      <c r="C144" s="39" t="s">
        <v>19</v>
      </c>
      <c r="D144" s="39" t="s">
        <v>375</v>
      </c>
      <c r="E144" s="39" t="s">
        <v>273</v>
      </c>
      <c r="F144" s="40">
        <f>F145</f>
        <v>2268.8</v>
      </c>
      <c r="G144" s="112"/>
      <c r="H144" s="394" t="s">
        <v>419</v>
      </c>
      <c r="I144" s="399">
        <v>13.02</v>
      </c>
    </row>
    <row r="145" spans="1:9" ht="12.75" customHeight="1">
      <c r="A145" s="38" t="s">
        <v>285</v>
      </c>
      <c r="B145" s="39" t="s">
        <v>54</v>
      </c>
      <c r="C145" s="39" t="s">
        <v>19</v>
      </c>
      <c r="D145" s="39" t="s">
        <v>375</v>
      </c>
      <c r="E145" s="39" t="s">
        <v>286</v>
      </c>
      <c r="F145" s="40">
        <v>2268.8</v>
      </c>
      <c r="G145" s="112"/>
      <c r="H145" s="394" t="s">
        <v>420</v>
      </c>
      <c r="I145" s="399" t="s">
        <v>421</v>
      </c>
    </row>
    <row r="146" spans="1:9" ht="12.75">
      <c r="A146" s="11" t="s">
        <v>58</v>
      </c>
      <c r="B146" s="12" t="s">
        <v>54</v>
      </c>
      <c r="C146" s="12" t="s">
        <v>23</v>
      </c>
      <c r="D146" s="12"/>
      <c r="E146" s="12"/>
      <c r="F146" s="13">
        <f>F152+F147+F184</f>
        <v>34080</v>
      </c>
      <c r="G146" s="112"/>
      <c r="H146" s="394"/>
      <c r="I146" s="399"/>
    </row>
    <row r="147" spans="1:9" ht="38.25" hidden="1">
      <c r="A147" s="27" t="s">
        <v>217</v>
      </c>
      <c r="B147" s="25" t="s">
        <v>54</v>
      </c>
      <c r="C147" s="25" t="s">
        <v>23</v>
      </c>
      <c r="D147" s="25" t="s">
        <v>317</v>
      </c>
      <c r="E147" s="25"/>
      <c r="F147" s="31">
        <f>F150</f>
        <v>0</v>
      </c>
      <c r="G147" s="112"/>
      <c r="H147" s="394"/>
      <c r="I147" s="399"/>
    </row>
    <row r="148" spans="1:9" ht="25.5" hidden="1">
      <c r="A148" s="27" t="s">
        <v>319</v>
      </c>
      <c r="B148" s="25" t="s">
        <v>54</v>
      </c>
      <c r="C148" s="25" t="s">
        <v>23</v>
      </c>
      <c r="D148" s="25" t="s">
        <v>320</v>
      </c>
      <c r="E148" s="25"/>
      <c r="F148" s="31">
        <f>F147</f>
        <v>0</v>
      </c>
      <c r="G148" s="112"/>
      <c r="H148" s="394"/>
      <c r="I148" s="399"/>
    </row>
    <row r="149" spans="1:9" ht="25.5" hidden="1">
      <c r="A149" s="27" t="s">
        <v>321</v>
      </c>
      <c r="B149" s="25" t="s">
        <v>54</v>
      </c>
      <c r="C149" s="25" t="s">
        <v>23</v>
      </c>
      <c r="D149" s="25" t="s">
        <v>318</v>
      </c>
      <c r="E149" s="25"/>
      <c r="F149" s="30">
        <f>F151</f>
        <v>0</v>
      </c>
      <c r="G149" s="112"/>
      <c r="H149" s="394"/>
      <c r="I149" s="399"/>
    </row>
    <row r="150" spans="1:9" ht="25.5" hidden="1">
      <c r="A150" s="27" t="s">
        <v>255</v>
      </c>
      <c r="B150" s="25" t="s">
        <v>54</v>
      </c>
      <c r="C150" s="25" t="s">
        <v>23</v>
      </c>
      <c r="D150" s="25" t="s">
        <v>318</v>
      </c>
      <c r="E150" s="25" t="s">
        <v>256</v>
      </c>
      <c r="F150" s="30">
        <f>F151</f>
        <v>0</v>
      </c>
      <c r="G150" s="112"/>
      <c r="H150" s="394"/>
      <c r="I150" s="399"/>
    </row>
    <row r="151" spans="1:9" ht="25.5" hidden="1">
      <c r="A151" s="21" t="s">
        <v>198</v>
      </c>
      <c r="B151" s="25" t="s">
        <v>54</v>
      </c>
      <c r="C151" s="25" t="s">
        <v>23</v>
      </c>
      <c r="D151" s="25" t="s">
        <v>318</v>
      </c>
      <c r="E151" s="34" t="s">
        <v>193</v>
      </c>
      <c r="F151" s="30"/>
      <c r="G151" s="112"/>
      <c r="H151" s="394"/>
      <c r="I151" s="399"/>
    </row>
    <row r="152" spans="1:9" ht="25.5">
      <c r="A152" s="29" t="s">
        <v>271</v>
      </c>
      <c r="B152" s="18" t="s">
        <v>54</v>
      </c>
      <c r="C152" s="18" t="s">
        <v>23</v>
      </c>
      <c r="D152" s="18" t="s">
        <v>322</v>
      </c>
      <c r="E152" s="18"/>
      <c r="F152" s="30">
        <f>F154+F160+F163+F157+F166+F169+F172+F175+F178</f>
        <v>33850</v>
      </c>
      <c r="G152" s="112"/>
      <c r="H152" s="394"/>
      <c r="I152" s="399"/>
    </row>
    <row r="153" spans="1:9" ht="25.5">
      <c r="A153" s="29" t="s">
        <v>323</v>
      </c>
      <c r="B153" s="18" t="s">
        <v>54</v>
      </c>
      <c r="C153" s="18" t="s">
        <v>23</v>
      </c>
      <c r="D153" s="18" t="s">
        <v>324</v>
      </c>
      <c r="E153" s="18"/>
      <c r="F153" s="30">
        <f>F152</f>
        <v>33850</v>
      </c>
      <c r="G153" s="112"/>
      <c r="H153" s="394"/>
      <c r="I153" s="399"/>
    </row>
    <row r="154" spans="1:8" ht="12.75">
      <c r="A154" s="29" t="s">
        <v>367</v>
      </c>
      <c r="B154" s="18" t="s">
        <v>54</v>
      </c>
      <c r="C154" s="18" t="s">
        <v>23</v>
      </c>
      <c r="D154" s="18" t="s">
        <v>325</v>
      </c>
      <c r="E154" s="18"/>
      <c r="F154" s="30">
        <f>F156</f>
        <v>5500</v>
      </c>
      <c r="G154" s="112"/>
      <c r="H154" s="394"/>
    </row>
    <row r="155" spans="1:8" ht="25.5">
      <c r="A155" s="29" t="s">
        <v>255</v>
      </c>
      <c r="B155" s="18" t="s">
        <v>54</v>
      </c>
      <c r="C155" s="18" t="s">
        <v>23</v>
      </c>
      <c r="D155" s="18" t="s">
        <v>325</v>
      </c>
      <c r="E155" s="18" t="s">
        <v>256</v>
      </c>
      <c r="F155" s="30">
        <f>F156</f>
        <v>5500</v>
      </c>
      <c r="G155" s="112"/>
      <c r="H155" s="394"/>
    </row>
    <row r="156" spans="1:8" ht="25.5">
      <c r="A156" s="21" t="s">
        <v>198</v>
      </c>
      <c r="B156" s="18" t="s">
        <v>54</v>
      </c>
      <c r="C156" s="18" t="s">
        <v>23</v>
      </c>
      <c r="D156" s="18" t="s">
        <v>325</v>
      </c>
      <c r="E156" s="34" t="s">
        <v>193</v>
      </c>
      <c r="F156" s="30">
        <v>5500</v>
      </c>
      <c r="G156" s="112"/>
      <c r="H156" s="394"/>
    </row>
    <row r="157" spans="1:8" ht="12.75">
      <c r="A157" s="21" t="s">
        <v>327</v>
      </c>
      <c r="B157" s="18" t="s">
        <v>54</v>
      </c>
      <c r="C157" s="18" t="s">
        <v>23</v>
      </c>
      <c r="D157" s="18" t="s">
        <v>326</v>
      </c>
      <c r="E157" s="34"/>
      <c r="F157" s="30">
        <f>F159</f>
        <v>4260</v>
      </c>
      <c r="G157" s="112"/>
      <c r="H157" s="394"/>
    </row>
    <row r="158" spans="1:8" ht="25.5">
      <c r="A158" s="21" t="s">
        <v>255</v>
      </c>
      <c r="B158" s="18" t="s">
        <v>54</v>
      </c>
      <c r="C158" s="18" t="s">
        <v>23</v>
      </c>
      <c r="D158" s="18" t="s">
        <v>326</v>
      </c>
      <c r="E158" s="34" t="s">
        <v>256</v>
      </c>
      <c r="F158" s="30">
        <f>F159</f>
        <v>4260</v>
      </c>
      <c r="G158" s="112"/>
      <c r="H158" s="394"/>
    </row>
    <row r="159" spans="1:8" ht="25.5">
      <c r="A159" s="21" t="s">
        <v>198</v>
      </c>
      <c r="B159" s="18" t="s">
        <v>54</v>
      </c>
      <c r="C159" s="18" t="s">
        <v>23</v>
      </c>
      <c r="D159" s="18" t="s">
        <v>326</v>
      </c>
      <c r="E159" s="34" t="s">
        <v>193</v>
      </c>
      <c r="F159" s="30">
        <v>4260</v>
      </c>
      <c r="G159" s="112"/>
      <c r="H159" s="394"/>
    </row>
    <row r="160" spans="1:8" ht="24.75" customHeight="1">
      <c r="A160" s="27" t="s">
        <v>221</v>
      </c>
      <c r="B160" s="25" t="s">
        <v>54</v>
      </c>
      <c r="C160" s="25" t="s">
        <v>23</v>
      </c>
      <c r="D160" s="25" t="s">
        <v>328</v>
      </c>
      <c r="E160" s="25"/>
      <c r="F160" s="31">
        <f>F162</f>
        <v>2350</v>
      </c>
      <c r="G160" s="112"/>
      <c r="H160" s="394"/>
    </row>
    <row r="161" spans="1:10" ht="24.75" customHeight="1">
      <c r="A161" s="27" t="s">
        <v>255</v>
      </c>
      <c r="B161" s="25" t="s">
        <v>54</v>
      </c>
      <c r="C161" s="25" t="s">
        <v>23</v>
      </c>
      <c r="D161" s="25" t="s">
        <v>328</v>
      </c>
      <c r="E161" s="25" t="s">
        <v>256</v>
      </c>
      <c r="F161" s="31">
        <f>F162</f>
        <v>2350</v>
      </c>
      <c r="G161" s="112"/>
      <c r="H161" s="394"/>
      <c r="J161" s="219"/>
    </row>
    <row r="162" spans="1:9" ht="24.75" customHeight="1">
      <c r="A162" s="50" t="s">
        <v>198</v>
      </c>
      <c r="B162" s="25" t="s">
        <v>54</v>
      </c>
      <c r="C162" s="25" t="s">
        <v>23</v>
      </c>
      <c r="D162" s="25" t="s">
        <v>328</v>
      </c>
      <c r="E162" s="34" t="s">
        <v>193</v>
      </c>
      <c r="F162" s="51">
        <v>2350</v>
      </c>
      <c r="G162" s="119"/>
      <c r="H162" s="394"/>
      <c r="I162" s="356"/>
    </row>
    <row r="163" spans="1:8" ht="38.25">
      <c r="A163" s="27" t="s">
        <v>270</v>
      </c>
      <c r="B163" s="25" t="s">
        <v>54</v>
      </c>
      <c r="C163" s="25" t="s">
        <v>23</v>
      </c>
      <c r="D163" s="25" t="s">
        <v>329</v>
      </c>
      <c r="E163" s="25"/>
      <c r="F163" s="31">
        <f>F165</f>
        <v>7835</v>
      </c>
      <c r="G163" s="112"/>
      <c r="H163" s="394"/>
    </row>
    <row r="164" spans="1:8" ht="25.5">
      <c r="A164" s="27" t="s">
        <v>255</v>
      </c>
      <c r="B164" s="25" t="s">
        <v>54</v>
      </c>
      <c r="C164" s="25" t="s">
        <v>23</v>
      </c>
      <c r="D164" s="25" t="s">
        <v>329</v>
      </c>
      <c r="E164" s="25" t="s">
        <v>256</v>
      </c>
      <c r="F164" s="31">
        <f>F165</f>
        <v>7835</v>
      </c>
      <c r="G164" s="112"/>
      <c r="H164" s="394"/>
    </row>
    <row r="165" spans="1:8" ht="27" customHeight="1">
      <c r="A165" s="21" t="s">
        <v>198</v>
      </c>
      <c r="B165" s="25" t="s">
        <v>54</v>
      </c>
      <c r="C165" s="25" t="s">
        <v>23</v>
      </c>
      <c r="D165" s="25" t="s">
        <v>329</v>
      </c>
      <c r="E165" s="34" t="s">
        <v>193</v>
      </c>
      <c r="F165" s="30">
        <v>7835</v>
      </c>
      <c r="G165" s="112"/>
      <c r="H165" s="394"/>
    </row>
    <row r="166" spans="1:8" ht="16.5" customHeight="1" hidden="1">
      <c r="A166" s="21" t="s">
        <v>343</v>
      </c>
      <c r="B166" s="25" t="s">
        <v>54</v>
      </c>
      <c r="C166" s="25" t="s">
        <v>23</v>
      </c>
      <c r="D166" s="25" t="s">
        <v>330</v>
      </c>
      <c r="E166" s="34"/>
      <c r="F166" s="30">
        <f>F167</f>
        <v>0</v>
      </c>
      <c r="G166" s="112"/>
      <c r="H166" s="394"/>
    </row>
    <row r="167" spans="1:8" ht="24" customHeight="1" hidden="1">
      <c r="A167" s="21" t="s">
        <v>255</v>
      </c>
      <c r="B167" s="25" t="s">
        <v>54</v>
      </c>
      <c r="C167" s="25" t="s">
        <v>23</v>
      </c>
      <c r="D167" s="25" t="s">
        <v>330</v>
      </c>
      <c r="E167" s="34" t="s">
        <v>256</v>
      </c>
      <c r="F167" s="30">
        <f>F168</f>
        <v>0</v>
      </c>
      <c r="G167" s="112"/>
      <c r="H167" s="394"/>
    </row>
    <row r="168" spans="1:8" ht="24.75" customHeight="1" hidden="1">
      <c r="A168" s="21" t="s">
        <v>198</v>
      </c>
      <c r="B168" s="25" t="s">
        <v>54</v>
      </c>
      <c r="C168" s="25" t="s">
        <v>23</v>
      </c>
      <c r="D168" s="25" t="s">
        <v>330</v>
      </c>
      <c r="E168" s="34" t="s">
        <v>193</v>
      </c>
      <c r="F168" s="30">
        <v>0</v>
      </c>
      <c r="G168" s="112"/>
      <c r="H168" s="394"/>
    </row>
    <row r="169" spans="1:8" ht="14.25" customHeight="1">
      <c r="A169" s="235" t="s">
        <v>291</v>
      </c>
      <c r="B169" s="18" t="s">
        <v>54</v>
      </c>
      <c r="C169" s="18" t="s">
        <v>23</v>
      </c>
      <c r="D169" s="18" t="s">
        <v>331</v>
      </c>
      <c r="E169" s="233"/>
      <c r="F169" s="48">
        <f>F170</f>
        <v>5930</v>
      </c>
      <c r="G169" s="112"/>
      <c r="H169" s="394"/>
    </row>
    <row r="170" spans="1:8" ht="24" customHeight="1">
      <c r="A170" s="235" t="s">
        <v>255</v>
      </c>
      <c r="B170" s="18" t="s">
        <v>54</v>
      </c>
      <c r="C170" s="18" t="s">
        <v>23</v>
      </c>
      <c r="D170" s="18" t="s">
        <v>331</v>
      </c>
      <c r="E170" s="233" t="s">
        <v>256</v>
      </c>
      <c r="F170" s="48">
        <f>F171</f>
        <v>5930</v>
      </c>
      <c r="G170" s="112"/>
      <c r="H170" s="394"/>
    </row>
    <row r="171" spans="1:8" ht="27.75" customHeight="1">
      <c r="A171" s="235" t="s">
        <v>198</v>
      </c>
      <c r="B171" s="18" t="s">
        <v>54</v>
      </c>
      <c r="C171" s="18" t="s">
        <v>23</v>
      </c>
      <c r="D171" s="18" t="s">
        <v>331</v>
      </c>
      <c r="E171" s="233" t="s">
        <v>193</v>
      </c>
      <c r="F171" s="48">
        <v>5930</v>
      </c>
      <c r="G171" s="112"/>
      <c r="H171" s="394"/>
    </row>
    <row r="172" spans="1:8" ht="12" customHeight="1">
      <c r="A172" s="235" t="s">
        <v>412</v>
      </c>
      <c r="B172" s="18" t="s">
        <v>54</v>
      </c>
      <c r="C172" s="18" t="s">
        <v>23</v>
      </c>
      <c r="D172" s="18" t="s">
        <v>332</v>
      </c>
      <c r="E172" s="233"/>
      <c r="F172" s="48">
        <f>F173</f>
        <v>2874</v>
      </c>
      <c r="G172" s="112"/>
      <c r="H172" s="394"/>
    </row>
    <row r="173" spans="1:8" ht="27.75" customHeight="1">
      <c r="A173" s="235" t="s">
        <v>255</v>
      </c>
      <c r="B173" s="18" t="s">
        <v>54</v>
      </c>
      <c r="C173" s="18" t="s">
        <v>23</v>
      </c>
      <c r="D173" s="18" t="s">
        <v>332</v>
      </c>
      <c r="E173" s="233" t="s">
        <v>256</v>
      </c>
      <c r="F173" s="48">
        <f>F174</f>
        <v>2874</v>
      </c>
      <c r="G173" s="112"/>
      <c r="H173" s="394"/>
    </row>
    <row r="174" spans="1:8" ht="26.25" customHeight="1">
      <c r="A174" s="235" t="s">
        <v>198</v>
      </c>
      <c r="B174" s="18" t="s">
        <v>54</v>
      </c>
      <c r="C174" s="18" t="s">
        <v>23</v>
      </c>
      <c r="D174" s="18" t="s">
        <v>332</v>
      </c>
      <c r="E174" s="233" t="s">
        <v>193</v>
      </c>
      <c r="F174" s="48">
        <v>2874</v>
      </c>
      <c r="G174" s="112"/>
      <c r="H174" s="394"/>
    </row>
    <row r="175" spans="1:8" ht="90.75" customHeight="1">
      <c r="A175" s="235" t="s">
        <v>268</v>
      </c>
      <c r="B175" s="18" t="s">
        <v>54</v>
      </c>
      <c r="C175" s="18" t="s">
        <v>23</v>
      </c>
      <c r="D175" s="18" t="s">
        <v>438</v>
      </c>
      <c r="E175" s="233"/>
      <c r="F175" s="48">
        <f>F176</f>
        <v>2731</v>
      </c>
      <c r="G175" s="112"/>
      <c r="H175" s="394"/>
    </row>
    <row r="176" spans="1:8" ht="26.25" customHeight="1">
      <c r="A176" s="235" t="s">
        <v>255</v>
      </c>
      <c r="B176" s="18" t="s">
        <v>54</v>
      </c>
      <c r="C176" s="18" t="s">
        <v>23</v>
      </c>
      <c r="D176" s="18" t="s">
        <v>438</v>
      </c>
      <c r="E176" s="233" t="s">
        <v>256</v>
      </c>
      <c r="F176" s="48">
        <f>F177</f>
        <v>2731</v>
      </c>
      <c r="G176" s="112"/>
      <c r="H176" s="394"/>
    </row>
    <row r="177" spans="1:8" ht="26.25" customHeight="1">
      <c r="A177" s="235" t="s">
        <v>198</v>
      </c>
      <c r="B177" s="18" t="s">
        <v>54</v>
      </c>
      <c r="C177" s="18" t="s">
        <v>23</v>
      </c>
      <c r="D177" s="18" t="s">
        <v>438</v>
      </c>
      <c r="E177" s="233" t="s">
        <v>193</v>
      </c>
      <c r="F177" s="48">
        <v>2731</v>
      </c>
      <c r="G177" s="112"/>
      <c r="H177" s="394"/>
    </row>
    <row r="178" spans="1:8" ht="90.75" customHeight="1">
      <c r="A178" s="235" t="s">
        <v>446</v>
      </c>
      <c r="B178" s="18" t="s">
        <v>54</v>
      </c>
      <c r="C178" s="18" t="s">
        <v>23</v>
      </c>
      <c r="D178" s="18" t="s">
        <v>447</v>
      </c>
      <c r="E178" s="233"/>
      <c r="F178" s="48">
        <f>F179</f>
        <v>2370</v>
      </c>
      <c r="G178" s="112"/>
      <c r="H178" s="394"/>
    </row>
    <row r="179" spans="1:8" ht="26.25" customHeight="1">
      <c r="A179" s="235" t="s">
        <v>255</v>
      </c>
      <c r="B179" s="18" t="s">
        <v>54</v>
      </c>
      <c r="C179" s="18" t="s">
        <v>23</v>
      </c>
      <c r="D179" s="18" t="s">
        <v>447</v>
      </c>
      <c r="E179" s="233" t="s">
        <v>256</v>
      </c>
      <c r="F179" s="48">
        <f>F180</f>
        <v>2370</v>
      </c>
      <c r="G179" s="112"/>
      <c r="H179" s="394"/>
    </row>
    <row r="180" spans="1:8" ht="26.25" customHeight="1">
      <c r="A180" s="235" t="s">
        <v>198</v>
      </c>
      <c r="B180" s="18" t="s">
        <v>54</v>
      </c>
      <c r="C180" s="18" t="s">
        <v>23</v>
      </c>
      <c r="D180" s="18" t="s">
        <v>447</v>
      </c>
      <c r="E180" s="233" t="s">
        <v>193</v>
      </c>
      <c r="F180" s="48">
        <v>2370</v>
      </c>
      <c r="G180" s="112"/>
      <c r="H180" s="394"/>
    </row>
    <row r="181" spans="1:8" ht="26.25" customHeight="1">
      <c r="A181" s="235" t="s">
        <v>202</v>
      </c>
      <c r="B181" s="18" t="s">
        <v>54</v>
      </c>
      <c r="C181" s="18" t="s">
        <v>23</v>
      </c>
      <c r="D181" s="39" t="s">
        <v>301</v>
      </c>
      <c r="E181" s="233"/>
      <c r="F181" s="48">
        <f>F182</f>
        <v>230</v>
      </c>
      <c r="G181" s="112"/>
      <c r="H181" s="394"/>
    </row>
    <row r="182" spans="1:8" ht="26.25" customHeight="1">
      <c r="A182" s="235" t="s">
        <v>436</v>
      </c>
      <c r="B182" s="18" t="s">
        <v>54</v>
      </c>
      <c r="C182" s="18" t="s">
        <v>23</v>
      </c>
      <c r="D182" s="39" t="s">
        <v>437</v>
      </c>
      <c r="E182" s="233"/>
      <c r="F182" s="48">
        <f>F183</f>
        <v>230</v>
      </c>
      <c r="G182" s="112"/>
      <c r="H182" s="394"/>
    </row>
    <row r="183" spans="1:8" ht="14.25" customHeight="1">
      <c r="A183" s="235" t="s">
        <v>257</v>
      </c>
      <c r="B183" s="18" t="s">
        <v>54</v>
      </c>
      <c r="C183" s="18" t="s">
        <v>23</v>
      </c>
      <c r="D183" s="18" t="s">
        <v>437</v>
      </c>
      <c r="E183" s="233" t="s">
        <v>112</v>
      </c>
      <c r="F183" s="48">
        <f>F184</f>
        <v>230</v>
      </c>
      <c r="G183" s="112"/>
      <c r="H183" s="394"/>
    </row>
    <row r="184" spans="1:8" ht="14.25" customHeight="1">
      <c r="A184" s="235" t="s">
        <v>191</v>
      </c>
      <c r="B184" s="18" t="s">
        <v>54</v>
      </c>
      <c r="C184" s="18" t="s">
        <v>23</v>
      </c>
      <c r="D184" s="18" t="s">
        <v>437</v>
      </c>
      <c r="E184" s="233" t="s">
        <v>192</v>
      </c>
      <c r="F184" s="48">
        <v>230</v>
      </c>
      <c r="G184" s="112"/>
      <c r="H184" s="394"/>
    </row>
    <row r="185" spans="1:8" ht="25.5" hidden="1">
      <c r="A185" s="11" t="s">
        <v>92</v>
      </c>
      <c r="B185" s="12" t="s">
        <v>54</v>
      </c>
      <c r="C185" s="12" t="s">
        <v>54</v>
      </c>
      <c r="D185" s="12"/>
      <c r="E185" s="12"/>
      <c r="F185" s="13">
        <f>F186</f>
        <v>0</v>
      </c>
      <c r="G185" s="112"/>
      <c r="H185" s="394"/>
    </row>
    <row r="186" spans="1:8" ht="25.5" hidden="1">
      <c r="A186" s="38" t="s">
        <v>202</v>
      </c>
      <c r="B186" s="39" t="s">
        <v>54</v>
      </c>
      <c r="C186" s="39" t="s">
        <v>54</v>
      </c>
      <c r="D186" s="39" t="s">
        <v>203</v>
      </c>
      <c r="E186" s="39"/>
      <c r="F186" s="40">
        <f>F187+F191</f>
        <v>0</v>
      </c>
      <c r="G186" s="112"/>
      <c r="H186" s="394"/>
    </row>
    <row r="187" spans="1:8" ht="89.25" hidden="1">
      <c r="A187" s="21" t="s">
        <v>27</v>
      </c>
      <c r="B187" s="25" t="s">
        <v>54</v>
      </c>
      <c r="C187" s="25" t="s">
        <v>54</v>
      </c>
      <c r="D187" s="25" t="s">
        <v>201</v>
      </c>
      <c r="E187" s="25"/>
      <c r="F187" s="31">
        <f>F188</f>
        <v>0</v>
      </c>
      <c r="G187" s="112"/>
      <c r="H187" s="394"/>
    </row>
    <row r="188" spans="1:8" ht="75" customHeight="1" hidden="1">
      <c r="A188" s="21" t="s">
        <v>2</v>
      </c>
      <c r="B188" s="25" t="s">
        <v>54</v>
      </c>
      <c r="C188" s="25" t="s">
        <v>54</v>
      </c>
      <c r="D188" s="25" t="s">
        <v>233</v>
      </c>
      <c r="E188" s="25"/>
      <c r="F188" s="31">
        <f>F190</f>
        <v>0</v>
      </c>
      <c r="G188" s="112"/>
      <c r="H188" s="394"/>
    </row>
    <row r="189" spans="1:8" ht="14.25" customHeight="1" hidden="1">
      <c r="A189" s="21" t="s">
        <v>90</v>
      </c>
      <c r="B189" s="25" t="s">
        <v>54</v>
      </c>
      <c r="C189" s="25" t="s">
        <v>54</v>
      </c>
      <c r="D189" s="25" t="s">
        <v>233</v>
      </c>
      <c r="E189" s="25" t="s">
        <v>259</v>
      </c>
      <c r="F189" s="31">
        <f>F190</f>
        <v>0</v>
      </c>
      <c r="G189" s="112"/>
      <c r="H189" s="394"/>
    </row>
    <row r="190" spans="1:8" ht="12.75" hidden="1">
      <c r="A190" s="27" t="s">
        <v>9</v>
      </c>
      <c r="B190" s="25" t="s">
        <v>54</v>
      </c>
      <c r="C190" s="25" t="s">
        <v>54</v>
      </c>
      <c r="D190" s="25" t="s">
        <v>233</v>
      </c>
      <c r="E190" s="25" t="s">
        <v>78</v>
      </c>
      <c r="F190" s="30">
        <v>0</v>
      </c>
      <c r="G190" s="112"/>
      <c r="H190" s="394"/>
    </row>
    <row r="191" spans="1:8" ht="89.25" hidden="1">
      <c r="A191" s="27" t="s">
        <v>4</v>
      </c>
      <c r="B191" s="25" t="s">
        <v>54</v>
      </c>
      <c r="C191" s="25" t="s">
        <v>54</v>
      </c>
      <c r="D191" s="25" t="s">
        <v>3</v>
      </c>
      <c r="E191" s="25"/>
      <c r="F191" s="30">
        <f>F192</f>
        <v>0</v>
      </c>
      <c r="G191" s="112"/>
      <c r="H191" s="394"/>
    </row>
    <row r="192" spans="1:8" ht="12.75" hidden="1">
      <c r="A192" s="27" t="s">
        <v>90</v>
      </c>
      <c r="B192" s="25" t="s">
        <v>54</v>
      </c>
      <c r="C192" s="25" t="s">
        <v>54</v>
      </c>
      <c r="D192" s="25" t="s">
        <v>3</v>
      </c>
      <c r="E192" s="25" t="s">
        <v>259</v>
      </c>
      <c r="F192" s="30">
        <f>F193</f>
        <v>0</v>
      </c>
      <c r="G192" s="112"/>
      <c r="H192" s="394"/>
    </row>
    <row r="193" spans="1:8" ht="12.75" hidden="1">
      <c r="A193" s="27" t="s">
        <v>9</v>
      </c>
      <c r="B193" s="25" t="s">
        <v>54</v>
      </c>
      <c r="C193" s="25" t="s">
        <v>54</v>
      </c>
      <c r="D193" s="25" t="s">
        <v>3</v>
      </c>
      <c r="E193" s="25" t="s">
        <v>78</v>
      </c>
      <c r="F193" s="30">
        <v>0</v>
      </c>
      <c r="G193" s="112"/>
      <c r="H193" s="394"/>
    </row>
    <row r="194" spans="1:8" ht="12" customHeight="1">
      <c r="A194" s="142" t="s">
        <v>59</v>
      </c>
      <c r="B194" s="129" t="s">
        <v>31</v>
      </c>
      <c r="C194" s="129"/>
      <c r="D194" s="129"/>
      <c r="E194" s="129"/>
      <c r="F194" s="141">
        <f>F207+F195+F201</f>
        <v>5500</v>
      </c>
      <c r="G194" s="112"/>
      <c r="H194" s="394"/>
    </row>
    <row r="195" spans="1:8" ht="12.75">
      <c r="A195" s="317" t="s">
        <v>378</v>
      </c>
      <c r="B195" s="12" t="s">
        <v>31</v>
      </c>
      <c r="C195" s="12" t="s">
        <v>17</v>
      </c>
      <c r="D195" s="12"/>
      <c r="E195" s="12"/>
      <c r="F195" s="318">
        <f>F196</f>
        <v>950</v>
      </c>
      <c r="G195" s="112"/>
      <c r="H195" s="394"/>
    </row>
    <row r="196" spans="1:8" ht="25.5">
      <c r="A196" s="263" t="s">
        <v>380</v>
      </c>
      <c r="B196" s="18" t="s">
        <v>31</v>
      </c>
      <c r="C196" s="18" t="s">
        <v>17</v>
      </c>
      <c r="D196" s="18" t="s">
        <v>379</v>
      </c>
      <c r="E196" s="18"/>
      <c r="F196" s="30">
        <f>F197</f>
        <v>950</v>
      </c>
      <c r="G196" s="112"/>
      <c r="H196" s="394"/>
    </row>
    <row r="197" spans="1:8" ht="27" customHeight="1">
      <c r="A197" s="263" t="s">
        <v>384</v>
      </c>
      <c r="B197" s="18" t="s">
        <v>31</v>
      </c>
      <c r="C197" s="18" t="s">
        <v>17</v>
      </c>
      <c r="D197" s="18" t="s">
        <v>381</v>
      </c>
      <c r="E197" s="18"/>
      <c r="F197" s="30">
        <f>F198</f>
        <v>950</v>
      </c>
      <c r="G197" s="112"/>
      <c r="H197" s="394"/>
    </row>
    <row r="198" spans="1:8" ht="12.75">
      <c r="A198" s="263" t="s">
        <v>383</v>
      </c>
      <c r="B198" s="18" t="s">
        <v>31</v>
      </c>
      <c r="C198" s="18" t="s">
        <v>17</v>
      </c>
      <c r="D198" s="18" t="s">
        <v>382</v>
      </c>
      <c r="E198" s="18"/>
      <c r="F198" s="30">
        <f>F199</f>
        <v>950</v>
      </c>
      <c r="G198" s="112"/>
      <c r="H198" s="394"/>
    </row>
    <row r="199" spans="1:8" ht="25.5">
      <c r="A199" s="235" t="s">
        <v>255</v>
      </c>
      <c r="B199" s="18" t="s">
        <v>31</v>
      </c>
      <c r="C199" s="18" t="s">
        <v>17</v>
      </c>
      <c r="D199" s="18" t="s">
        <v>382</v>
      </c>
      <c r="E199" s="18" t="s">
        <v>256</v>
      </c>
      <c r="F199" s="30">
        <f>F200</f>
        <v>950</v>
      </c>
      <c r="G199" s="112"/>
      <c r="H199" s="394"/>
    </row>
    <row r="200" spans="1:8" ht="25.5">
      <c r="A200" s="235" t="s">
        <v>198</v>
      </c>
      <c r="B200" s="18" t="s">
        <v>31</v>
      </c>
      <c r="C200" s="18" t="s">
        <v>17</v>
      </c>
      <c r="D200" s="18" t="s">
        <v>382</v>
      </c>
      <c r="E200" s="18" t="s">
        <v>193</v>
      </c>
      <c r="F200" s="30">
        <v>950</v>
      </c>
      <c r="G200" s="112"/>
      <c r="H200" s="394"/>
    </row>
    <row r="201" spans="1:8" ht="12.75">
      <c r="A201" s="344" t="s">
        <v>397</v>
      </c>
      <c r="B201" s="345" t="s">
        <v>31</v>
      </c>
      <c r="C201" s="345" t="s">
        <v>19</v>
      </c>
      <c r="D201" s="345"/>
      <c r="E201" s="345"/>
      <c r="F201" s="346">
        <f>F203</f>
        <v>4500</v>
      </c>
      <c r="G201" s="112"/>
      <c r="H201" s="394"/>
    </row>
    <row r="202" spans="1:8" ht="25.5">
      <c r="A202" s="263" t="s">
        <v>380</v>
      </c>
      <c r="B202" s="18" t="s">
        <v>31</v>
      </c>
      <c r="C202" s="18" t="s">
        <v>19</v>
      </c>
      <c r="D202" s="18" t="s">
        <v>379</v>
      </c>
      <c r="E202" s="18"/>
      <c r="F202" s="30">
        <f>F203</f>
        <v>4500</v>
      </c>
      <c r="G202" s="112"/>
      <c r="H202" s="394"/>
    </row>
    <row r="203" spans="1:8" ht="25.5">
      <c r="A203" s="263" t="s">
        <v>398</v>
      </c>
      <c r="B203" s="18" t="s">
        <v>31</v>
      </c>
      <c r="C203" s="18" t="s">
        <v>19</v>
      </c>
      <c r="D203" s="18" t="s">
        <v>395</v>
      </c>
      <c r="E203" s="18"/>
      <c r="F203" s="30">
        <f>F204</f>
        <v>4500</v>
      </c>
      <c r="G203" s="112"/>
      <c r="H203" s="394"/>
    </row>
    <row r="204" spans="1:8" ht="12.75">
      <c r="A204" s="263" t="s">
        <v>399</v>
      </c>
      <c r="B204" s="18" t="s">
        <v>31</v>
      </c>
      <c r="C204" s="18" t="s">
        <v>19</v>
      </c>
      <c r="D204" s="18" t="s">
        <v>396</v>
      </c>
      <c r="E204" s="18"/>
      <c r="F204" s="30">
        <f>F205</f>
        <v>4500</v>
      </c>
      <c r="G204" s="112"/>
      <c r="H204" s="394"/>
    </row>
    <row r="205" spans="1:8" ht="25.5">
      <c r="A205" s="235" t="s">
        <v>255</v>
      </c>
      <c r="B205" s="18" t="s">
        <v>31</v>
      </c>
      <c r="C205" s="18" t="s">
        <v>19</v>
      </c>
      <c r="D205" s="18" t="s">
        <v>396</v>
      </c>
      <c r="E205" s="18" t="s">
        <v>256</v>
      </c>
      <c r="F205" s="30">
        <f>F206</f>
        <v>4500</v>
      </c>
      <c r="G205" s="112"/>
      <c r="H205" s="394"/>
    </row>
    <row r="206" spans="1:8" ht="25.5">
      <c r="A206" s="235" t="s">
        <v>198</v>
      </c>
      <c r="B206" s="18" t="s">
        <v>31</v>
      </c>
      <c r="C206" s="18" t="s">
        <v>19</v>
      </c>
      <c r="D206" s="18" t="s">
        <v>396</v>
      </c>
      <c r="E206" s="18" t="s">
        <v>193</v>
      </c>
      <c r="F206" s="30">
        <v>4500</v>
      </c>
      <c r="G206" s="112"/>
      <c r="H206" s="394"/>
    </row>
    <row r="207" spans="1:8" ht="12.75">
      <c r="A207" s="143" t="s">
        <v>60</v>
      </c>
      <c r="B207" s="144" t="s">
        <v>31</v>
      </c>
      <c r="C207" s="144" t="s">
        <v>31</v>
      </c>
      <c r="D207" s="144"/>
      <c r="E207" s="12"/>
      <c r="F207" s="145">
        <f>F208+F214</f>
        <v>50</v>
      </c>
      <c r="G207" s="112"/>
      <c r="H207" s="394"/>
    </row>
    <row r="208" spans="1:8" ht="25.5">
      <c r="A208" s="24" t="s">
        <v>220</v>
      </c>
      <c r="B208" s="25" t="s">
        <v>31</v>
      </c>
      <c r="C208" s="25" t="s">
        <v>31</v>
      </c>
      <c r="D208" s="25" t="s">
        <v>333</v>
      </c>
      <c r="E208" s="25"/>
      <c r="F208" s="31">
        <f>F210</f>
        <v>50</v>
      </c>
      <c r="G208" s="112"/>
      <c r="H208" s="394"/>
    </row>
    <row r="209" spans="1:8" ht="25.5">
      <c r="A209" s="24" t="s">
        <v>335</v>
      </c>
      <c r="B209" s="25" t="s">
        <v>31</v>
      </c>
      <c r="C209" s="25" t="s">
        <v>31</v>
      </c>
      <c r="D209" s="25" t="s">
        <v>360</v>
      </c>
      <c r="E209" s="25"/>
      <c r="F209" s="31">
        <f>F210</f>
        <v>50</v>
      </c>
      <c r="G209" s="112"/>
      <c r="H209" s="394"/>
    </row>
    <row r="210" spans="1:8" ht="12.75">
      <c r="A210" s="24" t="s">
        <v>61</v>
      </c>
      <c r="B210" s="25" t="s">
        <v>31</v>
      </c>
      <c r="C210" s="25" t="s">
        <v>31</v>
      </c>
      <c r="D210" s="25" t="s">
        <v>361</v>
      </c>
      <c r="E210" s="25"/>
      <c r="F210" s="31">
        <f>F212</f>
        <v>50</v>
      </c>
      <c r="G210" s="112"/>
      <c r="H210" s="394"/>
    </row>
    <row r="211" spans="1:8" ht="25.5">
      <c r="A211" s="24" t="s">
        <v>255</v>
      </c>
      <c r="B211" s="25" t="s">
        <v>31</v>
      </c>
      <c r="C211" s="25" t="s">
        <v>31</v>
      </c>
      <c r="D211" s="25" t="s">
        <v>361</v>
      </c>
      <c r="E211" s="25" t="s">
        <v>256</v>
      </c>
      <c r="F211" s="31">
        <f>F212</f>
        <v>50</v>
      </c>
      <c r="G211" s="112"/>
      <c r="H211" s="394"/>
    </row>
    <row r="212" spans="1:8" ht="26.25" customHeight="1">
      <c r="A212" s="21" t="s">
        <v>198</v>
      </c>
      <c r="B212" s="25" t="s">
        <v>31</v>
      </c>
      <c r="C212" s="25" t="s">
        <v>31</v>
      </c>
      <c r="D212" s="25" t="s">
        <v>361</v>
      </c>
      <c r="E212" s="25" t="s">
        <v>193</v>
      </c>
      <c r="F212" s="31">
        <v>50</v>
      </c>
      <c r="G212" s="112"/>
      <c r="H212" s="394"/>
    </row>
    <row r="213" spans="1:8" ht="30" customHeight="1" hidden="1">
      <c r="A213" s="103" t="s">
        <v>202</v>
      </c>
      <c r="B213" s="25" t="s">
        <v>31</v>
      </c>
      <c r="C213" s="25" t="s">
        <v>31</v>
      </c>
      <c r="D213" s="25" t="s">
        <v>203</v>
      </c>
      <c r="E213" s="25"/>
      <c r="F213" s="31">
        <f>F214</f>
        <v>0</v>
      </c>
      <c r="G213" s="112"/>
      <c r="H213" s="394"/>
    </row>
    <row r="214" spans="1:8" ht="89.25" hidden="1">
      <c r="A214" s="21" t="s">
        <v>27</v>
      </c>
      <c r="B214" s="25" t="s">
        <v>31</v>
      </c>
      <c r="C214" s="25" t="s">
        <v>31</v>
      </c>
      <c r="D214" s="25" t="s">
        <v>201</v>
      </c>
      <c r="E214" s="25"/>
      <c r="F214" s="31">
        <f>F215</f>
        <v>0</v>
      </c>
      <c r="G214" s="112"/>
      <c r="H214" s="394"/>
    </row>
    <row r="215" spans="1:8" ht="89.25" hidden="1">
      <c r="A215" s="21" t="s">
        <v>88</v>
      </c>
      <c r="B215" s="25" t="s">
        <v>31</v>
      </c>
      <c r="C215" s="25" t="s">
        <v>31</v>
      </c>
      <c r="D215" s="25" t="s">
        <v>234</v>
      </c>
      <c r="E215" s="25"/>
      <c r="F215" s="31">
        <f>F217</f>
        <v>0</v>
      </c>
      <c r="G215" s="112"/>
      <c r="H215" s="394"/>
    </row>
    <row r="216" spans="1:8" ht="12.75" hidden="1">
      <c r="A216" s="21" t="s">
        <v>90</v>
      </c>
      <c r="B216" s="25" t="s">
        <v>31</v>
      </c>
      <c r="C216" s="25" t="s">
        <v>31</v>
      </c>
      <c r="D216" s="25" t="s">
        <v>234</v>
      </c>
      <c r="E216" s="25" t="s">
        <v>259</v>
      </c>
      <c r="F216" s="31">
        <f>F217</f>
        <v>0</v>
      </c>
      <c r="G216" s="112"/>
      <c r="H216" s="394"/>
    </row>
    <row r="217" spans="1:8" ht="12.75" hidden="1">
      <c r="A217" s="21" t="s">
        <v>9</v>
      </c>
      <c r="B217" s="25" t="s">
        <v>31</v>
      </c>
      <c r="C217" s="25" t="s">
        <v>31</v>
      </c>
      <c r="D217" s="25" t="s">
        <v>234</v>
      </c>
      <c r="E217" s="19" t="s">
        <v>78</v>
      </c>
      <c r="F217" s="31">
        <v>0</v>
      </c>
      <c r="G217" s="112"/>
      <c r="H217" s="394"/>
    </row>
    <row r="218" spans="1:8" ht="14.25" customHeight="1">
      <c r="A218" s="128" t="s">
        <v>62</v>
      </c>
      <c r="B218" s="129" t="s">
        <v>47</v>
      </c>
      <c r="C218" s="129"/>
      <c r="D218" s="129"/>
      <c r="E218" s="129"/>
      <c r="F218" s="131">
        <f>F219+F242</f>
        <v>33356.5</v>
      </c>
      <c r="G218" s="114"/>
      <c r="H218" s="395"/>
    </row>
    <row r="219" spans="1:8" ht="12.75">
      <c r="A219" s="11" t="s">
        <v>63</v>
      </c>
      <c r="B219" s="12" t="s">
        <v>47</v>
      </c>
      <c r="C219" s="12" t="s">
        <v>17</v>
      </c>
      <c r="D219" s="12"/>
      <c r="E219" s="12"/>
      <c r="F219" s="22">
        <f>F220</f>
        <v>30301.5</v>
      </c>
      <c r="G219" s="114"/>
      <c r="H219" s="395"/>
    </row>
    <row r="220" spans="1:8" ht="25.5">
      <c r="A220" s="14" t="s">
        <v>222</v>
      </c>
      <c r="B220" s="15" t="s">
        <v>47</v>
      </c>
      <c r="C220" s="15" t="s">
        <v>17</v>
      </c>
      <c r="D220" s="15" t="s">
        <v>337</v>
      </c>
      <c r="E220" s="15"/>
      <c r="F220" s="17">
        <f>F221+F234+F238</f>
        <v>30301.5</v>
      </c>
      <c r="G220" s="114"/>
      <c r="H220" s="395"/>
    </row>
    <row r="221" spans="1:8" ht="25.5">
      <c r="A221" s="14" t="s">
        <v>339</v>
      </c>
      <c r="B221" s="15" t="s">
        <v>47</v>
      </c>
      <c r="C221" s="15" t="s">
        <v>17</v>
      </c>
      <c r="D221" s="15" t="s">
        <v>338</v>
      </c>
      <c r="E221" s="15"/>
      <c r="F221" s="17">
        <f>F223+F228+F225</f>
        <v>14101.5</v>
      </c>
      <c r="G221" s="114"/>
      <c r="H221" s="395"/>
    </row>
    <row r="222" spans="1:8" ht="25.5">
      <c r="A222" s="14" t="s">
        <v>363</v>
      </c>
      <c r="B222" s="15" t="s">
        <v>47</v>
      </c>
      <c r="C222" s="15" t="s">
        <v>17</v>
      </c>
      <c r="D222" s="15" t="s">
        <v>364</v>
      </c>
      <c r="E222" s="15"/>
      <c r="F222" s="17">
        <f>F223</f>
        <v>13960.5</v>
      </c>
      <c r="G222" s="114"/>
      <c r="H222" s="395"/>
    </row>
    <row r="223" spans="1:8" ht="38.25">
      <c r="A223" s="14" t="s">
        <v>261</v>
      </c>
      <c r="B223" s="15" t="s">
        <v>47</v>
      </c>
      <c r="C223" s="15" t="s">
        <v>17</v>
      </c>
      <c r="D223" s="15" t="s">
        <v>364</v>
      </c>
      <c r="E223" s="15" t="s">
        <v>260</v>
      </c>
      <c r="F223" s="17">
        <f>F224</f>
        <v>13960.5</v>
      </c>
      <c r="G223" s="114"/>
      <c r="H223" s="395"/>
    </row>
    <row r="224" spans="1:8" ht="14.25" customHeight="1">
      <c r="A224" s="14" t="s">
        <v>223</v>
      </c>
      <c r="B224" s="25" t="s">
        <v>47</v>
      </c>
      <c r="C224" s="25" t="s">
        <v>17</v>
      </c>
      <c r="D224" s="15" t="s">
        <v>364</v>
      </c>
      <c r="E224" s="15" t="s">
        <v>122</v>
      </c>
      <c r="F224" s="26">
        <v>13960.5</v>
      </c>
      <c r="G224" s="114"/>
      <c r="H224" s="395"/>
    </row>
    <row r="225" spans="1:8" ht="27" customHeight="1">
      <c r="A225" s="27" t="s">
        <v>439</v>
      </c>
      <c r="B225" s="15" t="s">
        <v>47</v>
      </c>
      <c r="C225" s="15" t="s">
        <v>17</v>
      </c>
      <c r="D225" s="15" t="s">
        <v>444</v>
      </c>
      <c r="E225" s="15"/>
      <c r="F225" s="26">
        <f>F226</f>
        <v>26</v>
      </c>
      <c r="G225" s="114"/>
      <c r="H225" s="395"/>
    </row>
    <row r="226" spans="1:8" ht="40.5" customHeight="1">
      <c r="A226" s="14" t="s">
        <v>261</v>
      </c>
      <c r="B226" s="25" t="s">
        <v>47</v>
      </c>
      <c r="C226" s="25" t="s">
        <v>17</v>
      </c>
      <c r="D226" s="15" t="s">
        <v>444</v>
      </c>
      <c r="E226" s="15" t="s">
        <v>260</v>
      </c>
      <c r="F226" s="26">
        <f>F227</f>
        <v>26</v>
      </c>
      <c r="G226" s="114"/>
      <c r="H226" s="395"/>
    </row>
    <row r="227" spans="1:8" ht="14.25" customHeight="1">
      <c r="A227" s="14" t="s">
        <v>223</v>
      </c>
      <c r="B227" s="25" t="s">
        <v>47</v>
      </c>
      <c r="C227" s="25" t="s">
        <v>17</v>
      </c>
      <c r="D227" s="15" t="s">
        <v>444</v>
      </c>
      <c r="E227" s="15" t="s">
        <v>122</v>
      </c>
      <c r="F227" s="26">
        <v>26</v>
      </c>
      <c r="G227" s="114"/>
      <c r="H227" s="395"/>
    </row>
    <row r="228" spans="1:8" ht="42.75" customHeight="1">
      <c r="A228" s="27" t="s">
        <v>445</v>
      </c>
      <c r="B228" s="25" t="s">
        <v>47</v>
      </c>
      <c r="C228" s="25" t="s">
        <v>17</v>
      </c>
      <c r="D228" s="25" t="s">
        <v>443</v>
      </c>
      <c r="E228" s="25"/>
      <c r="F228" s="26">
        <f>F229</f>
        <v>115</v>
      </c>
      <c r="G228" s="114"/>
      <c r="H228" s="395"/>
    </row>
    <row r="229" spans="1:8" ht="38.25">
      <c r="A229" s="14" t="s">
        <v>261</v>
      </c>
      <c r="B229" s="25" t="s">
        <v>47</v>
      </c>
      <c r="C229" s="25" t="s">
        <v>17</v>
      </c>
      <c r="D229" s="25" t="s">
        <v>443</v>
      </c>
      <c r="E229" s="25" t="s">
        <v>260</v>
      </c>
      <c r="F229" s="26">
        <f>F230</f>
        <v>115</v>
      </c>
      <c r="G229" s="114"/>
      <c r="H229" s="395"/>
    </row>
    <row r="230" spans="1:8" ht="17.25" customHeight="1">
      <c r="A230" s="14" t="s">
        <v>223</v>
      </c>
      <c r="B230" s="25" t="s">
        <v>47</v>
      </c>
      <c r="C230" s="25" t="s">
        <v>17</v>
      </c>
      <c r="D230" s="25" t="s">
        <v>443</v>
      </c>
      <c r="E230" s="25" t="s">
        <v>122</v>
      </c>
      <c r="F230" s="26">
        <v>115</v>
      </c>
      <c r="G230" s="114"/>
      <c r="H230" s="395"/>
    </row>
    <row r="231" spans="1:8" ht="28.5" customHeight="1" hidden="1">
      <c r="A231" s="14" t="s">
        <v>288</v>
      </c>
      <c r="B231" s="25" t="s">
        <v>47</v>
      </c>
      <c r="C231" s="25" t="s">
        <v>17</v>
      </c>
      <c r="D231" s="25" t="s">
        <v>283</v>
      </c>
      <c r="E231" s="25"/>
      <c r="F231" s="26"/>
      <c r="G231" s="114"/>
      <c r="H231" s="395"/>
    </row>
    <row r="232" spans="1:8" ht="25.5" hidden="1">
      <c r="A232" s="14" t="s">
        <v>255</v>
      </c>
      <c r="B232" s="25" t="s">
        <v>47</v>
      </c>
      <c r="C232" s="25" t="s">
        <v>17</v>
      </c>
      <c r="D232" s="25" t="s">
        <v>283</v>
      </c>
      <c r="E232" s="25" t="s">
        <v>256</v>
      </c>
      <c r="F232" s="26"/>
      <c r="G232" s="114"/>
      <c r="H232" s="395"/>
    </row>
    <row r="233" spans="1:10" ht="25.5" hidden="1">
      <c r="A233" s="14" t="s">
        <v>198</v>
      </c>
      <c r="B233" s="25" t="s">
        <v>47</v>
      </c>
      <c r="C233" s="25" t="s">
        <v>17</v>
      </c>
      <c r="D233" s="25" t="s">
        <v>283</v>
      </c>
      <c r="E233" s="25" t="s">
        <v>193</v>
      </c>
      <c r="F233" s="26"/>
      <c r="G233" s="114"/>
      <c r="H233" s="395"/>
      <c r="J233" s="1"/>
    </row>
    <row r="234" spans="1:8" ht="51">
      <c r="A234" s="14" t="s">
        <v>342</v>
      </c>
      <c r="B234" s="25" t="s">
        <v>47</v>
      </c>
      <c r="C234" s="25" t="s">
        <v>17</v>
      </c>
      <c r="D234" s="25" t="s">
        <v>340</v>
      </c>
      <c r="E234" s="25"/>
      <c r="F234" s="26">
        <f>F235</f>
        <v>14700</v>
      </c>
      <c r="G234" s="114"/>
      <c r="H234" s="395"/>
    </row>
    <row r="235" spans="1:8" ht="12.75">
      <c r="A235" s="14" t="s">
        <v>284</v>
      </c>
      <c r="B235" s="25" t="s">
        <v>47</v>
      </c>
      <c r="C235" s="25" t="s">
        <v>17</v>
      </c>
      <c r="D235" s="25" t="s">
        <v>341</v>
      </c>
      <c r="E235" s="25"/>
      <c r="F235" s="26">
        <f>F236</f>
        <v>14700</v>
      </c>
      <c r="G235" s="114"/>
      <c r="H235" s="395"/>
    </row>
    <row r="236" spans="1:8" ht="25.5">
      <c r="A236" s="259" t="s">
        <v>255</v>
      </c>
      <c r="B236" s="25" t="s">
        <v>47</v>
      </c>
      <c r="C236" s="25" t="s">
        <v>17</v>
      </c>
      <c r="D236" s="25" t="s">
        <v>341</v>
      </c>
      <c r="E236" s="25" t="s">
        <v>256</v>
      </c>
      <c r="F236" s="26">
        <f>F237</f>
        <v>14700</v>
      </c>
      <c r="G236" s="114"/>
      <c r="H236" s="395"/>
    </row>
    <row r="237" spans="1:8" ht="26.25" customHeight="1">
      <c r="A237" s="14" t="s">
        <v>198</v>
      </c>
      <c r="B237" s="25" t="s">
        <v>47</v>
      </c>
      <c r="C237" s="25" t="s">
        <v>17</v>
      </c>
      <c r="D237" s="25" t="s">
        <v>341</v>
      </c>
      <c r="E237" s="25" t="s">
        <v>193</v>
      </c>
      <c r="F237" s="26">
        <v>14700</v>
      </c>
      <c r="G237" s="114"/>
      <c r="H237" s="395"/>
    </row>
    <row r="238" spans="1:8" ht="26.25" customHeight="1">
      <c r="A238" s="14" t="s">
        <v>427</v>
      </c>
      <c r="B238" s="25" t="s">
        <v>47</v>
      </c>
      <c r="C238" s="25" t="s">
        <v>17</v>
      </c>
      <c r="D238" s="25" t="s">
        <v>434</v>
      </c>
      <c r="E238" s="25"/>
      <c r="F238" s="26">
        <f>F239</f>
        <v>1500</v>
      </c>
      <c r="G238" s="114"/>
      <c r="H238" s="395"/>
    </row>
    <row r="239" spans="1:8" ht="12.75">
      <c r="A239" s="14" t="s">
        <v>433</v>
      </c>
      <c r="B239" s="25" t="s">
        <v>47</v>
      </c>
      <c r="C239" s="25" t="s">
        <v>17</v>
      </c>
      <c r="D239" s="25" t="s">
        <v>426</v>
      </c>
      <c r="E239" s="25"/>
      <c r="F239" s="26">
        <f>F240</f>
        <v>1500</v>
      </c>
      <c r="G239" s="114"/>
      <c r="H239" s="395"/>
    </row>
    <row r="240" spans="1:8" ht="25.5">
      <c r="A240" s="259" t="s">
        <v>255</v>
      </c>
      <c r="B240" s="25" t="s">
        <v>47</v>
      </c>
      <c r="C240" s="25" t="s">
        <v>17</v>
      </c>
      <c r="D240" s="25" t="s">
        <v>426</v>
      </c>
      <c r="E240" s="25" t="s">
        <v>256</v>
      </c>
      <c r="F240" s="26">
        <f>F241</f>
        <v>1500</v>
      </c>
      <c r="G240" s="114"/>
      <c r="H240" s="395"/>
    </row>
    <row r="241" spans="1:8" ht="25.5">
      <c r="A241" s="14" t="s">
        <v>198</v>
      </c>
      <c r="B241" s="25" t="s">
        <v>47</v>
      </c>
      <c r="C241" s="25" t="s">
        <v>17</v>
      </c>
      <c r="D241" s="25" t="s">
        <v>426</v>
      </c>
      <c r="E241" s="25" t="s">
        <v>193</v>
      </c>
      <c r="F241" s="26">
        <v>1500</v>
      </c>
      <c r="G241" s="114"/>
      <c r="H241" s="395"/>
    </row>
    <row r="242" spans="1:8" ht="25.5">
      <c r="A242" s="41" t="s">
        <v>64</v>
      </c>
      <c r="B242" s="42" t="s">
        <v>47</v>
      </c>
      <c r="C242" s="42" t="s">
        <v>26</v>
      </c>
      <c r="D242" s="42"/>
      <c r="E242" s="42"/>
      <c r="F242" s="43">
        <f>F244+F251+F247</f>
        <v>3055</v>
      </c>
      <c r="G242" s="114"/>
      <c r="H242" s="395"/>
    </row>
    <row r="243" spans="1:8" ht="25.5">
      <c r="A243" s="27" t="s">
        <v>202</v>
      </c>
      <c r="B243" s="25" t="s">
        <v>47</v>
      </c>
      <c r="C243" s="25" t="s">
        <v>26</v>
      </c>
      <c r="D243" s="25" t="s">
        <v>301</v>
      </c>
      <c r="E243" s="25"/>
      <c r="F243" s="26">
        <f>F244+F248</f>
        <v>3055</v>
      </c>
      <c r="G243" s="114"/>
      <c r="H243" s="395"/>
    </row>
    <row r="244" spans="1:8" ht="66.75" customHeight="1">
      <c r="A244" s="27" t="s">
        <v>65</v>
      </c>
      <c r="B244" s="25" t="s">
        <v>47</v>
      </c>
      <c r="C244" s="25" t="s">
        <v>26</v>
      </c>
      <c r="D244" s="25" t="s">
        <v>344</v>
      </c>
      <c r="E244" s="25"/>
      <c r="F244" s="26">
        <f>F245</f>
        <v>3055</v>
      </c>
      <c r="G244" s="114"/>
      <c r="H244" s="395"/>
    </row>
    <row r="245" spans="1:8" ht="38.25">
      <c r="A245" s="27" t="s">
        <v>261</v>
      </c>
      <c r="B245" s="25" t="s">
        <v>47</v>
      </c>
      <c r="C245" s="25" t="s">
        <v>26</v>
      </c>
      <c r="D245" s="25" t="s">
        <v>344</v>
      </c>
      <c r="E245" s="25" t="s">
        <v>260</v>
      </c>
      <c r="F245" s="26">
        <f>F246</f>
        <v>3055</v>
      </c>
      <c r="G245" s="114"/>
      <c r="H245" s="395"/>
    </row>
    <row r="246" spans="1:8" ht="12" customHeight="1">
      <c r="A246" s="14" t="s">
        <v>228</v>
      </c>
      <c r="B246" s="25" t="s">
        <v>47</v>
      </c>
      <c r="C246" s="25" t="s">
        <v>26</v>
      </c>
      <c r="D246" s="25" t="s">
        <v>344</v>
      </c>
      <c r="E246" s="15" t="s">
        <v>122</v>
      </c>
      <c r="F246" s="26">
        <v>3055</v>
      </c>
      <c r="G246" s="114"/>
      <c r="H246" s="395"/>
    </row>
    <row r="247" spans="1:8" ht="4.5" customHeight="1" hidden="1">
      <c r="A247" s="50" t="s">
        <v>69</v>
      </c>
      <c r="B247" s="25" t="s">
        <v>47</v>
      </c>
      <c r="C247" s="25" t="s">
        <v>26</v>
      </c>
      <c r="D247" s="25" t="s">
        <v>199</v>
      </c>
      <c r="E247" s="15"/>
      <c r="F247" s="26">
        <f>F248</f>
        <v>0</v>
      </c>
      <c r="G247" s="114"/>
      <c r="H247" s="395"/>
    </row>
    <row r="248" spans="1:8" ht="25.5" hidden="1">
      <c r="A248" s="50" t="s">
        <v>70</v>
      </c>
      <c r="B248" s="25" t="s">
        <v>47</v>
      </c>
      <c r="C248" s="25" t="s">
        <v>26</v>
      </c>
      <c r="D248" s="25" t="s">
        <v>200</v>
      </c>
      <c r="E248" s="15"/>
      <c r="F248" s="26">
        <f>F250</f>
        <v>0</v>
      </c>
      <c r="G248" s="114"/>
      <c r="H248" s="395"/>
    </row>
    <row r="249" spans="1:8" ht="25.5" hidden="1">
      <c r="A249" s="50" t="s">
        <v>258</v>
      </c>
      <c r="B249" s="25" t="s">
        <v>47</v>
      </c>
      <c r="C249" s="25" t="s">
        <v>26</v>
      </c>
      <c r="D249" s="25" t="s">
        <v>200</v>
      </c>
      <c r="E249" s="15" t="s">
        <v>262</v>
      </c>
      <c r="F249" s="26">
        <f>F250</f>
        <v>0</v>
      </c>
      <c r="G249" s="114"/>
      <c r="H249" s="395"/>
    </row>
    <row r="250" spans="1:8" ht="25.5" hidden="1">
      <c r="A250" s="50" t="s">
        <v>227</v>
      </c>
      <c r="B250" s="25" t="s">
        <v>47</v>
      </c>
      <c r="C250" s="25" t="s">
        <v>26</v>
      </c>
      <c r="D250" s="25" t="s">
        <v>200</v>
      </c>
      <c r="E250" s="25" t="s">
        <v>226</v>
      </c>
      <c r="F250" s="26"/>
      <c r="G250" s="114"/>
      <c r="H250" s="395"/>
    </row>
    <row r="251" spans="1:8" ht="40.5" customHeight="1" hidden="1">
      <c r="A251" s="27" t="s">
        <v>214</v>
      </c>
      <c r="B251" s="25" t="s">
        <v>47</v>
      </c>
      <c r="C251" s="25" t="s">
        <v>26</v>
      </c>
      <c r="D251" s="25" t="s">
        <v>210</v>
      </c>
      <c r="E251" s="25"/>
      <c r="F251" s="26">
        <f>F252</f>
        <v>0</v>
      </c>
      <c r="G251" s="114"/>
      <c r="H251" s="395"/>
    </row>
    <row r="252" spans="1:8" ht="51" hidden="1">
      <c r="A252" s="27" t="s">
        <v>225</v>
      </c>
      <c r="B252" s="25" t="s">
        <v>47</v>
      </c>
      <c r="C252" s="25" t="s">
        <v>26</v>
      </c>
      <c r="D252" s="25" t="s">
        <v>224</v>
      </c>
      <c r="E252" s="25"/>
      <c r="F252" s="26">
        <f>F254</f>
        <v>0</v>
      </c>
      <c r="G252" s="114"/>
      <c r="H252" s="395"/>
    </row>
    <row r="253" spans="1:8" ht="25.5" hidden="1">
      <c r="A253" s="27" t="s">
        <v>255</v>
      </c>
      <c r="B253" s="25" t="s">
        <v>47</v>
      </c>
      <c r="C253" s="25" t="s">
        <v>26</v>
      </c>
      <c r="D253" s="25" t="s">
        <v>224</v>
      </c>
      <c r="E253" s="25" t="s">
        <v>256</v>
      </c>
      <c r="F253" s="26">
        <f>F254</f>
        <v>0</v>
      </c>
      <c r="G253" s="114"/>
      <c r="H253" s="395"/>
    </row>
    <row r="254" spans="1:8" ht="25.5" hidden="1">
      <c r="A254" s="21" t="s">
        <v>215</v>
      </c>
      <c r="B254" s="25" t="s">
        <v>47</v>
      </c>
      <c r="C254" s="25" t="s">
        <v>26</v>
      </c>
      <c r="D254" s="25" t="s">
        <v>224</v>
      </c>
      <c r="E254" s="25" t="s">
        <v>193</v>
      </c>
      <c r="F254" s="26">
        <v>0</v>
      </c>
      <c r="G254" s="114"/>
      <c r="H254" s="395"/>
    </row>
    <row r="255" spans="1:8" ht="12.75">
      <c r="A255" s="142" t="s">
        <v>66</v>
      </c>
      <c r="B255" s="129" t="s">
        <v>49</v>
      </c>
      <c r="C255" s="146"/>
      <c r="D255" s="146"/>
      <c r="E255" s="146"/>
      <c r="F255" s="131">
        <f>F256+F261</f>
        <v>765</v>
      </c>
      <c r="G255" s="114"/>
      <c r="H255" s="395"/>
    </row>
    <row r="256" spans="1:8" ht="12.75">
      <c r="A256" s="151" t="s">
        <v>67</v>
      </c>
      <c r="B256" s="125" t="s">
        <v>49</v>
      </c>
      <c r="C256" s="152" t="s">
        <v>17</v>
      </c>
      <c r="D256" s="152"/>
      <c r="E256" s="152"/>
      <c r="F256" s="126">
        <f>F260</f>
        <v>750</v>
      </c>
      <c r="G256" s="114"/>
      <c r="H256" s="395"/>
    </row>
    <row r="257" spans="1:8" ht="25.5">
      <c r="A257" s="27" t="s">
        <v>202</v>
      </c>
      <c r="B257" s="25" t="s">
        <v>49</v>
      </c>
      <c r="C257" s="25" t="s">
        <v>17</v>
      </c>
      <c r="D257" s="25" t="s">
        <v>301</v>
      </c>
      <c r="E257" s="147"/>
      <c r="F257" s="135">
        <f>F260</f>
        <v>750</v>
      </c>
      <c r="G257" s="114"/>
      <c r="H257" s="395"/>
    </row>
    <row r="258" spans="1:8" ht="38.25">
      <c r="A258" s="32" t="s">
        <v>68</v>
      </c>
      <c r="B258" s="15" t="s">
        <v>49</v>
      </c>
      <c r="C258" s="33" t="s">
        <v>17</v>
      </c>
      <c r="D258" s="33" t="s">
        <v>345</v>
      </c>
      <c r="E258" s="33"/>
      <c r="F258" s="17">
        <f>F260</f>
        <v>750</v>
      </c>
      <c r="G258" s="114"/>
      <c r="H258" s="395"/>
    </row>
    <row r="259" spans="1:8" ht="24" customHeight="1">
      <c r="A259" s="158" t="s">
        <v>258</v>
      </c>
      <c r="B259" s="138" t="s">
        <v>49</v>
      </c>
      <c r="C259" s="159" t="s">
        <v>17</v>
      </c>
      <c r="D259" s="33" t="s">
        <v>345</v>
      </c>
      <c r="E259" s="159" t="s">
        <v>262</v>
      </c>
      <c r="F259" s="139">
        <f>F260</f>
        <v>750</v>
      </c>
      <c r="G259" s="114"/>
      <c r="H259" s="395"/>
    </row>
    <row r="260" spans="1:8" ht="26.25" customHeight="1">
      <c r="A260" s="158" t="s">
        <v>368</v>
      </c>
      <c r="B260" s="138" t="s">
        <v>49</v>
      </c>
      <c r="C260" s="159" t="s">
        <v>17</v>
      </c>
      <c r="D260" s="33" t="s">
        <v>345</v>
      </c>
      <c r="E260" s="159" t="s">
        <v>272</v>
      </c>
      <c r="F260" s="139">
        <v>750</v>
      </c>
      <c r="G260" s="114"/>
      <c r="H260" s="395"/>
    </row>
    <row r="261" spans="1:8" ht="12.75">
      <c r="A261" s="151" t="s">
        <v>89</v>
      </c>
      <c r="B261" s="125" t="s">
        <v>49</v>
      </c>
      <c r="C261" s="152" t="s">
        <v>23</v>
      </c>
      <c r="D261" s="152"/>
      <c r="E261" s="152"/>
      <c r="F261" s="126">
        <f>F262</f>
        <v>15</v>
      </c>
      <c r="G261" s="114"/>
      <c r="H261" s="395"/>
    </row>
    <row r="262" spans="1:8" ht="25.5">
      <c r="A262" s="263" t="s">
        <v>202</v>
      </c>
      <c r="B262" s="18" t="s">
        <v>49</v>
      </c>
      <c r="C262" s="234" t="s">
        <v>23</v>
      </c>
      <c r="D262" s="25" t="s">
        <v>301</v>
      </c>
      <c r="E262" s="234"/>
      <c r="F262" s="48">
        <f>F264</f>
        <v>15</v>
      </c>
      <c r="G262" s="114"/>
      <c r="H262" s="395"/>
    </row>
    <row r="263" spans="1:8" ht="29.25" customHeight="1">
      <c r="A263" s="263" t="s">
        <v>413</v>
      </c>
      <c r="B263" s="18" t="s">
        <v>49</v>
      </c>
      <c r="C263" s="234" t="s">
        <v>23</v>
      </c>
      <c r="D263" s="234" t="s">
        <v>309</v>
      </c>
      <c r="E263" s="234"/>
      <c r="F263" s="48">
        <f>F264</f>
        <v>15</v>
      </c>
      <c r="G263" s="114"/>
      <c r="H263" s="395"/>
    </row>
    <row r="264" spans="1:8" ht="25.5">
      <c r="A264" s="263" t="s">
        <v>258</v>
      </c>
      <c r="B264" s="18" t="s">
        <v>49</v>
      </c>
      <c r="C264" s="234" t="s">
        <v>23</v>
      </c>
      <c r="D264" s="234" t="s">
        <v>309</v>
      </c>
      <c r="E264" s="234" t="s">
        <v>262</v>
      </c>
      <c r="F264" s="48">
        <f>F265</f>
        <v>15</v>
      </c>
      <c r="G264" s="114"/>
      <c r="H264" s="395"/>
    </row>
    <row r="265" spans="1:8" ht="29.25" customHeight="1">
      <c r="A265" s="263" t="s">
        <v>368</v>
      </c>
      <c r="B265" s="18" t="s">
        <v>49</v>
      </c>
      <c r="C265" s="234" t="s">
        <v>23</v>
      </c>
      <c r="D265" s="234" t="s">
        <v>309</v>
      </c>
      <c r="E265" s="234" t="s">
        <v>272</v>
      </c>
      <c r="F265" s="48">
        <v>15</v>
      </c>
      <c r="G265" s="114"/>
      <c r="H265" s="395"/>
    </row>
    <row r="266" spans="1:8" ht="12.75">
      <c r="A266" s="128" t="s">
        <v>71</v>
      </c>
      <c r="B266" s="129" t="s">
        <v>33</v>
      </c>
      <c r="C266" s="129"/>
      <c r="D266" s="129"/>
      <c r="E266" s="129"/>
      <c r="F266" s="131">
        <f>F267+F277</f>
        <v>87235.6</v>
      </c>
      <c r="G266" s="114"/>
      <c r="H266" s="395"/>
    </row>
    <row r="267" spans="1:8" ht="12.75">
      <c r="A267" s="23" t="s">
        <v>72</v>
      </c>
      <c r="B267" s="12" t="s">
        <v>33</v>
      </c>
      <c r="C267" s="156" t="s">
        <v>17</v>
      </c>
      <c r="D267" s="156"/>
      <c r="E267" s="156"/>
      <c r="F267" s="22">
        <f>F268+F273</f>
        <v>5485.6</v>
      </c>
      <c r="G267" s="114"/>
      <c r="H267" s="395"/>
    </row>
    <row r="268" spans="1:8" ht="30" customHeight="1">
      <c r="A268" s="32" t="s">
        <v>220</v>
      </c>
      <c r="B268" s="15" t="s">
        <v>33</v>
      </c>
      <c r="C268" s="33" t="s">
        <v>17</v>
      </c>
      <c r="D268" s="33" t="s">
        <v>333</v>
      </c>
      <c r="E268" s="33"/>
      <c r="F268" s="17">
        <f>F271</f>
        <v>5485.6</v>
      </c>
      <c r="G268" s="114"/>
      <c r="H268" s="395"/>
    </row>
    <row r="269" spans="1:8" ht="39.75" customHeight="1">
      <c r="A269" s="275" t="s">
        <v>353</v>
      </c>
      <c r="B269" s="280" t="s">
        <v>33</v>
      </c>
      <c r="C269" s="277" t="s">
        <v>17</v>
      </c>
      <c r="D269" s="233" t="s">
        <v>334</v>
      </c>
      <c r="E269" s="33"/>
      <c r="F269" s="17">
        <f>F271</f>
        <v>5485.6</v>
      </c>
      <c r="G269" s="114"/>
      <c r="H269" s="395"/>
    </row>
    <row r="270" spans="1:8" ht="30" customHeight="1">
      <c r="A270" s="281" t="s">
        <v>363</v>
      </c>
      <c r="B270" s="280" t="s">
        <v>33</v>
      </c>
      <c r="C270" s="277" t="s">
        <v>17</v>
      </c>
      <c r="D270" s="33" t="s">
        <v>336</v>
      </c>
      <c r="E270" s="33"/>
      <c r="F270" s="17">
        <f>F271</f>
        <v>5485.6</v>
      </c>
      <c r="G270" s="114"/>
      <c r="H270" s="395"/>
    </row>
    <row r="271" spans="1:8" ht="38.25">
      <c r="A271" s="284" t="s">
        <v>261</v>
      </c>
      <c r="B271" s="285" t="s">
        <v>33</v>
      </c>
      <c r="C271" s="33" t="s">
        <v>17</v>
      </c>
      <c r="D271" s="33" t="s">
        <v>336</v>
      </c>
      <c r="E271" s="33" t="s">
        <v>260</v>
      </c>
      <c r="F271" s="17">
        <f>F272</f>
        <v>5485.6</v>
      </c>
      <c r="G271" s="114"/>
      <c r="H271" s="395"/>
    </row>
    <row r="272" spans="1:8" ht="12.75">
      <c r="A272" s="14" t="s">
        <v>228</v>
      </c>
      <c r="B272" s="15" t="s">
        <v>33</v>
      </c>
      <c r="C272" s="33" t="s">
        <v>17</v>
      </c>
      <c r="D272" s="33" t="s">
        <v>336</v>
      </c>
      <c r="E272" s="33" t="s">
        <v>122</v>
      </c>
      <c r="F272" s="17">
        <v>5485.6</v>
      </c>
      <c r="G272" s="114"/>
      <c r="H272" s="395"/>
    </row>
    <row r="273" spans="1:8" ht="25.5" hidden="1">
      <c r="A273" s="21" t="s">
        <v>202</v>
      </c>
      <c r="B273" s="15" t="s">
        <v>33</v>
      </c>
      <c r="C273" s="33" t="s">
        <v>17</v>
      </c>
      <c r="D273" s="19" t="s">
        <v>203</v>
      </c>
      <c r="E273" s="19"/>
      <c r="F273" s="20">
        <f>F274</f>
        <v>0</v>
      </c>
      <c r="G273" s="116"/>
      <c r="H273" s="397"/>
    </row>
    <row r="274" spans="1:8" ht="25.5" hidden="1">
      <c r="A274" s="21" t="s">
        <v>70</v>
      </c>
      <c r="B274" s="15" t="s">
        <v>33</v>
      </c>
      <c r="C274" s="33" t="s">
        <v>17</v>
      </c>
      <c r="D274" s="19" t="s">
        <v>200</v>
      </c>
      <c r="E274" s="19"/>
      <c r="F274" s="20">
        <f>F276</f>
        <v>0</v>
      </c>
      <c r="G274" s="116"/>
      <c r="H274" s="397"/>
    </row>
    <row r="275" spans="1:8" ht="25.5" hidden="1">
      <c r="A275" s="21" t="s">
        <v>258</v>
      </c>
      <c r="B275" s="15" t="s">
        <v>33</v>
      </c>
      <c r="C275" s="33" t="s">
        <v>17</v>
      </c>
      <c r="D275" s="19" t="s">
        <v>200</v>
      </c>
      <c r="E275" s="19" t="s">
        <v>262</v>
      </c>
      <c r="F275" s="20">
        <f>F276</f>
        <v>0</v>
      </c>
      <c r="G275" s="116"/>
      <c r="H275" s="397"/>
    </row>
    <row r="276" spans="1:8" ht="25.5" hidden="1">
      <c r="A276" s="21" t="s">
        <v>227</v>
      </c>
      <c r="B276" s="15" t="s">
        <v>33</v>
      </c>
      <c r="C276" s="33" t="s">
        <v>17</v>
      </c>
      <c r="D276" s="19" t="s">
        <v>200</v>
      </c>
      <c r="E276" s="19" t="s">
        <v>226</v>
      </c>
      <c r="F276" s="20"/>
      <c r="G276" s="116"/>
      <c r="H276" s="397"/>
    </row>
    <row r="277" spans="1:8" ht="12.75">
      <c r="A277" s="153" t="s">
        <v>73</v>
      </c>
      <c r="B277" s="125" t="s">
        <v>33</v>
      </c>
      <c r="C277" s="152" t="s">
        <v>19</v>
      </c>
      <c r="D277" s="154"/>
      <c r="E277" s="154"/>
      <c r="F277" s="155">
        <f>F278</f>
        <v>81750</v>
      </c>
      <c r="G277" s="116"/>
      <c r="H277" s="397"/>
    </row>
    <row r="278" spans="1:8" ht="27.75" customHeight="1">
      <c r="A278" s="29" t="s">
        <v>220</v>
      </c>
      <c r="B278" s="278" t="s">
        <v>33</v>
      </c>
      <c r="C278" s="234" t="s">
        <v>19</v>
      </c>
      <c r="D278" s="233" t="s">
        <v>333</v>
      </c>
      <c r="E278" s="233"/>
      <c r="F278" s="35">
        <f>F283</f>
        <v>81750</v>
      </c>
      <c r="G278" s="116"/>
      <c r="H278" s="397"/>
    </row>
    <row r="279" spans="1:8" ht="27.75" customHeight="1" hidden="1">
      <c r="A279" s="275" t="s">
        <v>356</v>
      </c>
      <c r="B279" s="280" t="s">
        <v>33</v>
      </c>
      <c r="C279" s="277" t="s">
        <v>19</v>
      </c>
      <c r="D279" s="233" t="s">
        <v>351</v>
      </c>
      <c r="E279" s="233"/>
      <c r="F279" s="35">
        <f>F280</f>
        <v>0</v>
      </c>
      <c r="G279" s="116"/>
      <c r="H279" s="397"/>
    </row>
    <row r="280" spans="1:8" ht="27" customHeight="1" hidden="1">
      <c r="A280" s="236" t="s">
        <v>357</v>
      </c>
      <c r="B280" s="279" t="s">
        <v>33</v>
      </c>
      <c r="C280" s="234" t="s">
        <v>19</v>
      </c>
      <c r="D280" s="233" t="s">
        <v>355</v>
      </c>
      <c r="E280" s="233"/>
      <c r="F280" s="35">
        <f>F281</f>
        <v>0</v>
      </c>
      <c r="G280" s="116"/>
      <c r="H280" s="397"/>
    </row>
    <row r="281" spans="1:8" ht="27.75" customHeight="1" hidden="1">
      <c r="A281" s="236" t="s">
        <v>255</v>
      </c>
      <c r="B281" s="269" t="s">
        <v>33</v>
      </c>
      <c r="C281" s="234" t="s">
        <v>19</v>
      </c>
      <c r="D281" s="233" t="s">
        <v>355</v>
      </c>
      <c r="E281" s="233" t="s">
        <v>256</v>
      </c>
      <c r="F281" s="35">
        <f>F282</f>
        <v>0</v>
      </c>
      <c r="G281" s="116"/>
      <c r="H281" s="397"/>
    </row>
    <row r="282" spans="1:8" ht="27.75" customHeight="1" hidden="1">
      <c r="A282" s="236" t="s">
        <v>198</v>
      </c>
      <c r="B282" s="269" t="s">
        <v>33</v>
      </c>
      <c r="C282" s="234" t="s">
        <v>19</v>
      </c>
      <c r="D282" s="233" t="s">
        <v>355</v>
      </c>
      <c r="E282" s="233" t="s">
        <v>193</v>
      </c>
      <c r="F282" s="35">
        <v>0</v>
      </c>
      <c r="G282" s="116"/>
      <c r="H282" s="397"/>
    </row>
    <row r="283" spans="1:8" ht="25.5" customHeight="1">
      <c r="A283" s="281" t="s">
        <v>352</v>
      </c>
      <c r="B283" s="269" t="s">
        <v>33</v>
      </c>
      <c r="C283" s="234" t="s">
        <v>19</v>
      </c>
      <c r="D283" s="233" t="s">
        <v>358</v>
      </c>
      <c r="E283" s="233"/>
      <c r="F283" s="35">
        <f>F286+F287+F292</f>
        <v>81750</v>
      </c>
      <c r="G283" s="116"/>
      <c r="H283" s="397"/>
    </row>
    <row r="284" spans="1:8" ht="25.5" customHeight="1">
      <c r="A284" s="275" t="s">
        <v>354</v>
      </c>
      <c r="B284" s="18" t="s">
        <v>33</v>
      </c>
      <c r="C284" s="234" t="s">
        <v>19</v>
      </c>
      <c r="D284" s="233" t="s">
        <v>359</v>
      </c>
      <c r="E284" s="233"/>
      <c r="F284" s="35">
        <f>F285</f>
        <v>66300</v>
      </c>
      <c r="G284" s="116"/>
      <c r="H284" s="397"/>
    </row>
    <row r="285" spans="1:8" ht="27" customHeight="1">
      <c r="A285" s="236" t="s">
        <v>287</v>
      </c>
      <c r="B285" s="18" t="s">
        <v>33</v>
      </c>
      <c r="C285" s="234" t="s">
        <v>19</v>
      </c>
      <c r="D285" s="233" t="s">
        <v>359</v>
      </c>
      <c r="E285" s="233" t="s">
        <v>273</v>
      </c>
      <c r="F285" s="35">
        <f>F286</f>
        <v>66300</v>
      </c>
      <c r="G285" s="116"/>
      <c r="H285" s="397"/>
    </row>
    <row r="286" spans="1:8" ht="17.25" customHeight="1">
      <c r="A286" s="236" t="s">
        <v>285</v>
      </c>
      <c r="B286" s="18" t="s">
        <v>33</v>
      </c>
      <c r="C286" s="234" t="s">
        <v>19</v>
      </c>
      <c r="D286" s="233" t="s">
        <v>359</v>
      </c>
      <c r="E286" s="233" t="s">
        <v>286</v>
      </c>
      <c r="F286" s="35">
        <v>66300</v>
      </c>
      <c r="G286" s="116"/>
      <c r="H286" s="397"/>
    </row>
    <row r="287" spans="1:8" ht="39" customHeight="1">
      <c r="A287" s="236" t="s">
        <v>429</v>
      </c>
      <c r="B287" s="269" t="s">
        <v>33</v>
      </c>
      <c r="C287" s="234" t="s">
        <v>19</v>
      </c>
      <c r="D287" s="233" t="s">
        <v>428</v>
      </c>
      <c r="E287" s="233"/>
      <c r="F287" s="35">
        <f>F288+F291</f>
        <v>11950</v>
      </c>
      <c r="G287" s="116"/>
      <c r="H287" s="397"/>
    </row>
    <row r="288" spans="1:8" ht="29.25" customHeight="1">
      <c r="A288" s="236" t="s">
        <v>287</v>
      </c>
      <c r="B288" s="18" t="s">
        <v>33</v>
      </c>
      <c r="C288" s="234" t="s">
        <v>19</v>
      </c>
      <c r="D288" s="233" t="s">
        <v>428</v>
      </c>
      <c r="E288" s="233" t="s">
        <v>273</v>
      </c>
      <c r="F288" s="35">
        <f>F289</f>
        <v>9750</v>
      </c>
      <c r="G288" s="116"/>
      <c r="H288" s="397"/>
    </row>
    <row r="289" spans="1:8" ht="17.25" customHeight="1">
      <c r="A289" s="236" t="s">
        <v>285</v>
      </c>
      <c r="B289" s="18" t="s">
        <v>33</v>
      </c>
      <c r="C289" s="234" t="s">
        <v>19</v>
      </c>
      <c r="D289" s="233" t="s">
        <v>428</v>
      </c>
      <c r="E289" s="233" t="s">
        <v>286</v>
      </c>
      <c r="F289" s="35">
        <v>9750</v>
      </c>
      <c r="G289" s="116"/>
      <c r="H289" s="397"/>
    </row>
    <row r="290" spans="1:8" ht="30.75" customHeight="1">
      <c r="A290" s="24" t="s">
        <v>255</v>
      </c>
      <c r="B290" s="18" t="s">
        <v>33</v>
      </c>
      <c r="C290" s="234" t="s">
        <v>19</v>
      </c>
      <c r="D290" s="233" t="s">
        <v>428</v>
      </c>
      <c r="E290" s="233" t="s">
        <v>256</v>
      </c>
      <c r="F290" s="35">
        <f>F291</f>
        <v>2200</v>
      </c>
      <c r="G290" s="116"/>
      <c r="H290" s="397"/>
    </row>
    <row r="291" spans="1:8" ht="24.75" customHeight="1">
      <c r="A291" s="21" t="s">
        <v>198</v>
      </c>
      <c r="B291" s="18" t="s">
        <v>33</v>
      </c>
      <c r="C291" s="234" t="s">
        <v>19</v>
      </c>
      <c r="D291" s="233" t="s">
        <v>428</v>
      </c>
      <c r="E291" s="233" t="s">
        <v>193</v>
      </c>
      <c r="F291" s="35">
        <v>2200</v>
      </c>
      <c r="G291" s="116"/>
      <c r="H291" s="397"/>
    </row>
    <row r="292" spans="1:8" ht="24.75" customHeight="1">
      <c r="A292" s="364" t="s">
        <v>442</v>
      </c>
      <c r="B292" s="18" t="s">
        <v>33</v>
      </c>
      <c r="C292" s="234" t="s">
        <v>19</v>
      </c>
      <c r="D292" s="233" t="s">
        <v>441</v>
      </c>
      <c r="E292" s="233"/>
      <c r="F292" s="35">
        <f>F293</f>
        <v>3500</v>
      </c>
      <c r="G292" s="116"/>
      <c r="H292" s="397"/>
    </row>
    <row r="293" spans="1:8" ht="24.75" customHeight="1">
      <c r="A293" s="24" t="s">
        <v>255</v>
      </c>
      <c r="B293" s="18" t="s">
        <v>33</v>
      </c>
      <c r="C293" s="234" t="s">
        <v>19</v>
      </c>
      <c r="D293" s="233" t="s">
        <v>441</v>
      </c>
      <c r="E293" s="233" t="s">
        <v>256</v>
      </c>
      <c r="F293" s="35">
        <f>F294</f>
        <v>3500</v>
      </c>
      <c r="G293" s="116"/>
      <c r="H293" s="397"/>
    </row>
    <row r="294" spans="1:8" ht="24.75" customHeight="1">
      <c r="A294" s="21" t="s">
        <v>198</v>
      </c>
      <c r="B294" s="18" t="s">
        <v>33</v>
      </c>
      <c r="C294" s="234" t="s">
        <v>19</v>
      </c>
      <c r="D294" s="233" t="s">
        <v>441</v>
      </c>
      <c r="E294" s="233" t="s">
        <v>193</v>
      </c>
      <c r="F294" s="35">
        <v>3500</v>
      </c>
      <c r="G294" s="116"/>
      <c r="H294" s="397"/>
    </row>
    <row r="295" spans="1:8" ht="12.75">
      <c r="A295" s="270" t="s">
        <v>74</v>
      </c>
      <c r="B295" s="148" t="s">
        <v>51</v>
      </c>
      <c r="C295" s="148"/>
      <c r="D295" s="148"/>
      <c r="E295" s="148"/>
      <c r="F295" s="149">
        <f>F296</f>
        <v>450</v>
      </c>
      <c r="G295" s="116"/>
      <c r="H295" s="397"/>
    </row>
    <row r="296" spans="1:8" ht="12.75">
      <c r="A296" s="157" t="s">
        <v>75</v>
      </c>
      <c r="B296" s="154" t="s">
        <v>51</v>
      </c>
      <c r="C296" s="154" t="s">
        <v>19</v>
      </c>
      <c r="D296" s="154"/>
      <c r="E296" s="154"/>
      <c r="F296" s="155">
        <f>F297</f>
        <v>450</v>
      </c>
      <c r="G296" s="116"/>
      <c r="H296" s="397"/>
    </row>
    <row r="297" spans="1:8" ht="67.5" customHeight="1">
      <c r="A297" s="150" t="s">
        <v>278</v>
      </c>
      <c r="B297" s="34" t="s">
        <v>51</v>
      </c>
      <c r="C297" s="34" t="s">
        <v>19</v>
      </c>
      <c r="D297" s="25" t="s">
        <v>347</v>
      </c>
      <c r="E297" s="25"/>
      <c r="F297" s="35">
        <f>F299</f>
        <v>450</v>
      </c>
      <c r="G297" s="116"/>
      <c r="H297" s="397"/>
    </row>
    <row r="298" spans="1:8" ht="25.5" customHeight="1">
      <c r="A298" s="150" t="s">
        <v>346</v>
      </c>
      <c r="B298" s="34" t="s">
        <v>51</v>
      </c>
      <c r="C298" s="34" t="s">
        <v>19</v>
      </c>
      <c r="D298" s="25" t="s">
        <v>348</v>
      </c>
      <c r="E298" s="25"/>
      <c r="F298" s="35">
        <f>F299</f>
        <v>450</v>
      </c>
      <c r="G298" s="116"/>
      <c r="H298" s="397"/>
    </row>
    <row r="299" spans="1:8" ht="25.5">
      <c r="A299" s="24" t="s">
        <v>230</v>
      </c>
      <c r="B299" s="34" t="s">
        <v>51</v>
      </c>
      <c r="C299" s="34" t="s">
        <v>19</v>
      </c>
      <c r="D299" s="25" t="s">
        <v>349</v>
      </c>
      <c r="E299" s="25"/>
      <c r="F299" s="35">
        <f>F301</f>
        <v>450</v>
      </c>
      <c r="G299" s="116"/>
      <c r="H299" s="397"/>
    </row>
    <row r="300" spans="1:8" ht="25.5">
      <c r="A300" s="24" t="s">
        <v>255</v>
      </c>
      <c r="B300" s="34" t="s">
        <v>51</v>
      </c>
      <c r="C300" s="34" t="s">
        <v>19</v>
      </c>
      <c r="D300" s="25" t="s">
        <v>349</v>
      </c>
      <c r="E300" s="25" t="s">
        <v>256</v>
      </c>
      <c r="F300" s="35">
        <f>F301</f>
        <v>450</v>
      </c>
      <c r="G300" s="116"/>
      <c r="H300" s="397"/>
    </row>
    <row r="301" spans="1:8" ht="25.5">
      <c r="A301" s="21" t="s">
        <v>198</v>
      </c>
      <c r="B301" s="34" t="s">
        <v>51</v>
      </c>
      <c r="C301" s="34" t="s">
        <v>19</v>
      </c>
      <c r="D301" s="25" t="s">
        <v>349</v>
      </c>
      <c r="E301" s="34" t="s">
        <v>193</v>
      </c>
      <c r="F301" s="35">
        <v>450</v>
      </c>
      <c r="G301" s="116"/>
      <c r="H301" s="397"/>
    </row>
    <row r="302" spans="1:8" ht="0.75" customHeight="1" hidden="1">
      <c r="A302" s="270" t="s">
        <v>299</v>
      </c>
      <c r="B302" s="148">
        <v>14</v>
      </c>
      <c r="C302" s="148"/>
      <c r="D302" s="148"/>
      <c r="E302" s="148"/>
      <c r="F302" s="272">
        <f>F303</f>
        <v>0</v>
      </c>
      <c r="G302" s="116"/>
      <c r="H302" s="397"/>
    </row>
    <row r="303" spans="1:8" ht="25.5" hidden="1">
      <c r="A303" s="157" t="s">
        <v>297</v>
      </c>
      <c r="B303" s="154">
        <v>14</v>
      </c>
      <c r="C303" s="154" t="s">
        <v>23</v>
      </c>
      <c r="D303" s="154"/>
      <c r="E303" s="154"/>
      <c r="F303" s="271">
        <f>F305</f>
        <v>0</v>
      </c>
      <c r="G303" s="102"/>
      <c r="H303" s="398"/>
    </row>
    <row r="304" spans="1:8" ht="25.5" hidden="1">
      <c r="A304" s="235" t="s">
        <v>202</v>
      </c>
      <c r="B304" s="233" t="s">
        <v>44</v>
      </c>
      <c r="C304" s="233" t="s">
        <v>23</v>
      </c>
      <c r="D304" s="233" t="s">
        <v>301</v>
      </c>
      <c r="E304" s="233"/>
      <c r="F304" s="283">
        <f>F305</f>
        <v>0</v>
      </c>
      <c r="G304" s="102"/>
      <c r="H304" s="398"/>
    </row>
    <row r="305" spans="1:8" ht="12.75" hidden="1">
      <c r="A305" s="21" t="s">
        <v>298</v>
      </c>
      <c r="B305" s="34" t="s">
        <v>44</v>
      </c>
      <c r="C305" s="34" t="s">
        <v>23</v>
      </c>
      <c r="D305" s="18" t="s">
        <v>350</v>
      </c>
      <c r="E305" s="34"/>
      <c r="F305" s="35">
        <f>F306</f>
        <v>0</v>
      </c>
      <c r="H305" s="388"/>
    </row>
    <row r="306" spans="1:8" ht="12.75" hidden="1">
      <c r="A306" s="21" t="s">
        <v>90</v>
      </c>
      <c r="B306" s="34" t="s">
        <v>44</v>
      </c>
      <c r="C306" s="34" t="s">
        <v>23</v>
      </c>
      <c r="D306" s="18" t="s">
        <v>350</v>
      </c>
      <c r="E306" s="34" t="s">
        <v>259</v>
      </c>
      <c r="F306" s="35">
        <f>F307</f>
        <v>0</v>
      </c>
      <c r="H306" s="388"/>
    </row>
    <row r="307" spans="1:8" ht="12.75" hidden="1">
      <c r="A307" s="21" t="s">
        <v>370</v>
      </c>
      <c r="B307" s="34" t="s">
        <v>44</v>
      </c>
      <c r="C307" s="34" t="s">
        <v>23</v>
      </c>
      <c r="D307" s="18" t="s">
        <v>350</v>
      </c>
      <c r="E307" s="34" t="s">
        <v>369</v>
      </c>
      <c r="F307" s="35">
        <v>0</v>
      </c>
      <c r="H307" s="388"/>
    </row>
    <row r="308" ht="12.75">
      <c r="H308" s="388"/>
    </row>
    <row r="309" spans="4:8" ht="12.75">
      <c r="D309" s="2"/>
      <c r="H309" s="388"/>
    </row>
    <row r="310" spans="5:8" ht="18.75">
      <c r="E310" s="351"/>
      <c r="F310" s="352"/>
      <c r="H310" s="388"/>
    </row>
    <row r="311" ht="12.75">
      <c r="H311" s="388"/>
    </row>
    <row r="312" ht="12.75">
      <c r="H312" s="388"/>
    </row>
    <row r="313" ht="12.75">
      <c r="H313" s="388"/>
    </row>
    <row r="314" ht="12.75">
      <c r="H314" s="388"/>
    </row>
    <row r="315" ht="12.75">
      <c r="H315" s="388"/>
    </row>
    <row r="316" ht="12.75">
      <c r="H316" s="388"/>
    </row>
    <row r="317" ht="12.75">
      <c r="H317" s="388"/>
    </row>
    <row r="318" ht="12.75">
      <c r="H318" s="388"/>
    </row>
    <row r="319" ht="12.75">
      <c r="H319" s="388"/>
    </row>
    <row r="320" ht="12.75">
      <c r="H320" s="388"/>
    </row>
    <row r="321" ht="12.75">
      <c r="H321" s="388"/>
    </row>
    <row r="322" ht="12.75">
      <c r="H322" s="388"/>
    </row>
    <row r="323" ht="12.75">
      <c r="H323" s="388"/>
    </row>
    <row r="324" ht="12.75">
      <c r="H324" s="388"/>
    </row>
    <row r="325" ht="12.75">
      <c r="H325" s="388"/>
    </row>
    <row r="326" ht="12.75">
      <c r="H326" s="388"/>
    </row>
    <row r="327" ht="12.75">
      <c r="H327" s="388"/>
    </row>
    <row r="328" ht="12.75">
      <c r="H328" s="388"/>
    </row>
    <row r="329" ht="12.75">
      <c r="H329" s="388"/>
    </row>
    <row r="330" ht="12.75">
      <c r="H330" s="388"/>
    </row>
    <row r="331" ht="12.75">
      <c r="H331" s="388"/>
    </row>
    <row r="332" ht="12.75">
      <c r="H332" s="388"/>
    </row>
    <row r="333" ht="12.75">
      <c r="H333" s="388"/>
    </row>
    <row r="334" ht="12.75">
      <c r="H334" s="388"/>
    </row>
    <row r="335" ht="12.75">
      <c r="H335" s="388"/>
    </row>
    <row r="336" ht="12.75">
      <c r="H336" s="388"/>
    </row>
    <row r="337" ht="12.75">
      <c r="H337" s="388"/>
    </row>
    <row r="338" ht="12.75">
      <c r="H338" s="388"/>
    </row>
    <row r="339" ht="12.75">
      <c r="H339" s="388"/>
    </row>
    <row r="340" ht="12.75">
      <c r="H340" s="388"/>
    </row>
    <row r="341" ht="12.75">
      <c r="H341" s="388"/>
    </row>
    <row r="342" ht="12.75">
      <c r="H342" s="388"/>
    </row>
    <row r="343" ht="12.75">
      <c r="H343" s="388"/>
    </row>
    <row r="344" ht="12.75">
      <c r="H344" s="388"/>
    </row>
    <row r="345" ht="12.75">
      <c r="H345" s="388"/>
    </row>
    <row r="346" ht="12.75">
      <c r="H346" s="388"/>
    </row>
    <row r="347" ht="12.75">
      <c r="H347" s="388"/>
    </row>
    <row r="348" ht="12.75">
      <c r="H348" s="388"/>
    </row>
    <row r="349" ht="12.75">
      <c r="H349" s="388"/>
    </row>
    <row r="350" ht="12.75">
      <c r="H350" s="388"/>
    </row>
    <row r="351" ht="12.75">
      <c r="H351" s="388"/>
    </row>
    <row r="352" ht="12.75">
      <c r="H352" s="388"/>
    </row>
    <row r="353" ht="12.75">
      <c r="H353" s="388"/>
    </row>
    <row r="354" ht="12.75">
      <c r="H354" s="388"/>
    </row>
    <row r="355" ht="12.75">
      <c r="H355" s="388"/>
    </row>
    <row r="356" ht="12.75">
      <c r="H356" s="388"/>
    </row>
    <row r="357" ht="12.75">
      <c r="H357" s="388"/>
    </row>
    <row r="358" ht="12.75">
      <c r="H358" s="388"/>
    </row>
    <row r="359" ht="12.75">
      <c r="H359" s="388"/>
    </row>
    <row r="360" ht="12.75">
      <c r="H360" s="388"/>
    </row>
    <row r="361" ht="12.75">
      <c r="H361" s="388"/>
    </row>
    <row r="362" ht="12.75">
      <c r="H362" s="388"/>
    </row>
    <row r="363" ht="12.75">
      <c r="H363" s="388"/>
    </row>
    <row r="364" ht="12.75">
      <c r="H364" s="388"/>
    </row>
    <row r="365" ht="12.75">
      <c r="H365" s="388"/>
    </row>
    <row r="366" ht="12.75">
      <c r="H366" s="388"/>
    </row>
    <row r="367" ht="12.75">
      <c r="H367" s="388"/>
    </row>
    <row r="368" ht="12.75">
      <c r="H368" s="388"/>
    </row>
    <row r="369" ht="12.75">
      <c r="H369" s="388"/>
    </row>
    <row r="370" ht="12.75">
      <c r="H370" s="388"/>
    </row>
    <row r="371" ht="12.75">
      <c r="H371" s="388"/>
    </row>
    <row r="372" ht="12.75">
      <c r="H372" s="388"/>
    </row>
    <row r="373" ht="12.75">
      <c r="H373" s="388"/>
    </row>
    <row r="374" ht="12.75">
      <c r="H374" s="388"/>
    </row>
    <row r="375" ht="12.75">
      <c r="H375" s="388"/>
    </row>
    <row r="376" ht="12.75">
      <c r="H376" s="388"/>
    </row>
    <row r="377" ht="12.75">
      <c r="H377" s="388"/>
    </row>
    <row r="378" ht="12.75">
      <c r="H378" s="388"/>
    </row>
    <row r="379" ht="12.75">
      <c r="H379" s="388"/>
    </row>
    <row r="380" ht="12.75">
      <c r="H380" s="388"/>
    </row>
    <row r="381" ht="12.75">
      <c r="H381" s="388"/>
    </row>
    <row r="382" ht="12.75">
      <c r="H382" s="388"/>
    </row>
    <row r="383" ht="12.75">
      <c r="H383" s="388"/>
    </row>
    <row r="384" ht="12.75">
      <c r="H384" s="388"/>
    </row>
    <row r="385" ht="12.75">
      <c r="H385" s="388"/>
    </row>
    <row r="386" ht="12.75">
      <c r="H386" s="388"/>
    </row>
    <row r="387" ht="12.75">
      <c r="H387" s="388"/>
    </row>
    <row r="388" ht="12.75">
      <c r="H388" s="388"/>
    </row>
    <row r="389" ht="12.75">
      <c r="H389" s="388"/>
    </row>
    <row r="390" ht="12.75">
      <c r="H390" s="388"/>
    </row>
    <row r="391" ht="12.75">
      <c r="H391" s="388"/>
    </row>
    <row r="392" ht="12.75">
      <c r="H392" s="388"/>
    </row>
    <row r="393" ht="12.75">
      <c r="H393" s="388"/>
    </row>
    <row r="394" ht="12.75">
      <c r="H394" s="388"/>
    </row>
    <row r="395" ht="12.75">
      <c r="H395" s="388"/>
    </row>
    <row r="396" ht="12.75">
      <c r="H396" s="388"/>
    </row>
    <row r="397" ht="12.75">
      <c r="H397" s="388"/>
    </row>
    <row r="398" ht="12.75">
      <c r="H398" s="388"/>
    </row>
    <row r="399" ht="12.75">
      <c r="H399" s="388"/>
    </row>
    <row r="400" ht="12.75">
      <c r="H400" s="388"/>
    </row>
    <row r="401" ht="12.75">
      <c r="H401" s="388"/>
    </row>
    <row r="402" ht="12.75">
      <c r="H402" s="388"/>
    </row>
    <row r="403" ht="12.75">
      <c r="H403" s="388"/>
    </row>
    <row r="404" ht="12.75">
      <c r="H404" s="388"/>
    </row>
    <row r="405" ht="12.75">
      <c r="H405" s="388"/>
    </row>
    <row r="406" ht="12.75">
      <c r="H406" s="388"/>
    </row>
    <row r="407" ht="12.75">
      <c r="H407" s="388"/>
    </row>
    <row r="408" ht="12.75">
      <c r="H408" s="388"/>
    </row>
    <row r="409" ht="12.75">
      <c r="H409" s="388"/>
    </row>
    <row r="410" ht="12.75">
      <c r="H410" s="388"/>
    </row>
    <row r="411" ht="12.75">
      <c r="H411" s="388"/>
    </row>
    <row r="412" ht="12.75">
      <c r="H412" s="388"/>
    </row>
    <row r="413" ht="12.75">
      <c r="H413" s="388"/>
    </row>
    <row r="414" ht="12.75">
      <c r="H414" s="388"/>
    </row>
    <row r="415" ht="12.75">
      <c r="H415" s="388"/>
    </row>
    <row r="416" ht="12.75">
      <c r="H416" s="388"/>
    </row>
    <row r="417" ht="12.75">
      <c r="H417" s="388"/>
    </row>
    <row r="418" ht="12.75">
      <c r="H418" s="388"/>
    </row>
    <row r="419" ht="12.75">
      <c r="H419" s="388"/>
    </row>
    <row r="420" ht="12.75">
      <c r="H420" s="388"/>
    </row>
    <row r="421" ht="12.75">
      <c r="H421" s="388"/>
    </row>
    <row r="422" ht="12.75">
      <c r="H422" s="388"/>
    </row>
    <row r="423" ht="12.75">
      <c r="H423" s="388"/>
    </row>
    <row r="424" ht="12.75">
      <c r="H424" s="388"/>
    </row>
    <row r="425" ht="12.75">
      <c r="H425" s="388"/>
    </row>
    <row r="426" ht="12.75">
      <c r="H426" s="388"/>
    </row>
    <row r="427" ht="12.75">
      <c r="H427" s="388"/>
    </row>
    <row r="428" ht="12.75">
      <c r="H428" s="388"/>
    </row>
    <row r="429" ht="12.75">
      <c r="H429" s="388"/>
    </row>
    <row r="430" ht="12.75">
      <c r="H430" s="388"/>
    </row>
    <row r="431" ht="12.75">
      <c r="H431" s="388"/>
    </row>
    <row r="432" ht="12.75">
      <c r="H432" s="388"/>
    </row>
    <row r="433" ht="12.75">
      <c r="H433" s="388"/>
    </row>
    <row r="434" ht="12.75">
      <c r="H434" s="388"/>
    </row>
    <row r="435" ht="12.75">
      <c r="H435" s="388"/>
    </row>
    <row r="436" ht="12.75">
      <c r="H436" s="388"/>
    </row>
    <row r="437" ht="12.75">
      <c r="H437" s="388"/>
    </row>
    <row r="438" ht="12.75">
      <c r="H438" s="388"/>
    </row>
    <row r="439" ht="12.75">
      <c r="H439" s="388"/>
    </row>
    <row r="440" ht="12.75">
      <c r="H440" s="388"/>
    </row>
    <row r="441" ht="12.75">
      <c r="H441" s="388"/>
    </row>
    <row r="442" ht="12.75">
      <c r="H442" s="388"/>
    </row>
    <row r="443" ht="12.75">
      <c r="H443" s="388"/>
    </row>
    <row r="444" ht="12.75">
      <c r="H444" s="388"/>
    </row>
    <row r="445" ht="12.75">
      <c r="H445" s="388"/>
    </row>
    <row r="446" ht="12.75">
      <c r="H446" s="388"/>
    </row>
    <row r="447" ht="12.75">
      <c r="H447" s="388"/>
    </row>
    <row r="448" ht="12.75">
      <c r="H448" s="388"/>
    </row>
    <row r="449" ht="12.75">
      <c r="H449" s="388"/>
    </row>
    <row r="450" ht="12.75">
      <c r="H450" s="388"/>
    </row>
    <row r="451" ht="12.75">
      <c r="H451" s="388"/>
    </row>
    <row r="452" ht="12.75">
      <c r="H452" s="388"/>
    </row>
    <row r="453" ht="12.75">
      <c r="H453" s="388"/>
    </row>
    <row r="454" ht="12.75">
      <c r="H454" s="388"/>
    </row>
    <row r="455" ht="12.75">
      <c r="H455" s="388"/>
    </row>
    <row r="456" ht="12.75">
      <c r="H456" s="388"/>
    </row>
    <row r="457" ht="12.75">
      <c r="H457" s="388"/>
    </row>
    <row r="458" ht="12.75">
      <c r="H458" s="388"/>
    </row>
    <row r="459" ht="12.75">
      <c r="H459" s="388"/>
    </row>
    <row r="460" ht="12.75">
      <c r="H460" s="388"/>
    </row>
    <row r="461" ht="12.75">
      <c r="H461" s="388"/>
    </row>
    <row r="462" ht="12.75">
      <c r="H462" s="388"/>
    </row>
    <row r="463" ht="12.75">
      <c r="H463" s="388"/>
    </row>
    <row r="464" ht="12.75">
      <c r="H464" s="388"/>
    </row>
    <row r="465" ht="12.75">
      <c r="H465" s="388"/>
    </row>
    <row r="466" ht="12.75">
      <c r="H466" s="388"/>
    </row>
    <row r="467" ht="12.75">
      <c r="H467" s="388"/>
    </row>
    <row r="468" ht="12.75">
      <c r="H468" s="388"/>
    </row>
    <row r="469" ht="12.75">
      <c r="H469" s="388"/>
    </row>
    <row r="470" ht="12.75">
      <c r="H470" s="388"/>
    </row>
    <row r="471" ht="12.75">
      <c r="H471" s="388"/>
    </row>
    <row r="472" ht="12.75">
      <c r="H472" s="388"/>
    </row>
    <row r="473" ht="12.75">
      <c r="H473" s="388"/>
    </row>
    <row r="474" ht="12.75">
      <c r="H474" s="388"/>
    </row>
    <row r="475" ht="12.75">
      <c r="H475" s="388"/>
    </row>
    <row r="476" ht="12.75">
      <c r="H476" s="388"/>
    </row>
    <row r="477" ht="12.75">
      <c r="H477" s="388"/>
    </row>
    <row r="478" ht="12.75">
      <c r="H478" s="388"/>
    </row>
    <row r="479" ht="12.75">
      <c r="H479" s="388"/>
    </row>
    <row r="480" ht="12.75">
      <c r="H480" s="388"/>
    </row>
    <row r="481" ht="12.75">
      <c r="H481" s="388"/>
    </row>
    <row r="482" ht="12.75">
      <c r="H482" s="388"/>
    </row>
    <row r="483" ht="12.75">
      <c r="H483" s="388"/>
    </row>
    <row r="484" ht="12.75">
      <c r="H484" s="388"/>
    </row>
    <row r="485" ht="12.75">
      <c r="H485" s="388"/>
    </row>
    <row r="486" ht="12.75">
      <c r="H486" s="388"/>
    </row>
    <row r="487" ht="12.75">
      <c r="H487" s="388"/>
    </row>
    <row r="488" ht="12.75">
      <c r="H488" s="388"/>
    </row>
    <row r="489" ht="12.75">
      <c r="H489" s="388"/>
    </row>
    <row r="490" ht="12.75">
      <c r="H490" s="388"/>
    </row>
    <row r="491" ht="12.75">
      <c r="H491" s="388"/>
    </row>
    <row r="492" ht="12.75">
      <c r="H492" s="388"/>
    </row>
    <row r="493" ht="12.75">
      <c r="H493" s="388"/>
    </row>
    <row r="494" ht="12.75">
      <c r="H494" s="388"/>
    </row>
    <row r="495" ht="12.75">
      <c r="H495" s="388"/>
    </row>
    <row r="496" ht="12.75">
      <c r="H496" s="388"/>
    </row>
    <row r="497" ht="12.75">
      <c r="H497" s="388"/>
    </row>
    <row r="498" ht="12.75">
      <c r="H498" s="388"/>
    </row>
    <row r="499" ht="12.75">
      <c r="H499" s="388"/>
    </row>
    <row r="500" ht="12.75">
      <c r="H500" s="388"/>
    </row>
    <row r="501" ht="12.75">
      <c r="H501" s="388"/>
    </row>
    <row r="502" ht="12.75">
      <c r="H502" s="388"/>
    </row>
    <row r="503" ht="12.75">
      <c r="H503" s="388"/>
    </row>
    <row r="504" ht="12.75">
      <c r="H504" s="388"/>
    </row>
    <row r="505" ht="12.75">
      <c r="H505" s="388"/>
    </row>
    <row r="506" ht="12.75">
      <c r="H506" s="388"/>
    </row>
    <row r="507" ht="12.75">
      <c r="H507" s="388"/>
    </row>
    <row r="508" ht="12.75">
      <c r="H508" s="388"/>
    </row>
    <row r="509" ht="12.75">
      <c r="H509" s="388"/>
    </row>
    <row r="510" ht="12.75">
      <c r="H510" s="388"/>
    </row>
    <row r="511" ht="12.75">
      <c r="H511" s="388"/>
    </row>
    <row r="512" ht="12.75">
      <c r="H512" s="388"/>
    </row>
    <row r="513" ht="12.75">
      <c r="H513" s="388"/>
    </row>
    <row r="514" ht="12.75">
      <c r="H514" s="388"/>
    </row>
    <row r="515" ht="12.75">
      <c r="H515" s="388"/>
    </row>
    <row r="516" ht="12.75">
      <c r="H516" s="388"/>
    </row>
    <row r="517" ht="12.75">
      <c r="H517" s="388"/>
    </row>
    <row r="518" ht="12.75">
      <c r="H518" s="388"/>
    </row>
    <row r="519" ht="12.75">
      <c r="H519" s="388"/>
    </row>
    <row r="520" ht="12.75">
      <c r="H520" s="388"/>
    </row>
    <row r="521" ht="12.75">
      <c r="H521" s="388"/>
    </row>
    <row r="522" ht="12.75">
      <c r="H522" s="388"/>
    </row>
    <row r="523" ht="12.75">
      <c r="H523" s="388"/>
    </row>
    <row r="524" ht="12.75">
      <c r="H524" s="388"/>
    </row>
    <row r="525" ht="12.75">
      <c r="H525" s="388"/>
    </row>
    <row r="526" ht="12.75">
      <c r="H526" s="388"/>
    </row>
    <row r="527" ht="12.75">
      <c r="H527" s="388"/>
    </row>
    <row r="528" ht="12.75">
      <c r="H528" s="388"/>
    </row>
    <row r="529" ht="12.75">
      <c r="H529" s="388"/>
    </row>
    <row r="530" ht="12.75">
      <c r="H530" s="388"/>
    </row>
  </sheetData>
  <sheetProtection selectLockedCells="1" selectUnlockedCells="1"/>
  <mergeCells count="14">
    <mergeCell ref="B2:F2"/>
    <mergeCell ref="B3:F3"/>
    <mergeCell ref="B5:F5"/>
    <mergeCell ref="A4:F4"/>
    <mergeCell ref="A10:F10"/>
    <mergeCell ref="A6:F6"/>
    <mergeCell ref="A13:F13"/>
    <mergeCell ref="E1:F1"/>
    <mergeCell ref="A15:F15"/>
    <mergeCell ref="A7:F7"/>
    <mergeCell ref="A8:F8"/>
    <mergeCell ref="A9:F9"/>
    <mergeCell ref="A11:F11"/>
    <mergeCell ref="A12:F12"/>
  </mergeCells>
  <printOptions/>
  <pageMargins left="0.7875" right="0.2361111111111111" top="0.31527777777777777" bottom="0.196527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305"/>
  <sheetViews>
    <sheetView view="pageBreakPreview" zoomScale="115" zoomScaleSheetLayoutView="115" zoomScalePageLayoutView="0" workbookViewId="0" topLeftCell="A214">
      <selection activeCell="C18" sqref="C18"/>
    </sheetView>
  </sheetViews>
  <sheetFormatPr defaultColWidth="9.00390625" defaultRowHeight="12.75"/>
  <cols>
    <col min="1" max="1" width="42.375" style="1" customWidth="1"/>
    <col min="2" max="2" width="7.625" style="1" customWidth="1"/>
    <col min="3" max="3" width="8.125" style="1" customWidth="1"/>
    <col min="4" max="4" width="7.375" style="1" customWidth="1"/>
    <col min="5" max="5" width="11.375" style="1" customWidth="1"/>
    <col min="6" max="6" width="8.75390625" style="1" customWidth="1"/>
    <col min="7" max="7" width="11.00390625" style="2" customWidth="1"/>
    <col min="8" max="8" width="8.00390625" style="2" customWidth="1"/>
    <col min="9" max="9" width="15.375" style="107" customWidth="1"/>
    <col min="10" max="13" width="9.125" style="28" customWidth="1"/>
    <col min="14" max="16384" width="9.125" style="1" customWidth="1"/>
  </cols>
  <sheetData>
    <row r="1" spans="1:7" ht="15">
      <c r="A1" s="402"/>
      <c r="B1" s="402"/>
      <c r="C1" s="402"/>
      <c r="D1" s="402"/>
      <c r="E1" s="400"/>
      <c r="F1" s="372" t="s">
        <v>423</v>
      </c>
      <c r="G1" s="372"/>
    </row>
    <row r="2" spans="1:7" ht="15">
      <c r="A2" s="402"/>
      <c r="B2" s="402"/>
      <c r="C2" s="372" t="s">
        <v>245</v>
      </c>
      <c r="D2" s="372"/>
      <c r="E2" s="372"/>
      <c r="F2" s="372"/>
      <c r="G2" s="372"/>
    </row>
    <row r="3" spans="1:7" ht="15">
      <c r="A3" s="402"/>
      <c r="B3" s="402"/>
      <c r="C3" s="372" t="s">
        <v>430</v>
      </c>
      <c r="D3" s="372"/>
      <c r="E3" s="372"/>
      <c r="F3" s="372"/>
      <c r="G3" s="372"/>
    </row>
    <row r="4" spans="1:7" ht="15" customHeight="1">
      <c r="A4" s="387" t="s">
        <v>448</v>
      </c>
      <c r="B4" s="387"/>
      <c r="C4" s="387"/>
      <c r="D4" s="387"/>
      <c r="E4" s="387"/>
      <c r="F4" s="387"/>
      <c r="G4" s="387"/>
    </row>
    <row r="5" spans="1:7" ht="15">
      <c r="A5" s="402"/>
      <c r="B5" s="402"/>
      <c r="C5" s="372" t="s">
        <v>449</v>
      </c>
      <c r="D5" s="372"/>
      <c r="E5" s="372"/>
      <c r="F5" s="372"/>
      <c r="G5" s="372"/>
    </row>
    <row r="6" spans="2:7" ht="15">
      <c r="B6" s="372"/>
      <c r="C6" s="372"/>
      <c r="D6" s="372"/>
      <c r="E6" s="372"/>
      <c r="F6" s="372"/>
      <c r="G6" s="372"/>
    </row>
    <row r="7" spans="1:7" ht="12.75">
      <c r="A7" s="374" t="s">
        <v>249</v>
      </c>
      <c r="B7" s="374"/>
      <c r="C7" s="374"/>
      <c r="D7" s="374"/>
      <c r="E7" s="374"/>
      <c r="F7" s="374"/>
      <c r="G7" s="374"/>
    </row>
    <row r="8" spans="1:7" ht="12.75">
      <c r="A8" s="374" t="s">
        <v>245</v>
      </c>
      <c r="B8" s="374"/>
      <c r="C8" s="374"/>
      <c r="D8" s="374"/>
      <c r="E8" s="374"/>
      <c r="F8" s="374"/>
      <c r="G8" s="374"/>
    </row>
    <row r="9" spans="1:7" ht="12.75">
      <c r="A9" s="374" t="s">
        <v>247</v>
      </c>
      <c r="B9" s="374"/>
      <c r="C9" s="374"/>
      <c r="D9" s="374"/>
      <c r="E9" s="374"/>
      <c r="F9" s="374"/>
      <c r="G9" s="374"/>
    </row>
    <row r="10" spans="1:7" ht="12.75">
      <c r="A10" s="374" t="s">
        <v>450</v>
      </c>
      <c r="B10" s="374"/>
      <c r="C10" s="374"/>
      <c r="D10" s="374"/>
      <c r="E10" s="374"/>
      <c r="F10" s="374"/>
      <c r="G10" s="374"/>
    </row>
    <row r="11" spans="1:7" ht="12.75">
      <c r="A11" s="374" t="s">
        <v>422</v>
      </c>
      <c r="B11" s="374"/>
      <c r="C11" s="374"/>
      <c r="D11" s="374"/>
      <c r="E11" s="374"/>
      <c r="F11" s="374"/>
      <c r="G11" s="374"/>
    </row>
    <row r="12" spans="1:7" ht="12.75">
      <c r="A12" s="374" t="s">
        <v>402</v>
      </c>
      <c r="B12" s="374"/>
      <c r="C12" s="374"/>
      <c r="D12" s="374"/>
      <c r="E12" s="374"/>
      <c r="F12" s="374"/>
      <c r="G12" s="374"/>
    </row>
    <row r="13" spans="1:7" ht="12.75">
      <c r="A13" s="374" t="s">
        <v>403</v>
      </c>
      <c r="B13" s="374"/>
      <c r="C13" s="374"/>
      <c r="D13" s="374"/>
      <c r="E13" s="374"/>
      <c r="F13" s="374"/>
      <c r="G13" s="374"/>
    </row>
    <row r="14" spans="1:7" ht="12.75">
      <c r="A14" s="355"/>
      <c r="B14" s="355"/>
      <c r="C14" s="355"/>
      <c r="D14" s="355"/>
      <c r="E14" s="355"/>
      <c r="F14" s="355"/>
      <c r="G14" s="355"/>
    </row>
    <row r="15" spans="1:9" ht="17.25" customHeight="1">
      <c r="A15" s="375" t="s">
        <v>405</v>
      </c>
      <c r="B15" s="375"/>
      <c r="C15" s="375"/>
      <c r="D15" s="375"/>
      <c r="E15" s="375"/>
      <c r="F15" s="375"/>
      <c r="G15" s="375"/>
      <c r="H15" s="104"/>
      <c r="I15" s="106"/>
    </row>
    <row r="16" spans="1:4" ht="15.75" customHeight="1">
      <c r="A16" s="3"/>
      <c r="B16" s="3"/>
      <c r="C16" s="3"/>
      <c r="D16" s="3"/>
    </row>
    <row r="17" spans="1:13" ht="15.75">
      <c r="A17" s="4"/>
      <c r="B17" s="4"/>
      <c r="G17" s="5" t="s">
        <v>10</v>
      </c>
      <c r="H17" s="5"/>
      <c r="I17" s="108"/>
      <c r="M17" s="102"/>
    </row>
    <row r="18" spans="1:14" ht="27" customHeight="1">
      <c r="A18" s="6"/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100" t="s">
        <v>93</v>
      </c>
      <c r="H18" s="105"/>
      <c r="I18" s="109"/>
      <c r="N18" s="28"/>
    </row>
    <row r="19" spans="1:14" ht="25.5">
      <c r="A19" s="7" t="s">
        <v>85</v>
      </c>
      <c r="B19" s="44">
        <v>930</v>
      </c>
      <c r="C19" s="9"/>
      <c r="D19" s="9"/>
      <c r="E19" s="9"/>
      <c r="F19" s="99"/>
      <c r="G19" s="101">
        <f>G20+G74+G82+G98+G117+G183+G207+G241+G252+G281+G288</f>
        <v>185833.80000000002</v>
      </c>
      <c r="H19" s="110"/>
      <c r="I19" s="111"/>
      <c r="J19" s="98"/>
      <c r="K19" s="378"/>
      <c r="L19" s="378"/>
      <c r="M19" s="133"/>
      <c r="N19" s="28"/>
    </row>
    <row r="20" spans="1:14" ht="12.75">
      <c r="A20" s="128" t="s">
        <v>16</v>
      </c>
      <c r="B20" s="162">
        <v>930</v>
      </c>
      <c r="C20" s="129" t="s">
        <v>17</v>
      </c>
      <c r="D20" s="129"/>
      <c r="E20" s="129"/>
      <c r="F20" s="129"/>
      <c r="G20" s="130">
        <f>G21+G27+G43+G51+G59</f>
        <v>21510.9</v>
      </c>
      <c r="H20" s="112"/>
      <c r="I20" s="113"/>
      <c r="N20" s="28"/>
    </row>
    <row r="21" spans="1:14" ht="26.25" customHeight="1">
      <c r="A21" s="11" t="s">
        <v>18</v>
      </c>
      <c r="B21" s="163">
        <v>930</v>
      </c>
      <c r="C21" s="12" t="s">
        <v>17</v>
      </c>
      <c r="D21" s="12" t="s">
        <v>19</v>
      </c>
      <c r="E21" s="12"/>
      <c r="F21" s="12"/>
      <c r="G21" s="13">
        <f>G22</f>
        <v>730.9</v>
      </c>
      <c r="H21" s="112"/>
      <c r="I21" s="113"/>
      <c r="M21" s="102"/>
      <c r="N21" s="28"/>
    </row>
    <row r="22" spans="1:14" ht="38.25">
      <c r="A22" s="14" t="s">
        <v>196</v>
      </c>
      <c r="B22" s="164">
        <v>930</v>
      </c>
      <c r="C22" s="15" t="s">
        <v>17</v>
      </c>
      <c r="D22" s="15" t="s">
        <v>19</v>
      </c>
      <c r="E22" s="15" t="s">
        <v>300</v>
      </c>
      <c r="F22" s="15"/>
      <c r="G22" s="16">
        <f>G23</f>
        <v>730.9</v>
      </c>
      <c r="H22" s="112"/>
      <c r="I22" s="113"/>
      <c r="N22" s="28"/>
    </row>
    <row r="23" spans="1:14" ht="25.5">
      <c r="A23" s="14" t="s">
        <v>197</v>
      </c>
      <c r="B23" s="165">
        <v>930</v>
      </c>
      <c r="C23" s="15" t="s">
        <v>17</v>
      </c>
      <c r="D23" s="15" t="s">
        <v>19</v>
      </c>
      <c r="E23" s="15" t="s">
        <v>303</v>
      </c>
      <c r="F23" s="15"/>
      <c r="G23" s="16">
        <f>G26</f>
        <v>730.9</v>
      </c>
      <c r="H23" s="112"/>
      <c r="I23" s="113"/>
      <c r="N23" s="28"/>
    </row>
    <row r="24" spans="1:14" ht="12.75">
      <c r="A24" s="14" t="s">
        <v>21</v>
      </c>
      <c r="B24" s="164">
        <v>930</v>
      </c>
      <c r="C24" s="15" t="s">
        <v>17</v>
      </c>
      <c r="D24" s="15" t="s">
        <v>19</v>
      </c>
      <c r="E24" s="15" t="s">
        <v>304</v>
      </c>
      <c r="F24" s="15"/>
      <c r="G24" s="16">
        <f>G26</f>
        <v>730.9</v>
      </c>
      <c r="H24" s="112"/>
      <c r="I24" s="113"/>
      <c r="N24" s="28"/>
    </row>
    <row r="25" spans="1:14" ht="63.75">
      <c r="A25" s="14" t="s">
        <v>253</v>
      </c>
      <c r="B25" s="222">
        <v>930</v>
      </c>
      <c r="C25" s="15" t="s">
        <v>17</v>
      </c>
      <c r="D25" s="15" t="s">
        <v>19</v>
      </c>
      <c r="E25" s="15" t="s">
        <v>304</v>
      </c>
      <c r="F25" s="15" t="s">
        <v>254</v>
      </c>
      <c r="G25" s="16">
        <f>G26</f>
        <v>730.9</v>
      </c>
      <c r="H25" s="112"/>
      <c r="I25" s="113"/>
      <c r="N25" s="28"/>
    </row>
    <row r="26" spans="1:14" ht="25.5">
      <c r="A26" s="14" t="s">
        <v>195</v>
      </c>
      <c r="B26" s="164">
        <v>930</v>
      </c>
      <c r="C26" s="15" t="s">
        <v>17</v>
      </c>
      <c r="D26" s="15" t="s">
        <v>19</v>
      </c>
      <c r="E26" s="15" t="s">
        <v>304</v>
      </c>
      <c r="F26" s="15" t="s">
        <v>194</v>
      </c>
      <c r="G26" s="16">
        <f>4_функц2017!F26</f>
        <v>730.9</v>
      </c>
      <c r="H26" s="112"/>
      <c r="I26" s="113"/>
      <c r="N26" s="28"/>
    </row>
    <row r="27" spans="1:9" ht="38.25">
      <c r="A27" s="11" t="s">
        <v>25</v>
      </c>
      <c r="B27" s="166">
        <v>930</v>
      </c>
      <c r="C27" s="12" t="s">
        <v>17</v>
      </c>
      <c r="D27" s="12" t="s">
        <v>26</v>
      </c>
      <c r="E27" s="12"/>
      <c r="F27" s="12"/>
      <c r="G27" s="13">
        <f>G28</f>
        <v>11140.5</v>
      </c>
      <c r="H27" s="112"/>
      <c r="I27" s="113"/>
    </row>
    <row r="28" spans="1:9" ht="38.25">
      <c r="A28" s="14" t="s">
        <v>20</v>
      </c>
      <c r="B28" s="164">
        <v>930</v>
      </c>
      <c r="C28" s="15" t="s">
        <v>17</v>
      </c>
      <c r="D28" s="15" t="s">
        <v>26</v>
      </c>
      <c r="E28" s="15" t="s">
        <v>300</v>
      </c>
      <c r="F28" s="15"/>
      <c r="G28" s="16">
        <f>G29</f>
        <v>11140.5</v>
      </c>
      <c r="H28" s="112"/>
      <c r="I28" s="113"/>
    </row>
    <row r="29" spans="1:9" ht="25.5">
      <c r="A29" s="14" t="s">
        <v>197</v>
      </c>
      <c r="B29" s="164">
        <v>930</v>
      </c>
      <c r="C29" s="15" t="s">
        <v>17</v>
      </c>
      <c r="D29" s="15" t="s">
        <v>26</v>
      </c>
      <c r="E29" s="15" t="s">
        <v>303</v>
      </c>
      <c r="F29" s="15"/>
      <c r="G29" s="16">
        <f>G30+G40</f>
        <v>11140.5</v>
      </c>
      <c r="H29" s="112"/>
      <c r="I29" s="113"/>
    </row>
    <row r="30" spans="1:9" ht="25.5">
      <c r="A30" s="14" t="s">
        <v>87</v>
      </c>
      <c r="B30" s="164">
        <v>930</v>
      </c>
      <c r="C30" s="15" t="s">
        <v>17</v>
      </c>
      <c r="D30" s="15" t="s">
        <v>26</v>
      </c>
      <c r="E30" s="15" t="s">
        <v>307</v>
      </c>
      <c r="F30" s="15"/>
      <c r="G30" s="16">
        <f>G32+G34+G37+G35</f>
        <v>8894.5</v>
      </c>
      <c r="H30" s="112"/>
      <c r="I30" s="113"/>
    </row>
    <row r="31" spans="1:9" ht="63.75">
      <c r="A31" s="14" t="s">
        <v>253</v>
      </c>
      <c r="B31" s="222">
        <v>930</v>
      </c>
      <c r="C31" s="15" t="s">
        <v>17</v>
      </c>
      <c r="D31" s="15" t="s">
        <v>26</v>
      </c>
      <c r="E31" s="15" t="s">
        <v>307</v>
      </c>
      <c r="F31" s="15" t="s">
        <v>254</v>
      </c>
      <c r="G31" s="16">
        <f>G32</f>
        <v>6089.4</v>
      </c>
      <c r="H31" s="112"/>
      <c r="I31" s="113"/>
    </row>
    <row r="32" spans="1:9" ht="12.75">
      <c r="A32" s="14" t="s">
        <v>79</v>
      </c>
      <c r="B32" s="164">
        <v>930</v>
      </c>
      <c r="C32" s="15" t="s">
        <v>17</v>
      </c>
      <c r="D32" s="15" t="s">
        <v>26</v>
      </c>
      <c r="E32" s="15" t="s">
        <v>307</v>
      </c>
      <c r="F32" s="15" t="s">
        <v>194</v>
      </c>
      <c r="G32" s="48">
        <f>4_функц2017!F42</f>
        <v>6089.4</v>
      </c>
      <c r="H32" s="114"/>
      <c r="I32" s="115"/>
    </row>
    <row r="33" spans="1:9" ht="25.5">
      <c r="A33" s="14" t="s">
        <v>255</v>
      </c>
      <c r="B33" s="222">
        <v>930</v>
      </c>
      <c r="C33" s="15" t="s">
        <v>17</v>
      </c>
      <c r="D33" s="15" t="s">
        <v>26</v>
      </c>
      <c r="E33" s="15" t="s">
        <v>307</v>
      </c>
      <c r="F33" s="15" t="s">
        <v>256</v>
      </c>
      <c r="G33" s="48">
        <f>G34</f>
        <v>2532</v>
      </c>
      <c r="H33" s="114"/>
      <c r="I33" s="115"/>
    </row>
    <row r="34" spans="1:9" ht="25.5">
      <c r="A34" s="21" t="s">
        <v>198</v>
      </c>
      <c r="B34" s="164">
        <v>930</v>
      </c>
      <c r="C34" s="15" t="s">
        <v>17</v>
      </c>
      <c r="D34" s="15" t="s">
        <v>26</v>
      </c>
      <c r="E34" s="15" t="s">
        <v>307</v>
      </c>
      <c r="F34" s="15" t="s">
        <v>193</v>
      </c>
      <c r="G34" s="49">
        <f>4_функц2017!F44</f>
        <v>2532</v>
      </c>
      <c r="H34" s="116"/>
      <c r="I34" s="117"/>
    </row>
    <row r="35" spans="1:9" ht="25.5">
      <c r="A35" s="158" t="s">
        <v>258</v>
      </c>
      <c r="B35" s="164">
        <v>930</v>
      </c>
      <c r="C35" s="15" t="s">
        <v>17</v>
      </c>
      <c r="D35" s="15" t="s">
        <v>26</v>
      </c>
      <c r="E35" s="15" t="s">
        <v>307</v>
      </c>
      <c r="F35" s="15" t="s">
        <v>262</v>
      </c>
      <c r="G35" s="49">
        <f>G36</f>
        <v>70</v>
      </c>
      <c r="H35" s="116"/>
      <c r="I35" s="117"/>
    </row>
    <row r="36" spans="1:9" ht="25.5">
      <c r="A36" s="158" t="s">
        <v>368</v>
      </c>
      <c r="B36" s="164">
        <v>930</v>
      </c>
      <c r="C36" s="15" t="s">
        <v>17</v>
      </c>
      <c r="D36" s="15" t="s">
        <v>26</v>
      </c>
      <c r="E36" s="15" t="s">
        <v>307</v>
      </c>
      <c r="F36" s="15" t="s">
        <v>272</v>
      </c>
      <c r="G36" s="49">
        <f>4_функц2017!F46</f>
        <v>70</v>
      </c>
      <c r="H36" s="116"/>
      <c r="I36" s="117"/>
    </row>
    <row r="37" spans="1:9" ht="12" customHeight="1">
      <c r="A37" s="21" t="s">
        <v>257</v>
      </c>
      <c r="B37" s="221">
        <v>930</v>
      </c>
      <c r="C37" s="15" t="s">
        <v>17</v>
      </c>
      <c r="D37" s="15" t="s">
        <v>26</v>
      </c>
      <c r="E37" s="15" t="s">
        <v>307</v>
      </c>
      <c r="F37" s="15" t="s">
        <v>112</v>
      </c>
      <c r="G37" s="49">
        <f>G39+G38</f>
        <v>203.1</v>
      </c>
      <c r="H37" s="116"/>
      <c r="I37" s="117"/>
    </row>
    <row r="38" spans="1:9" ht="102" hidden="1">
      <c r="A38" s="21" t="s">
        <v>389</v>
      </c>
      <c r="B38" s="221">
        <v>930</v>
      </c>
      <c r="C38" s="15" t="s">
        <v>17</v>
      </c>
      <c r="D38" s="15" t="s">
        <v>26</v>
      </c>
      <c r="E38" s="15" t="s">
        <v>307</v>
      </c>
      <c r="F38" s="18" t="s">
        <v>388</v>
      </c>
      <c r="G38" s="49"/>
      <c r="H38" s="116"/>
      <c r="I38" s="117"/>
    </row>
    <row r="39" spans="1:13" ht="12.75">
      <c r="A39" s="21" t="s">
        <v>191</v>
      </c>
      <c r="B39" s="164">
        <v>930</v>
      </c>
      <c r="C39" s="15" t="s">
        <v>17</v>
      </c>
      <c r="D39" s="15" t="s">
        <v>26</v>
      </c>
      <c r="E39" s="15" t="s">
        <v>307</v>
      </c>
      <c r="F39" s="15" t="s">
        <v>192</v>
      </c>
      <c r="G39" s="49">
        <f>4_функц2017!F49</f>
        <v>203.1</v>
      </c>
      <c r="H39" s="118"/>
      <c r="I39" s="117"/>
      <c r="J39" s="379"/>
      <c r="K39" s="379"/>
      <c r="L39" s="379"/>
      <c r="M39" s="97"/>
    </row>
    <row r="40" spans="1:13" ht="89.25">
      <c r="A40" s="21" t="s">
        <v>432</v>
      </c>
      <c r="B40" s="164">
        <v>930</v>
      </c>
      <c r="C40" s="15" t="s">
        <v>17</v>
      </c>
      <c r="D40" s="15" t="s">
        <v>26</v>
      </c>
      <c r="E40" s="15" t="s">
        <v>425</v>
      </c>
      <c r="F40" s="15"/>
      <c r="G40" s="49">
        <f>G41</f>
        <v>2246</v>
      </c>
      <c r="H40" s="118"/>
      <c r="I40" s="117"/>
      <c r="J40" s="132"/>
      <c r="K40" s="132"/>
      <c r="L40" s="132"/>
      <c r="M40" s="97"/>
    </row>
    <row r="41" spans="1:13" ht="12.75">
      <c r="A41" s="21" t="s">
        <v>90</v>
      </c>
      <c r="B41" s="164">
        <v>930</v>
      </c>
      <c r="C41" s="15" t="s">
        <v>17</v>
      </c>
      <c r="D41" s="15" t="s">
        <v>26</v>
      </c>
      <c r="E41" s="15" t="s">
        <v>425</v>
      </c>
      <c r="F41" s="15" t="s">
        <v>259</v>
      </c>
      <c r="G41" s="49">
        <f>G42</f>
        <v>2246</v>
      </c>
      <c r="H41" s="118"/>
      <c r="I41" s="117"/>
      <c r="J41" s="132"/>
      <c r="K41" s="132"/>
      <c r="L41" s="132"/>
      <c r="M41" s="97"/>
    </row>
    <row r="42" spans="1:13" ht="12.75">
      <c r="A42" s="21" t="s">
        <v>9</v>
      </c>
      <c r="B42" s="164">
        <v>930</v>
      </c>
      <c r="C42" s="15" t="s">
        <v>17</v>
      </c>
      <c r="D42" s="15" t="s">
        <v>26</v>
      </c>
      <c r="E42" s="15" t="s">
        <v>425</v>
      </c>
      <c r="F42" s="15" t="s">
        <v>78</v>
      </c>
      <c r="G42" s="49">
        <f>4_функц2017!F52</f>
        <v>2246</v>
      </c>
      <c r="H42" s="118"/>
      <c r="I42" s="117"/>
      <c r="J42" s="132"/>
      <c r="K42" s="132"/>
      <c r="L42" s="132"/>
      <c r="M42" s="97"/>
    </row>
    <row r="43" spans="1:9" ht="38.25">
      <c r="A43" s="124" t="s">
        <v>28</v>
      </c>
      <c r="B43" s="166">
        <v>930</v>
      </c>
      <c r="C43" s="125" t="s">
        <v>17</v>
      </c>
      <c r="D43" s="125" t="s">
        <v>29</v>
      </c>
      <c r="E43" s="125"/>
      <c r="F43" s="125"/>
      <c r="G43" s="126">
        <f>G47+G44</f>
        <v>247.6</v>
      </c>
      <c r="H43" s="114"/>
      <c r="I43" s="115"/>
    </row>
    <row r="44" spans="1:9" ht="89.25">
      <c r="A44" s="21" t="s">
        <v>431</v>
      </c>
      <c r="B44" s="264">
        <v>930</v>
      </c>
      <c r="C44" s="18" t="s">
        <v>17</v>
      </c>
      <c r="D44" s="18" t="s">
        <v>29</v>
      </c>
      <c r="E44" s="15" t="s">
        <v>425</v>
      </c>
      <c r="F44" s="18"/>
      <c r="G44" s="48">
        <f>G45</f>
        <v>155</v>
      </c>
      <c r="H44" s="114"/>
      <c r="I44" s="115"/>
    </row>
    <row r="45" spans="1:9" ht="12.75">
      <c r="A45" s="21" t="s">
        <v>90</v>
      </c>
      <c r="B45" s="264">
        <v>930</v>
      </c>
      <c r="C45" s="18" t="s">
        <v>17</v>
      </c>
      <c r="D45" s="18" t="s">
        <v>29</v>
      </c>
      <c r="E45" s="15" t="s">
        <v>425</v>
      </c>
      <c r="F45" s="18" t="s">
        <v>259</v>
      </c>
      <c r="G45" s="48">
        <f>G46</f>
        <v>155</v>
      </c>
      <c r="H45" s="114"/>
      <c r="I45" s="115"/>
    </row>
    <row r="46" spans="1:9" ht="12.75">
      <c r="A46" s="21" t="s">
        <v>9</v>
      </c>
      <c r="B46" s="264">
        <v>930</v>
      </c>
      <c r="C46" s="18" t="s">
        <v>17</v>
      </c>
      <c r="D46" s="18" t="s">
        <v>29</v>
      </c>
      <c r="E46" s="15" t="s">
        <v>425</v>
      </c>
      <c r="F46" s="15" t="s">
        <v>78</v>
      </c>
      <c r="G46" s="48">
        <f>4_функц2017!F56</f>
        <v>155</v>
      </c>
      <c r="H46" s="114"/>
      <c r="I46" s="115"/>
    </row>
    <row r="47" spans="1:14" s="28" customFormat="1" ht="25.5">
      <c r="A47" s="134" t="s">
        <v>202</v>
      </c>
      <c r="B47" s="164">
        <v>930</v>
      </c>
      <c r="C47" s="45" t="s">
        <v>17</v>
      </c>
      <c r="D47" s="45" t="s">
        <v>29</v>
      </c>
      <c r="E47" s="15" t="s">
        <v>301</v>
      </c>
      <c r="F47" s="45"/>
      <c r="G47" s="135">
        <f>G48</f>
        <v>92.6</v>
      </c>
      <c r="H47" s="114"/>
      <c r="I47" s="115"/>
      <c r="N47" s="1"/>
    </row>
    <row r="48" spans="1:14" s="28" customFormat="1" ht="75.75" customHeight="1">
      <c r="A48" s="21" t="s">
        <v>30</v>
      </c>
      <c r="B48" s="164">
        <v>930</v>
      </c>
      <c r="C48" s="18" t="s">
        <v>17</v>
      </c>
      <c r="D48" s="18" t="s">
        <v>29</v>
      </c>
      <c r="E48" s="19" t="s">
        <v>417</v>
      </c>
      <c r="F48" s="19"/>
      <c r="G48" s="20">
        <f>G50</f>
        <v>92.6</v>
      </c>
      <c r="H48" s="116"/>
      <c r="I48" s="117"/>
      <c r="N48" s="1"/>
    </row>
    <row r="49" spans="1:14" s="28" customFormat="1" ht="13.5" customHeight="1">
      <c r="A49" s="21" t="s">
        <v>90</v>
      </c>
      <c r="B49" s="164">
        <v>930</v>
      </c>
      <c r="C49" s="18" t="s">
        <v>17</v>
      </c>
      <c r="D49" s="18" t="s">
        <v>29</v>
      </c>
      <c r="E49" s="19" t="s">
        <v>417</v>
      </c>
      <c r="F49" s="233" t="s">
        <v>259</v>
      </c>
      <c r="G49" s="20">
        <f>G50</f>
        <v>92.6</v>
      </c>
      <c r="H49" s="116"/>
      <c r="I49" s="117"/>
      <c r="N49" s="1"/>
    </row>
    <row r="50" spans="1:14" s="28" customFormat="1" ht="12.75">
      <c r="A50" s="21" t="s">
        <v>9</v>
      </c>
      <c r="B50" s="164">
        <v>930</v>
      </c>
      <c r="C50" s="18" t="s">
        <v>17</v>
      </c>
      <c r="D50" s="18" t="s">
        <v>29</v>
      </c>
      <c r="E50" s="19" t="s">
        <v>417</v>
      </c>
      <c r="F50" s="15" t="s">
        <v>78</v>
      </c>
      <c r="G50" s="20">
        <f>4_функц2017!F60</f>
        <v>92.6</v>
      </c>
      <c r="H50" s="116"/>
      <c r="I50" s="117"/>
      <c r="N50" s="1"/>
    </row>
    <row r="51" spans="1:14" s="28" customFormat="1" ht="12.75">
      <c r="A51" s="11" t="s">
        <v>32</v>
      </c>
      <c r="B51" s="166">
        <v>930</v>
      </c>
      <c r="C51" s="12" t="s">
        <v>17</v>
      </c>
      <c r="D51" s="12" t="s">
        <v>33</v>
      </c>
      <c r="E51" s="12"/>
      <c r="F51" s="12"/>
      <c r="G51" s="22">
        <f>G52</f>
        <v>500</v>
      </c>
      <c r="H51" s="114"/>
      <c r="I51" s="115"/>
      <c r="N51" s="1"/>
    </row>
    <row r="52" spans="1:14" s="28" customFormat="1" ht="25.5">
      <c r="A52" s="38" t="s">
        <v>202</v>
      </c>
      <c r="B52" s="164">
        <v>930</v>
      </c>
      <c r="C52" s="39" t="s">
        <v>17</v>
      </c>
      <c r="D52" s="39" t="s">
        <v>33</v>
      </c>
      <c r="E52" s="15" t="s">
        <v>301</v>
      </c>
      <c r="F52" s="39"/>
      <c r="G52" s="136">
        <f>G53+G56</f>
        <v>500</v>
      </c>
      <c r="H52" s="114"/>
      <c r="I52" s="115"/>
      <c r="N52" s="1"/>
    </row>
    <row r="53" spans="1:14" s="28" customFormat="1" ht="38.25">
      <c r="A53" s="14" t="s">
        <v>204</v>
      </c>
      <c r="B53" s="164">
        <v>930</v>
      </c>
      <c r="C53" s="15" t="s">
        <v>17</v>
      </c>
      <c r="D53" s="15" t="s">
        <v>33</v>
      </c>
      <c r="E53" s="15" t="s">
        <v>308</v>
      </c>
      <c r="F53" s="15"/>
      <c r="G53" s="17">
        <f>G55</f>
        <v>250</v>
      </c>
      <c r="H53" s="114"/>
      <c r="I53" s="115"/>
      <c r="N53" s="1"/>
    </row>
    <row r="54" spans="1:14" s="28" customFormat="1" ht="12.75">
      <c r="A54" s="14" t="s">
        <v>257</v>
      </c>
      <c r="B54" s="223">
        <v>930</v>
      </c>
      <c r="C54" s="15" t="s">
        <v>17</v>
      </c>
      <c r="D54" s="15" t="s">
        <v>33</v>
      </c>
      <c r="E54" s="15" t="s">
        <v>308</v>
      </c>
      <c r="F54" s="15" t="s">
        <v>112</v>
      </c>
      <c r="G54" s="17">
        <f>G55</f>
        <v>250</v>
      </c>
      <c r="H54" s="114"/>
      <c r="I54" s="115"/>
      <c r="N54" s="1"/>
    </row>
    <row r="55" spans="1:14" s="28" customFormat="1" ht="12.75">
      <c r="A55" s="14" t="s">
        <v>81</v>
      </c>
      <c r="B55" s="164">
        <v>930</v>
      </c>
      <c r="C55" s="15" t="s">
        <v>17</v>
      </c>
      <c r="D55" s="15" t="s">
        <v>33</v>
      </c>
      <c r="E55" s="15" t="s">
        <v>308</v>
      </c>
      <c r="F55" s="15" t="s">
        <v>80</v>
      </c>
      <c r="G55" s="17">
        <f>4_функц2017!F65</f>
        <v>250</v>
      </c>
      <c r="H55" s="114"/>
      <c r="I55" s="115"/>
      <c r="N55" s="1"/>
    </row>
    <row r="56" spans="1:14" s="28" customFormat="1" ht="12.75">
      <c r="A56" s="14" t="s">
        <v>205</v>
      </c>
      <c r="B56" s="164">
        <v>930</v>
      </c>
      <c r="C56" s="15" t="s">
        <v>17</v>
      </c>
      <c r="D56" s="15" t="s">
        <v>33</v>
      </c>
      <c r="E56" s="15" t="s">
        <v>309</v>
      </c>
      <c r="F56" s="15"/>
      <c r="G56" s="48">
        <f>G58</f>
        <v>250</v>
      </c>
      <c r="H56" s="114"/>
      <c r="I56" s="115"/>
      <c r="N56" s="1"/>
    </row>
    <row r="57" spans="1:14" s="28" customFormat="1" ht="12.75">
      <c r="A57" s="14" t="s">
        <v>257</v>
      </c>
      <c r="B57" s="219">
        <v>930</v>
      </c>
      <c r="C57" s="15" t="s">
        <v>17</v>
      </c>
      <c r="D57" s="15" t="s">
        <v>33</v>
      </c>
      <c r="E57" s="15" t="s">
        <v>309</v>
      </c>
      <c r="F57" s="15" t="s">
        <v>112</v>
      </c>
      <c r="G57" s="48">
        <f>G58</f>
        <v>250</v>
      </c>
      <c r="H57" s="114"/>
      <c r="I57" s="115"/>
      <c r="N57" s="1"/>
    </row>
    <row r="58" spans="1:14" s="28" customFormat="1" ht="12.75">
      <c r="A58" s="14" t="s">
        <v>81</v>
      </c>
      <c r="B58" s="164">
        <v>930</v>
      </c>
      <c r="C58" s="15" t="s">
        <v>17</v>
      </c>
      <c r="D58" s="15" t="s">
        <v>33</v>
      </c>
      <c r="E58" s="15" t="s">
        <v>309</v>
      </c>
      <c r="F58" s="15" t="s">
        <v>80</v>
      </c>
      <c r="G58" s="48">
        <f>4_функц2017!F68</f>
        <v>250</v>
      </c>
      <c r="H58" s="114"/>
      <c r="I58" s="115"/>
      <c r="N58" s="1"/>
    </row>
    <row r="59" spans="1:14" s="28" customFormat="1" ht="32.25" customHeight="1">
      <c r="A59" s="11" t="s">
        <v>34</v>
      </c>
      <c r="B59" s="166">
        <v>930</v>
      </c>
      <c r="C59" s="12" t="s">
        <v>17</v>
      </c>
      <c r="D59" s="12" t="s">
        <v>35</v>
      </c>
      <c r="E59" s="12"/>
      <c r="F59" s="12"/>
      <c r="G59" s="22">
        <f>G60+G67</f>
        <v>8891.9</v>
      </c>
      <c r="H59" s="114"/>
      <c r="I59" s="115"/>
      <c r="N59" s="1"/>
    </row>
    <row r="60" spans="1:14" s="28" customFormat="1" ht="32.25" customHeight="1">
      <c r="A60" s="38" t="s">
        <v>294</v>
      </c>
      <c r="B60" s="164">
        <v>930</v>
      </c>
      <c r="C60" s="39" t="s">
        <v>17</v>
      </c>
      <c r="D60" s="39" t="s">
        <v>35</v>
      </c>
      <c r="E60" s="39" t="s">
        <v>310</v>
      </c>
      <c r="F60" s="39"/>
      <c r="G60" s="136">
        <f>G61+G63+G65</f>
        <v>8451.5</v>
      </c>
      <c r="H60" s="114"/>
      <c r="I60" s="115"/>
      <c r="N60" s="1"/>
    </row>
    <row r="61" spans="1:14" s="28" customFormat="1" ht="43.5" customHeight="1">
      <c r="A61" s="38" t="s">
        <v>253</v>
      </c>
      <c r="B61" s="164">
        <v>930</v>
      </c>
      <c r="C61" s="39" t="s">
        <v>17</v>
      </c>
      <c r="D61" s="39" t="s">
        <v>35</v>
      </c>
      <c r="E61" s="39" t="s">
        <v>310</v>
      </c>
      <c r="F61" s="39" t="s">
        <v>254</v>
      </c>
      <c r="G61" s="136">
        <f>G62</f>
        <v>6286.5</v>
      </c>
      <c r="H61" s="114"/>
      <c r="I61" s="115"/>
      <c r="N61" s="1"/>
    </row>
    <row r="62" spans="1:14" s="28" customFormat="1" ht="27" customHeight="1">
      <c r="A62" s="38" t="s">
        <v>394</v>
      </c>
      <c r="B62" s="223">
        <v>930</v>
      </c>
      <c r="C62" s="39" t="s">
        <v>17</v>
      </c>
      <c r="D62" s="39" t="s">
        <v>35</v>
      </c>
      <c r="E62" s="39" t="s">
        <v>310</v>
      </c>
      <c r="F62" s="39" t="s">
        <v>393</v>
      </c>
      <c r="G62" s="136">
        <f>4_функц2017!F72</f>
        <v>6286.5</v>
      </c>
      <c r="H62" s="114"/>
      <c r="I62" s="115"/>
      <c r="N62" s="1"/>
    </row>
    <row r="63" spans="1:14" s="28" customFormat="1" ht="28.5" customHeight="1">
      <c r="A63" s="38" t="s">
        <v>255</v>
      </c>
      <c r="B63" s="164">
        <v>930</v>
      </c>
      <c r="C63" s="39" t="s">
        <v>17</v>
      </c>
      <c r="D63" s="39" t="s">
        <v>35</v>
      </c>
      <c r="E63" s="39" t="s">
        <v>310</v>
      </c>
      <c r="F63" s="39" t="s">
        <v>256</v>
      </c>
      <c r="G63" s="136">
        <f>G64</f>
        <v>2080</v>
      </c>
      <c r="H63" s="114"/>
      <c r="I63" s="115"/>
      <c r="N63" s="1"/>
    </row>
    <row r="64" spans="1:14" s="28" customFormat="1" ht="26.25" customHeight="1">
      <c r="A64" s="38" t="s">
        <v>198</v>
      </c>
      <c r="B64" s="164">
        <v>930</v>
      </c>
      <c r="C64" s="39" t="s">
        <v>17</v>
      </c>
      <c r="D64" s="39" t="s">
        <v>35</v>
      </c>
      <c r="E64" s="39" t="s">
        <v>310</v>
      </c>
      <c r="F64" s="39" t="s">
        <v>193</v>
      </c>
      <c r="G64" s="136">
        <f>4_функц2017!F74</f>
        <v>2080</v>
      </c>
      <c r="H64" s="114"/>
      <c r="I64" s="115"/>
      <c r="N64" s="1"/>
    </row>
    <row r="65" spans="1:14" s="28" customFormat="1" ht="13.5" customHeight="1">
      <c r="A65" s="38" t="s">
        <v>257</v>
      </c>
      <c r="B65" s="164">
        <v>930</v>
      </c>
      <c r="C65" s="39" t="s">
        <v>17</v>
      </c>
      <c r="D65" s="39" t="s">
        <v>35</v>
      </c>
      <c r="E65" s="39" t="s">
        <v>310</v>
      </c>
      <c r="F65" s="39" t="s">
        <v>112</v>
      </c>
      <c r="G65" s="136">
        <f>G66</f>
        <v>85</v>
      </c>
      <c r="H65" s="114"/>
      <c r="I65" s="115"/>
      <c r="N65" s="1"/>
    </row>
    <row r="66" spans="1:14" s="28" customFormat="1" ht="14.25" customHeight="1">
      <c r="A66" s="38" t="s">
        <v>191</v>
      </c>
      <c r="B66" s="164">
        <v>930</v>
      </c>
      <c r="C66" s="39" t="s">
        <v>17</v>
      </c>
      <c r="D66" s="39" t="s">
        <v>35</v>
      </c>
      <c r="E66" s="39" t="s">
        <v>310</v>
      </c>
      <c r="F66" s="39" t="s">
        <v>192</v>
      </c>
      <c r="G66" s="136">
        <f>4_функц2017!F76</f>
        <v>85</v>
      </c>
      <c r="H66" s="114"/>
      <c r="I66" s="115"/>
      <c r="N66" s="1"/>
    </row>
    <row r="67" spans="1:14" s="28" customFormat="1" ht="27" customHeight="1">
      <c r="A67" s="38" t="s">
        <v>202</v>
      </c>
      <c r="B67" s="164">
        <v>930</v>
      </c>
      <c r="C67" s="39" t="s">
        <v>17</v>
      </c>
      <c r="D67" s="39" t="s">
        <v>35</v>
      </c>
      <c r="E67" s="15" t="s">
        <v>301</v>
      </c>
      <c r="F67" s="39"/>
      <c r="G67" s="136">
        <f>G70+G71</f>
        <v>440.4</v>
      </c>
      <c r="H67" s="114"/>
      <c r="I67" s="115"/>
      <c r="N67" s="1"/>
    </row>
    <row r="68" spans="1:14" s="28" customFormat="1" ht="38.25">
      <c r="A68" s="14" t="s">
        <v>36</v>
      </c>
      <c r="B68" s="164">
        <v>930</v>
      </c>
      <c r="C68" s="15" t="s">
        <v>17</v>
      </c>
      <c r="D68" s="15" t="s">
        <v>35</v>
      </c>
      <c r="E68" s="15" t="s">
        <v>311</v>
      </c>
      <c r="F68" s="15"/>
      <c r="G68" s="17">
        <f>G70</f>
        <v>200</v>
      </c>
      <c r="H68" s="114"/>
      <c r="I68" s="115"/>
      <c r="N68" s="1"/>
    </row>
    <row r="69" spans="1:14" s="28" customFormat="1" ht="25.5">
      <c r="A69" s="14" t="s">
        <v>255</v>
      </c>
      <c r="B69" s="223">
        <v>930</v>
      </c>
      <c r="C69" s="15" t="s">
        <v>17</v>
      </c>
      <c r="D69" s="15" t="s">
        <v>35</v>
      </c>
      <c r="E69" s="15" t="s">
        <v>311</v>
      </c>
      <c r="F69" s="15" t="s">
        <v>256</v>
      </c>
      <c r="G69" s="17">
        <f>G70</f>
        <v>200</v>
      </c>
      <c r="H69" s="114"/>
      <c r="I69" s="115"/>
      <c r="N69" s="1"/>
    </row>
    <row r="70" spans="1:14" s="28" customFormat="1" ht="24" customHeight="1">
      <c r="A70" s="14" t="s">
        <v>198</v>
      </c>
      <c r="B70" s="164">
        <v>930</v>
      </c>
      <c r="C70" s="15" t="s">
        <v>17</v>
      </c>
      <c r="D70" s="15" t="s">
        <v>35</v>
      </c>
      <c r="E70" s="15" t="s">
        <v>311</v>
      </c>
      <c r="F70" s="15" t="s">
        <v>193</v>
      </c>
      <c r="G70" s="17">
        <f>4_функц2017!F80</f>
        <v>200</v>
      </c>
      <c r="H70" s="114"/>
      <c r="I70" s="115"/>
      <c r="J70" s="47"/>
      <c r="N70" s="1"/>
    </row>
    <row r="71" spans="1:14" s="28" customFormat="1" ht="79.5" customHeight="1">
      <c r="A71" s="21" t="s">
        <v>83</v>
      </c>
      <c r="B71" s="164">
        <v>930</v>
      </c>
      <c r="C71" s="15" t="s">
        <v>17</v>
      </c>
      <c r="D71" s="15" t="s">
        <v>35</v>
      </c>
      <c r="E71" s="19" t="s">
        <v>418</v>
      </c>
      <c r="F71" s="15"/>
      <c r="G71" s="17">
        <f>G72</f>
        <v>240.4</v>
      </c>
      <c r="H71" s="114"/>
      <c r="I71" s="115"/>
      <c r="J71" s="47"/>
      <c r="N71" s="1"/>
    </row>
    <row r="72" spans="1:14" s="28" customFormat="1" ht="14.25" customHeight="1">
      <c r="A72" s="21" t="s">
        <v>90</v>
      </c>
      <c r="B72" s="164">
        <v>930</v>
      </c>
      <c r="C72" s="15" t="s">
        <v>17</v>
      </c>
      <c r="D72" s="15" t="s">
        <v>35</v>
      </c>
      <c r="E72" s="19" t="s">
        <v>418</v>
      </c>
      <c r="F72" s="138" t="s">
        <v>259</v>
      </c>
      <c r="G72" s="17">
        <f>G73</f>
        <v>240.4</v>
      </c>
      <c r="H72" s="114"/>
      <c r="I72" s="115"/>
      <c r="J72" s="47"/>
      <c r="N72" s="1"/>
    </row>
    <row r="73" spans="1:14" s="28" customFormat="1" ht="15" customHeight="1">
      <c r="A73" s="21" t="s">
        <v>9</v>
      </c>
      <c r="B73" s="164">
        <v>930</v>
      </c>
      <c r="C73" s="15" t="s">
        <v>17</v>
      </c>
      <c r="D73" s="15" t="s">
        <v>35</v>
      </c>
      <c r="E73" s="19" t="s">
        <v>418</v>
      </c>
      <c r="F73" s="15" t="s">
        <v>78</v>
      </c>
      <c r="G73" s="17">
        <f>4_функц2017!F83</f>
        <v>240.4</v>
      </c>
      <c r="H73" s="114"/>
      <c r="I73" s="115"/>
      <c r="J73" s="47"/>
      <c r="N73" s="1"/>
    </row>
    <row r="74" spans="1:14" s="28" customFormat="1" ht="12.75">
      <c r="A74" s="128" t="s">
        <v>37</v>
      </c>
      <c r="B74" s="162">
        <v>930</v>
      </c>
      <c r="C74" s="129" t="s">
        <v>19</v>
      </c>
      <c r="D74" s="129"/>
      <c r="E74" s="129"/>
      <c r="F74" s="129"/>
      <c r="G74" s="131">
        <f>G75</f>
        <v>267</v>
      </c>
      <c r="H74" s="114"/>
      <c r="I74" s="115"/>
      <c r="N74" s="1"/>
    </row>
    <row r="75" spans="1:14" s="28" customFormat="1" ht="15.75" customHeight="1">
      <c r="A75" s="121" t="s">
        <v>38</v>
      </c>
      <c r="B75" s="166">
        <v>930</v>
      </c>
      <c r="C75" s="122" t="s">
        <v>19</v>
      </c>
      <c r="D75" s="122" t="s">
        <v>23</v>
      </c>
      <c r="E75" s="122"/>
      <c r="F75" s="122"/>
      <c r="G75" s="123">
        <f>G76</f>
        <v>267</v>
      </c>
      <c r="H75" s="114"/>
      <c r="I75" s="115"/>
      <c r="N75" s="1"/>
    </row>
    <row r="76" spans="1:14" s="28" customFormat="1" ht="30.75" customHeight="1">
      <c r="A76" s="137" t="s">
        <v>202</v>
      </c>
      <c r="B76" s="164">
        <v>930</v>
      </c>
      <c r="C76" s="138" t="s">
        <v>19</v>
      </c>
      <c r="D76" s="138" t="s">
        <v>23</v>
      </c>
      <c r="E76" s="15" t="s">
        <v>301</v>
      </c>
      <c r="F76" s="138"/>
      <c r="G76" s="139">
        <f>G77</f>
        <v>267</v>
      </c>
      <c r="H76" s="114"/>
      <c r="I76" s="115"/>
      <c r="N76" s="1"/>
    </row>
    <row r="77" spans="1:14" s="28" customFormat="1" ht="38.25">
      <c r="A77" s="14" t="s">
        <v>39</v>
      </c>
      <c r="B77" s="164">
        <v>930</v>
      </c>
      <c r="C77" s="15" t="s">
        <v>19</v>
      </c>
      <c r="D77" s="15" t="s">
        <v>23</v>
      </c>
      <c r="E77" s="15" t="s">
        <v>302</v>
      </c>
      <c r="F77" s="15"/>
      <c r="G77" s="17">
        <f>G79+G81</f>
        <v>267</v>
      </c>
      <c r="H77" s="114"/>
      <c r="I77" s="115"/>
      <c r="N77" s="1"/>
    </row>
    <row r="78" spans="1:14" s="28" customFormat="1" ht="63.75">
      <c r="A78" s="14" t="s">
        <v>253</v>
      </c>
      <c r="B78" s="223">
        <v>930</v>
      </c>
      <c r="C78" s="15" t="s">
        <v>19</v>
      </c>
      <c r="D78" s="15" t="s">
        <v>23</v>
      </c>
      <c r="E78" s="15" t="s">
        <v>302</v>
      </c>
      <c r="F78" s="15" t="s">
        <v>254</v>
      </c>
      <c r="G78" s="17">
        <f>G79</f>
        <v>262</v>
      </c>
      <c r="H78" s="114"/>
      <c r="I78" s="115"/>
      <c r="N78" s="1"/>
    </row>
    <row r="79" spans="1:14" s="28" customFormat="1" ht="25.5">
      <c r="A79" s="14" t="s">
        <v>195</v>
      </c>
      <c r="B79" s="164">
        <v>930</v>
      </c>
      <c r="C79" s="15" t="s">
        <v>19</v>
      </c>
      <c r="D79" s="15" t="s">
        <v>23</v>
      </c>
      <c r="E79" s="15" t="s">
        <v>302</v>
      </c>
      <c r="F79" s="15" t="s">
        <v>194</v>
      </c>
      <c r="G79" s="17">
        <f>4_функц2017!F89</f>
        <v>262</v>
      </c>
      <c r="H79" s="114"/>
      <c r="I79" s="115"/>
      <c r="N79" s="1"/>
    </row>
    <row r="80" spans="1:14" s="28" customFormat="1" ht="25.5">
      <c r="A80" s="14" t="s">
        <v>255</v>
      </c>
      <c r="B80" s="164">
        <v>930</v>
      </c>
      <c r="C80" s="15" t="s">
        <v>19</v>
      </c>
      <c r="D80" s="15" t="s">
        <v>23</v>
      </c>
      <c r="E80" s="15" t="s">
        <v>302</v>
      </c>
      <c r="F80" s="15" t="s">
        <v>256</v>
      </c>
      <c r="G80" s="17">
        <f>G81</f>
        <v>5</v>
      </c>
      <c r="H80" s="114"/>
      <c r="I80" s="115"/>
      <c r="N80" s="1"/>
    </row>
    <row r="81" spans="1:14" s="28" customFormat="1" ht="25.5">
      <c r="A81" s="21" t="s">
        <v>198</v>
      </c>
      <c r="B81" s="164">
        <v>930</v>
      </c>
      <c r="C81" s="15" t="s">
        <v>19</v>
      </c>
      <c r="D81" s="15" t="s">
        <v>23</v>
      </c>
      <c r="E81" s="15" t="s">
        <v>302</v>
      </c>
      <c r="F81" s="15" t="s">
        <v>193</v>
      </c>
      <c r="G81" s="17">
        <f>4_функц2017!F91</f>
        <v>5</v>
      </c>
      <c r="H81" s="114"/>
      <c r="I81" s="115"/>
      <c r="N81" s="1"/>
    </row>
    <row r="82" spans="1:14" s="28" customFormat="1" ht="25.5">
      <c r="A82" s="128" t="s">
        <v>40</v>
      </c>
      <c r="B82" s="162">
        <v>930</v>
      </c>
      <c r="C82" s="129" t="s">
        <v>23</v>
      </c>
      <c r="D82" s="129"/>
      <c r="E82" s="129"/>
      <c r="F82" s="129"/>
      <c r="G82" s="131">
        <f>G83+G93</f>
        <v>400</v>
      </c>
      <c r="H82" s="114"/>
      <c r="I82" s="115"/>
      <c r="N82" s="1"/>
    </row>
    <row r="83" spans="1:14" s="28" customFormat="1" ht="39.75" customHeight="1">
      <c r="A83" s="23" t="s">
        <v>41</v>
      </c>
      <c r="B83" s="166">
        <v>930</v>
      </c>
      <c r="C83" s="12" t="s">
        <v>23</v>
      </c>
      <c r="D83" s="12" t="s">
        <v>42</v>
      </c>
      <c r="E83" s="12"/>
      <c r="F83" s="12"/>
      <c r="G83" s="22">
        <f>G88+G89</f>
        <v>400</v>
      </c>
      <c r="H83" s="114"/>
      <c r="I83" s="115"/>
      <c r="N83" s="1"/>
    </row>
    <row r="84" spans="1:14" s="28" customFormat="1" ht="27" customHeight="1">
      <c r="A84" s="140" t="s">
        <v>207</v>
      </c>
      <c r="B84" s="164">
        <v>930</v>
      </c>
      <c r="C84" s="39" t="s">
        <v>23</v>
      </c>
      <c r="D84" s="39" t="s">
        <v>42</v>
      </c>
      <c r="E84" s="39" t="s">
        <v>313</v>
      </c>
      <c r="F84" s="39"/>
      <c r="G84" s="136">
        <f>G88</f>
        <v>250</v>
      </c>
      <c r="H84" s="114"/>
      <c r="I84" s="115"/>
      <c r="N84" s="1"/>
    </row>
    <row r="85" spans="1:14" s="28" customFormat="1" ht="27" customHeight="1">
      <c r="A85" s="140" t="s">
        <v>314</v>
      </c>
      <c r="B85" s="164">
        <v>930</v>
      </c>
      <c r="C85" s="39" t="s">
        <v>23</v>
      </c>
      <c r="D85" s="39" t="s">
        <v>42</v>
      </c>
      <c r="E85" s="39" t="s">
        <v>316</v>
      </c>
      <c r="F85" s="39"/>
      <c r="G85" s="136">
        <f>G86</f>
        <v>250</v>
      </c>
      <c r="H85" s="114"/>
      <c r="I85" s="115"/>
      <c r="N85" s="1"/>
    </row>
    <row r="86" spans="1:14" s="28" customFormat="1" ht="27" customHeight="1">
      <c r="A86" s="27" t="s">
        <v>312</v>
      </c>
      <c r="B86" s="164">
        <v>930</v>
      </c>
      <c r="C86" s="25" t="s">
        <v>23</v>
      </c>
      <c r="D86" s="25" t="s">
        <v>42</v>
      </c>
      <c r="E86" s="34" t="s">
        <v>315</v>
      </c>
      <c r="F86" s="34"/>
      <c r="G86" s="35">
        <f>G88</f>
        <v>250</v>
      </c>
      <c r="H86" s="116"/>
      <c r="I86" s="117"/>
      <c r="N86" s="1"/>
    </row>
    <row r="87" spans="1:14" s="28" customFormat="1" ht="28.5" customHeight="1">
      <c r="A87" s="27" t="s">
        <v>255</v>
      </c>
      <c r="B87" s="223">
        <v>930</v>
      </c>
      <c r="C87" s="25" t="s">
        <v>23</v>
      </c>
      <c r="D87" s="25" t="s">
        <v>42</v>
      </c>
      <c r="E87" s="34" t="s">
        <v>315</v>
      </c>
      <c r="F87" s="34" t="s">
        <v>256</v>
      </c>
      <c r="G87" s="35">
        <f>G88</f>
        <v>250</v>
      </c>
      <c r="H87" s="116"/>
      <c r="I87" s="117"/>
      <c r="N87" s="1"/>
    </row>
    <row r="88" spans="1:14" s="28" customFormat="1" ht="24" customHeight="1">
      <c r="A88" s="21" t="s">
        <v>198</v>
      </c>
      <c r="B88" s="164">
        <v>930</v>
      </c>
      <c r="C88" s="25" t="s">
        <v>23</v>
      </c>
      <c r="D88" s="25" t="s">
        <v>42</v>
      </c>
      <c r="E88" s="34" t="s">
        <v>315</v>
      </c>
      <c r="F88" s="34" t="s">
        <v>193</v>
      </c>
      <c r="G88" s="35">
        <f>4_функц2017!F98</f>
        <v>250</v>
      </c>
      <c r="H88" s="116"/>
      <c r="I88" s="117"/>
      <c r="N88" s="1"/>
    </row>
    <row r="89" spans="1:14" s="28" customFormat="1" ht="24" customHeight="1">
      <c r="A89" s="235" t="s">
        <v>202</v>
      </c>
      <c r="B89" s="164">
        <v>930</v>
      </c>
      <c r="C89" s="39" t="s">
        <v>23</v>
      </c>
      <c r="D89" s="39" t="s">
        <v>42</v>
      </c>
      <c r="E89" s="39" t="s">
        <v>301</v>
      </c>
      <c r="F89" s="34"/>
      <c r="G89" s="35">
        <f>G90</f>
        <v>150</v>
      </c>
      <c r="H89" s="116"/>
      <c r="I89" s="117"/>
      <c r="N89" s="1"/>
    </row>
    <row r="90" spans="1:14" s="28" customFormat="1" ht="24" customHeight="1">
      <c r="A90" s="235" t="s">
        <v>436</v>
      </c>
      <c r="B90" s="164">
        <v>930</v>
      </c>
      <c r="C90" s="25" t="s">
        <v>23</v>
      </c>
      <c r="D90" s="25" t="s">
        <v>42</v>
      </c>
      <c r="E90" s="39" t="s">
        <v>437</v>
      </c>
      <c r="F90" s="34"/>
      <c r="G90" s="35">
        <f>G91</f>
        <v>150</v>
      </c>
      <c r="H90" s="116"/>
      <c r="I90" s="117"/>
      <c r="N90" s="1"/>
    </row>
    <row r="91" spans="1:14" s="28" customFormat="1" ht="13.5" customHeight="1">
      <c r="A91" s="235" t="s">
        <v>257</v>
      </c>
      <c r="B91" s="223">
        <v>930</v>
      </c>
      <c r="C91" s="25" t="s">
        <v>23</v>
      </c>
      <c r="D91" s="25" t="s">
        <v>42</v>
      </c>
      <c r="E91" s="18" t="s">
        <v>437</v>
      </c>
      <c r="F91" s="34" t="s">
        <v>112</v>
      </c>
      <c r="G91" s="35">
        <f>G92</f>
        <v>150</v>
      </c>
      <c r="H91" s="116"/>
      <c r="I91" s="117"/>
      <c r="N91" s="1"/>
    </row>
    <row r="92" spans="1:14" s="28" customFormat="1" ht="15" customHeight="1">
      <c r="A92" s="235" t="s">
        <v>191</v>
      </c>
      <c r="B92" s="164">
        <v>930</v>
      </c>
      <c r="C92" s="25" t="s">
        <v>23</v>
      </c>
      <c r="D92" s="25" t="s">
        <v>42</v>
      </c>
      <c r="E92" s="18" t="s">
        <v>437</v>
      </c>
      <c r="F92" s="34" t="s">
        <v>192</v>
      </c>
      <c r="G92" s="35">
        <f>4_функц2017!F102</f>
        <v>150</v>
      </c>
      <c r="H92" s="116"/>
      <c r="I92" s="117"/>
      <c r="N92" s="1"/>
    </row>
    <row r="93" spans="1:14" s="28" customFormat="1" ht="25.5" hidden="1">
      <c r="A93" s="11" t="s">
        <v>43</v>
      </c>
      <c r="B93" s="166">
        <v>930</v>
      </c>
      <c r="C93" s="12" t="s">
        <v>23</v>
      </c>
      <c r="D93" s="12" t="s">
        <v>44</v>
      </c>
      <c r="E93" s="12"/>
      <c r="F93" s="12"/>
      <c r="G93" s="22">
        <f>G94</f>
        <v>0</v>
      </c>
      <c r="H93" s="114"/>
      <c r="I93" s="115"/>
      <c r="N93" s="1"/>
    </row>
    <row r="94" spans="1:14" s="28" customFormat="1" ht="27.75" customHeight="1" hidden="1">
      <c r="A94" s="27" t="s">
        <v>212</v>
      </c>
      <c r="B94" s="164">
        <v>930</v>
      </c>
      <c r="C94" s="25" t="s">
        <v>23</v>
      </c>
      <c r="D94" s="25" t="s">
        <v>44</v>
      </c>
      <c r="E94" s="25" t="s">
        <v>206</v>
      </c>
      <c r="F94" s="25"/>
      <c r="G94" s="26">
        <f>G95</f>
        <v>0</v>
      </c>
      <c r="H94" s="114"/>
      <c r="I94" s="115"/>
      <c r="N94" s="1"/>
    </row>
    <row r="95" spans="1:14" s="28" customFormat="1" ht="15" customHeight="1" hidden="1">
      <c r="A95" s="27" t="s">
        <v>209</v>
      </c>
      <c r="B95" s="164">
        <v>930</v>
      </c>
      <c r="C95" s="25" t="s">
        <v>23</v>
      </c>
      <c r="D95" s="25" t="s">
        <v>44</v>
      </c>
      <c r="E95" s="34" t="s">
        <v>208</v>
      </c>
      <c r="F95" s="25"/>
      <c r="G95" s="26">
        <f>G97</f>
        <v>0</v>
      </c>
      <c r="H95" s="114"/>
      <c r="I95" s="115"/>
      <c r="N95" s="1"/>
    </row>
    <row r="96" spans="1:14" s="28" customFormat="1" ht="15" customHeight="1" hidden="1">
      <c r="A96" s="27" t="s">
        <v>255</v>
      </c>
      <c r="B96" s="219">
        <v>930</v>
      </c>
      <c r="C96" s="25" t="s">
        <v>23</v>
      </c>
      <c r="D96" s="25" t="s">
        <v>44</v>
      </c>
      <c r="E96" s="34" t="s">
        <v>208</v>
      </c>
      <c r="F96" s="25" t="s">
        <v>256</v>
      </c>
      <c r="G96" s="26">
        <f>G97</f>
        <v>0</v>
      </c>
      <c r="H96" s="114"/>
      <c r="I96" s="115"/>
      <c r="N96" s="1"/>
    </row>
    <row r="97" spans="1:14" s="28" customFormat="1" ht="25.5" hidden="1">
      <c r="A97" s="21" t="s">
        <v>198</v>
      </c>
      <c r="B97" s="164">
        <v>930</v>
      </c>
      <c r="C97" s="25" t="s">
        <v>23</v>
      </c>
      <c r="D97" s="25" t="s">
        <v>44</v>
      </c>
      <c r="E97" s="25" t="s">
        <v>208</v>
      </c>
      <c r="F97" s="34" t="s">
        <v>193</v>
      </c>
      <c r="G97" s="26">
        <f>4_функц2017!F107</f>
        <v>0</v>
      </c>
      <c r="H97" s="114"/>
      <c r="I97" s="115"/>
      <c r="N97" s="1"/>
    </row>
    <row r="98" spans="1:14" s="28" customFormat="1" ht="11.25" customHeight="1" hidden="1">
      <c r="A98" s="142" t="s">
        <v>45</v>
      </c>
      <c r="B98" s="162">
        <v>930</v>
      </c>
      <c r="C98" s="129" t="s">
        <v>26</v>
      </c>
      <c r="D98" s="129"/>
      <c r="E98" s="129"/>
      <c r="F98" s="129"/>
      <c r="G98" s="131">
        <f>G99+G104+G112</f>
        <v>0</v>
      </c>
      <c r="H98" s="114"/>
      <c r="I98" s="115"/>
      <c r="N98" s="1"/>
    </row>
    <row r="99" spans="1:9" ht="12.75" hidden="1">
      <c r="A99" s="23" t="s">
        <v>46</v>
      </c>
      <c r="B99" s="166">
        <v>930</v>
      </c>
      <c r="C99" s="12" t="s">
        <v>26</v>
      </c>
      <c r="D99" s="12" t="s">
        <v>47</v>
      </c>
      <c r="E99" s="12"/>
      <c r="F99" s="12"/>
      <c r="G99" s="22">
        <f>G100</f>
        <v>0</v>
      </c>
      <c r="H99" s="114"/>
      <c r="I99" s="115"/>
    </row>
    <row r="100" spans="1:9" ht="27.75" customHeight="1" hidden="1">
      <c r="A100" s="27" t="s">
        <v>202</v>
      </c>
      <c r="B100" s="164">
        <v>930</v>
      </c>
      <c r="C100" s="25" t="s">
        <v>26</v>
      </c>
      <c r="D100" s="25" t="s">
        <v>47</v>
      </c>
      <c r="E100" s="25" t="s">
        <v>203</v>
      </c>
      <c r="F100" s="25"/>
      <c r="G100" s="26">
        <f>G101</f>
        <v>0</v>
      </c>
      <c r="H100" s="114"/>
      <c r="I100" s="115"/>
    </row>
    <row r="101" spans="1:9" ht="25.5" hidden="1">
      <c r="A101" s="27" t="s">
        <v>82</v>
      </c>
      <c r="B101" s="164">
        <v>930</v>
      </c>
      <c r="C101" s="25" t="s">
        <v>26</v>
      </c>
      <c r="D101" s="25" t="s">
        <v>47</v>
      </c>
      <c r="E101" s="25" t="s">
        <v>235</v>
      </c>
      <c r="F101" s="25"/>
      <c r="G101" s="26">
        <f>G103</f>
        <v>0</v>
      </c>
      <c r="H101" s="114"/>
      <c r="I101" s="115"/>
    </row>
    <row r="102" spans="1:9" ht="25.5" hidden="1">
      <c r="A102" s="27" t="s">
        <v>255</v>
      </c>
      <c r="B102" s="222">
        <v>930</v>
      </c>
      <c r="C102" s="25" t="s">
        <v>26</v>
      </c>
      <c r="D102" s="25" t="s">
        <v>47</v>
      </c>
      <c r="E102" s="25" t="s">
        <v>235</v>
      </c>
      <c r="F102" s="25" t="s">
        <v>256</v>
      </c>
      <c r="G102" s="26">
        <f>G103</f>
        <v>0</v>
      </c>
      <c r="H102" s="114"/>
      <c r="I102" s="115"/>
    </row>
    <row r="103" spans="1:9" ht="23.25" customHeight="1" hidden="1">
      <c r="A103" s="24" t="s">
        <v>198</v>
      </c>
      <c r="B103" s="164">
        <v>930</v>
      </c>
      <c r="C103" s="25" t="s">
        <v>26</v>
      </c>
      <c r="D103" s="25" t="s">
        <v>47</v>
      </c>
      <c r="E103" s="25" t="s">
        <v>235</v>
      </c>
      <c r="F103" s="25" t="s">
        <v>193</v>
      </c>
      <c r="G103" s="26">
        <f>4_функц2017!F113</f>
        <v>0</v>
      </c>
      <c r="H103" s="114"/>
      <c r="I103" s="115"/>
    </row>
    <row r="104" spans="1:9" ht="12.75" hidden="1">
      <c r="A104" s="23" t="s">
        <v>48</v>
      </c>
      <c r="B104" s="166">
        <v>930</v>
      </c>
      <c r="C104" s="12" t="s">
        <v>26</v>
      </c>
      <c r="D104" s="12" t="s">
        <v>42</v>
      </c>
      <c r="E104" s="12"/>
      <c r="F104" s="12"/>
      <c r="G104" s="22">
        <f>G105</f>
        <v>0</v>
      </c>
      <c r="H104" s="114"/>
      <c r="I104" s="115"/>
    </row>
    <row r="105" spans="1:9" ht="25.5" hidden="1">
      <c r="A105" s="29" t="s">
        <v>213</v>
      </c>
      <c r="B105" s="164">
        <v>930</v>
      </c>
      <c r="C105" s="25" t="s">
        <v>26</v>
      </c>
      <c r="D105" s="25" t="s">
        <v>42</v>
      </c>
      <c r="E105" s="25" t="s">
        <v>211</v>
      </c>
      <c r="F105" s="25"/>
      <c r="G105" s="26">
        <f>G106</f>
        <v>0</v>
      </c>
      <c r="H105" s="114"/>
      <c r="I105" s="115"/>
    </row>
    <row r="106" spans="1:9" ht="25.5" hidden="1">
      <c r="A106" s="29" t="s">
        <v>216</v>
      </c>
      <c r="B106" s="164">
        <v>930</v>
      </c>
      <c r="C106" s="25" t="s">
        <v>26</v>
      </c>
      <c r="D106" s="25" t="s">
        <v>42</v>
      </c>
      <c r="E106" s="25" t="s">
        <v>280</v>
      </c>
      <c r="F106" s="25"/>
      <c r="G106" s="26">
        <f>G108</f>
        <v>0</v>
      </c>
      <c r="H106" s="114"/>
      <c r="I106" s="115"/>
    </row>
    <row r="107" spans="1:9" ht="25.5" hidden="1">
      <c r="A107" s="29" t="s">
        <v>255</v>
      </c>
      <c r="B107" s="222">
        <v>930</v>
      </c>
      <c r="C107" s="25" t="s">
        <v>26</v>
      </c>
      <c r="D107" s="25" t="s">
        <v>42</v>
      </c>
      <c r="E107" s="25" t="s">
        <v>280</v>
      </c>
      <c r="F107" s="25" t="s">
        <v>256</v>
      </c>
      <c r="G107" s="2">
        <f>G108</f>
        <v>0</v>
      </c>
      <c r="H107" s="114"/>
      <c r="I107" s="115"/>
    </row>
    <row r="108" spans="1:9" ht="25.5" hidden="1">
      <c r="A108" s="235" t="s">
        <v>198</v>
      </c>
      <c r="B108" s="164">
        <v>930</v>
      </c>
      <c r="C108" s="25" t="s">
        <v>26</v>
      </c>
      <c r="D108" s="25" t="s">
        <v>42</v>
      </c>
      <c r="E108" s="25" t="s">
        <v>280</v>
      </c>
      <c r="F108" s="34" t="s">
        <v>193</v>
      </c>
      <c r="G108" s="48">
        <f>4_функц2017!F118</f>
        <v>0</v>
      </c>
      <c r="H108" s="114"/>
      <c r="I108" s="115"/>
    </row>
    <row r="109" spans="1:9" ht="89.25" hidden="1">
      <c r="A109" s="235" t="s">
        <v>268</v>
      </c>
      <c r="B109" s="164">
        <v>930</v>
      </c>
      <c r="C109" s="25" t="s">
        <v>26</v>
      </c>
      <c r="D109" s="25" t="s">
        <v>42</v>
      </c>
      <c r="E109" s="18" t="s">
        <v>290</v>
      </c>
      <c r="F109" s="34"/>
      <c r="G109" s="48">
        <f>G110</f>
        <v>0</v>
      </c>
      <c r="H109" s="114"/>
      <c r="I109" s="115"/>
    </row>
    <row r="110" spans="1:9" ht="25.5" hidden="1">
      <c r="A110" s="235" t="s">
        <v>255</v>
      </c>
      <c r="B110" s="164">
        <v>930</v>
      </c>
      <c r="C110" s="25" t="s">
        <v>26</v>
      </c>
      <c r="D110" s="25" t="s">
        <v>42</v>
      </c>
      <c r="E110" s="18" t="s">
        <v>290</v>
      </c>
      <c r="F110" s="34" t="s">
        <v>256</v>
      </c>
      <c r="G110" s="48">
        <f>G111</f>
        <v>0</v>
      </c>
      <c r="H110" s="114"/>
      <c r="I110" s="115"/>
    </row>
    <row r="111" spans="1:9" ht="25.5" hidden="1">
      <c r="A111" s="235" t="s">
        <v>198</v>
      </c>
      <c r="B111" s="164">
        <v>930</v>
      </c>
      <c r="C111" s="25" t="s">
        <v>26</v>
      </c>
      <c r="D111" s="25" t="s">
        <v>42</v>
      </c>
      <c r="E111" s="18" t="s">
        <v>290</v>
      </c>
      <c r="F111" s="34" t="s">
        <v>193</v>
      </c>
      <c r="G111" s="48">
        <f>4_функц2017!F125</f>
        <v>0</v>
      </c>
      <c r="H111" s="114"/>
      <c r="I111" s="115"/>
    </row>
    <row r="112" spans="1:9" ht="25.5" hidden="1">
      <c r="A112" s="23" t="s">
        <v>50</v>
      </c>
      <c r="B112" s="166">
        <v>930</v>
      </c>
      <c r="C112" s="12" t="s">
        <v>26</v>
      </c>
      <c r="D112" s="12" t="s">
        <v>51</v>
      </c>
      <c r="E112" s="12"/>
      <c r="F112" s="12"/>
      <c r="G112" s="22">
        <f>G113</f>
        <v>0</v>
      </c>
      <c r="H112" s="114"/>
      <c r="I112" s="115"/>
    </row>
    <row r="113" spans="1:9" ht="25.5" hidden="1">
      <c r="A113" s="27" t="s">
        <v>202</v>
      </c>
      <c r="B113" s="164">
        <v>930</v>
      </c>
      <c r="C113" s="25" t="s">
        <v>26</v>
      </c>
      <c r="D113" s="25" t="s">
        <v>51</v>
      </c>
      <c r="E113" s="25" t="s">
        <v>203</v>
      </c>
      <c r="F113" s="25"/>
      <c r="G113" s="26">
        <f>G114</f>
        <v>0</v>
      </c>
      <c r="H113" s="114"/>
      <c r="I113" s="115"/>
    </row>
    <row r="114" spans="1:9" ht="25.5" hidden="1">
      <c r="A114" s="27" t="s">
        <v>52</v>
      </c>
      <c r="B114" s="164">
        <v>930</v>
      </c>
      <c r="C114" s="25" t="s">
        <v>26</v>
      </c>
      <c r="D114" s="25" t="s">
        <v>51</v>
      </c>
      <c r="E114" s="25" t="s">
        <v>236</v>
      </c>
      <c r="F114" s="25"/>
      <c r="G114" s="26">
        <f>G116</f>
        <v>0</v>
      </c>
      <c r="H114" s="114"/>
      <c r="I114" s="115"/>
    </row>
    <row r="115" spans="1:9" ht="25.5" hidden="1">
      <c r="A115" s="27" t="s">
        <v>255</v>
      </c>
      <c r="B115" s="222">
        <v>930</v>
      </c>
      <c r="C115" s="25" t="s">
        <v>26</v>
      </c>
      <c r="D115" s="25" t="s">
        <v>51</v>
      </c>
      <c r="E115" s="25" t="s">
        <v>236</v>
      </c>
      <c r="F115" s="25" t="s">
        <v>256</v>
      </c>
      <c r="G115" s="26">
        <f>G116</f>
        <v>0</v>
      </c>
      <c r="H115" s="114"/>
      <c r="I115" s="115"/>
    </row>
    <row r="116" spans="1:9" ht="25.5" hidden="1">
      <c r="A116" s="21" t="s">
        <v>215</v>
      </c>
      <c r="B116" s="164">
        <v>930</v>
      </c>
      <c r="C116" s="25" t="s">
        <v>26</v>
      </c>
      <c r="D116" s="25" t="s">
        <v>51</v>
      </c>
      <c r="E116" s="25" t="s">
        <v>236</v>
      </c>
      <c r="F116" s="34" t="s">
        <v>193</v>
      </c>
      <c r="G116" s="26">
        <f>4_функц2017!F130</f>
        <v>0</v>
      </c>
      <c r="H116" s="114"/>
      <c r="I116" s="115"/>
    </row>
    <row r="117" spans="1:9" ht="12.75" customHeight="1">
      <c r="A117" s="128" t="s">
        <v>53</v>
      </c>
      <c r="B117" s="162">
        <v>930</v>
      </c>
      <c r="C117" s="129" t="s">
        <v>54</v>
      </c>
      <c r="D117" s="129"/>
      <c r="E117" s="129"/>
      <c r="F117" s="129"/>
      <c r="G117" s="141">
        <f>G118+G132+G124+G174</f>
        <v>36348.8</v>
      </c>
      <c r="H117" s="112"/>
      <c r="I117" s="113"/>
    </row>
    <row r="118" spans="1:9" s="28" customFormat="1" ht="13.5" customHeight="1" hidden="1">
      <c r="A118" s="11" t="s">
        <v>55</v>
      </c>
      <c r="B118" s="166">
        <v>930</v>
      </c>
      <c r="C118" s="12" t="s">
        <v>54</v>
      </c>
      <c r="D118" s="12" t="s">
        <v>17</v>
      </c>
      <c r="E118" s="12"/>
      <c r="F118" s="12"/>
      <c r="G118" s="13">
        <f>G119</f>
        <v>0</v>
      </c>
      <c r="H118" s="112"/>
      <c r="I118" s="113"/>
    </row>
    <row r="119" spans="1:13" s="37" customFormat="1" ht="42" customHeight="1" hidden="1">
      <c r="A119" s="29" t="s">
        <v>386</v>
      </c>
      <c r="B119" s="164">
        <v>930</v>
      </c>
      <c r="C119" s="39" t="s">
        <v>54</v>
      </c>
      <c r="D119" s="39" t="s">
        <v>17</v>
      </c>
      <c r="E119" s="18" t="s">
        <v>371</v>
      </c>
      <c r="F119" s="39"/>
      <c r="G119" s="40">
        <f>G121</f>
        <v>0</v>
      </c>
      <c r="H119" s="112"/>
      <c r="I119" s="113"/>
      <c r="J119" s="28"/>
      <c r="K119" s="28"/>
      <c r="L119" s="28"/>
      <c r="M119" s="28"/>
    </row>
    <row r="120" spans="1:13" s="37" customFormat="1" ht="27.75" customHeight="1" hidden="1">
      <c r="A120" s="29" t="s">
        <v>390</v>
      </c>
      <c r="B120" s="164">
        <v>930</v>
      </c>
      <c r="C120" s="39" t="s">
        <v>54</v>
      </c>
      <c r="D120" s="39" t="s">
        <v>17</v>
      </c>
      <c r="E120" s="18" t="s">
        <v>391</v>
      </c>
      <c r="F120" s="39"/>
      <c r="G120" s="40">
        <f>G121</f>
        <v>0</v>
      </c>
      <c r="H120" s="112"/>
      <c r="I120" s="113"/>
      <c r="J120" s="28"/>
      <c r="K120" s="28"/>
      <c r="L120" s="28"/>
      <c r="M120" s="28"/>
    </row>
    <row r="121" spans="1:13" s="37" customFormat="1" ht="12.75" hidden="1">
      <c r="A121" s="29" t="s">
        <v>56</v>
      </c>
      <c r="B121" s="164">
        <v>930</v>
      </c>
      <c r="C121" s="39" t="s">
        <v>54</v>
      </c>
      <c r="D121" s="39" t="s">
        <v>17</v>
      </c>
      <c r="E121" s="18" t="s">
        <v>392</v>
      </c>
      <c r="F121" s="39"/>
      <c r="G121" s="40">
        <f>G123</f>
        <v>0</v>
      </c>
      <c r="H121" s="112"/>
      <c r="I121" s="113"/>
      <c r="J121" s="28"/>
      <c r="K121" s="28"/>
      <c r="L121" s="28"/>
      <c r="M121" s="28"/>
    </row>
    <row r="122" spans="1:13" s="37" customFormat="1" ht="25.5" hidden="1">
      <c r="A122" s="29" t="s">
        <v>255</v>
      </c>
      <c r="B122" s="224">
        <v>930</v>
      </c>
      <c r="C122" s="39" t="s">
        <v>54</v>
      </c>
      <c r="D122" s="39" t="s">
        <v>17</v>
      </c>
      <c r="E122" s="18" t="s">
        <v>392</v>
      </c>
      <c r="F122" s="39" t="s">
        <v>256</v>
      </c>
      <c r="G122" s="40">
        <f>G123</f>
        <v>0</v>
      </c>
      <c r="H122" s="112"/>
      <c r="I122" s="113"/>
      <c r="J122" s="28"/>
      <c r="K122" s="28"/>
      <c r="L122" s="28"/>
      <c r="M122" s="28"/>
    </row>
    <row r="123" spans="1:13" s="37" customFormat="1" ht="25.5" hidden="1">
      <c r="A123" s="235" t="s">
        <v>198</v>
      </c>
      <c r="B123" s="164">
        <v>930</v>
      </c>
      <c r="C123" s="39" t="s">
        <v>54</v>
      </c>
      <c r="D123" s="39" t="s">
        <v>17</v>
      </c>
      <c r="E123" s="18" t="s">
        <v>392</v>
      </c>
      <c r="F123" s="39" t="s">
        <v>193</v>
      </c>
      <c r="G123" s="30">
        <f>4_функц2017!F137</f>
        <v>0</v>
      </c>
      <c r="H123" s="112"/>
      <c r="I123" s="113"/>
      <c r="J123" s="28"/>
      <c r="K123" s="28"/>
      <c r="L123" s="28"/>
      <c r="M123" s="28"/>
    </row>
    <row r="124" spans="1:9" ht="12.75">
      <c r="A124" s="11" t="s">
        <v>57</v>
      </c>
      <c r="B124" s="166">
        <v>930</v>
      </c>
      <c r="C124" s="12" t="s">
        <v>54</v>
      </c>
      <c r="D124" s="12" t="s">
        <v>19</v>
      </c>
      <c r="E124" s="12"/>
      <c r="F124" s="12"/>
      <c r="G124" s="13">
        <f>G126</f>
        <v>2268.8</v>
      </c>
      <c r="H124" s="112"/>
      <c r="I124" s="113"/>
    </row>
    <row r="125" spans="1:9" ht="38.25">
      <c r="A125" s="29" t="s">
        <v>372</v>
      </c>
      <c r="B125" s="164">
        <v>930</v>
      </c>
      <c r="C125" s="18" t="s">
        <v>54</v>
      </c>
      <c r="D125" s="18" t="s">
        <v>19</v>
      </c>
      <c r="E125" s="18" t="s">
        <v>371</v>
      </c>
      <c r="F125" s="18"/>
      <c r="G125" s="40">
        <f>G126</f>
        <v>2268.8</v>
      </c>
      <c r="H125" s="112"/>
      <c r="I125" s="113"/>
    </row>
    <row r="126" spans="1:9" ht="25.5">
      <c r="A126" s="38" t="s">
        <v>374</v>
      </c>
      <c r="B126" s="164">
        <v>930</v>
      </c>
      <c r="C126" s="39" t="s">
        <v>54</v>
      </c>
      <c r="D126" s="39" t="s">
        <v>19</v>
      </c>
      <c r="E126" s="39" t="s">
        <v>373</v>
      </c>
      <c r="F126" s="39"/>
      <c r="G126" s="31">
        <f>G127</f>
        <v>2268.8</v>
      </c>
      <c r="H126" s="112"/>
      <c r="I126" s="113"/>
    </row>
    <row r="127" spans="1:9" ht="14.25" customHeight="1">
      <c r="A127" s="38" t="s">
        <v>376</v>
      </c>
      <c r="B127" s="164">
        <v>930</v>
      </c>
      <c r="C127" s="39" t="s">
        <v>54</v>
      </c>
      <c r="D127" s="39" t="s">
        <v>19</v>
      </c>
      <c r="E127" s="39" t="s">
        <v>375</v>
      </c>
      <c r="F127" s="39"/>
      <c r="G127" s="31">
        <f>G128+G130</f>
        <v>2268.8</v>
      </c>
      <c r="H127" s="112"/>
      <c r="I127" s="113"/>
    </row>
    <row r="128" spans="1:9" ht="25.5" hidden="1">
      <c r="A128" s="38" t="s">
        <v>255</v>
      </c>
      <c r="B128" s="164">
        <v>930</v>
      </c>
      <c r="C128" s="39" t="s">
        <v>54</v>
      </c>
      <c r="D128" s="39" t="s">
        <v>19</v>
      </c>
      <c r="E128" s="39" t="s">
        <v>375</v>
      </c>
      <c r="F128" s="39" t="s">
        <v>256</v>
      </c>
      <c r="G128" s="31">
        <f>G129</f>
        <v>0</v>
      </c>
      <c r="H128" s="112"/>
      <c r="I128" s="113"/>
    </row>
    <row r="129" spans="1:9" ht="25.5" hidden="1">
      <c r="A129" s="38" t="s">
        <v>198</v>
      </c>
      <c r="B129" s="164">
        <v>930</v>
      </c>
      <c r="C129" s="39" t="s">
        <v>54</v>
      </c>
      <c r="D129" s="39" t="s">
        <v>19</v>
      </c>
      <c r="E129" s="39" t="s">
        <v>375</v>
      </c>
      <c r="F129" s="39" t="s">
        <v>193</v>
      </c>
      <c r="G129" s="30">
        <f>4_функц2017!F143</f>
        <v>0</v>
      </c>
      <c r="H129" s="112"/>
      <c r="I129" s="113"/>
    </row>
    <row r="130" spans="1:9" ht="25.5">
      <c r="A130" s="38" t="s">
        <v>377</v>
      </c>
      <c r="B130" s="164">
        <v>930</v>
      </c>
      <c r="C130" s="39" t="s">
        <v>54</v>
      </c>
      <c r="D130" s="39" t="s">
        <v>19</v>
      </c>
      <c r="E130" s="39" t="s">
        <v>375</v>
      </c>
      <c r="F130" s="39" t="s">
        <v>273</v>
      </c>
      <c r="G130" s="40">
        <f>G131</f>
        <v>2268.8</v>
      </c>
      <c r="H130" s="112"/>
      <c r="I130" s="113"/>
    </row>
    <row r="131" spans="1:9" ht="12.75">
      <c r="A131" s="38" t="s">
        <v>285</v>
      </c>
      <c r="B131" s="164">
        <v>930</v>
      </c>
      <c r="C131" s="39" t="s">
        <v>54</v>
      </c>
      <c r="D131" s="39" t="s">
        <v>19</v>
      </c>
      <c r="E131" s="39" t="s">
        <v>375</v>
      </c>
      <c r="F131" s="39" t="s">
        <v>286</v>
      </c>
      <c r="G131" s="316">
        <f>4_функц2017!F145</f>
        <v>2268.8</v>
      </c>
      <c r="H131" s="112"/>
      <c r="I131" s="113"/>
    </row>
    <row r="132" spans="1:9" ht="12" customHeight="1">
      <c r="A132" s="240" t="s">
        <v>58</v>
      </c>
      <c r="B132" s="241">
        <v>930</v>
      </c>
      <c r="C132" s="242" t="s">
        <v>54</v>
      </c>
      <c r="D132" s="242" t="s">
        <v>23</v>
      </c>
      <c r="E132" s="242"/>
      <c r="F132" s="242"/>
      <c r="G132" s="243">
        <f>G138+G133+G173</f>
        <v>34080</v>
      </c>
      <c r="H132" s="112"/>
      <c r="I132" s="113"/>
    </row>
    <row r="133" spans="1:9" ht="38.25" hidden="1">
      <c r="A133" s="27" t="s">
        <v>217</v>
      </c>
      <c r="B133" s="164">
        <v>930</v>
      </c>
      <c r="C133" s="25" t="s">
        <v>54</v>
      </c>
      <c r="D133" s="25" t="s">
        <v>23</v>
      </c>
      <c r="E133" s="25" t="s">
        <v>317</v>
      </c>
      <c r="F133" s="25"/>
      <c r="G133" s="30">
        <f>G135</f>
        <v>0</v>
      </c>
      <c r="H133" s="112"/>
      <c r="I133" s="113"/>
    </row>
    <row r="134" spans="1:9" ht="25.5" hidden="1">
      <c r="A134" s="27" t="s">
        <v>319</v>
      </c>
      <c r="B134" s="164">
        <v>930</v>
      </c>
      <c r="C134" s="25" t="s">
        <v>54</v>
      </c>
      <c r="D134" s="25" t="s">
        <v>23</v>
      </c>
      <c r="E134" s="25" t="s">
        <v>320</v>
      </c>
      <c r="F134" s="25"/>
      <c r="G134" s="30">
        <f>G135</f>
        <v>0</v>
      </c>
      <c r="H134" s="112"/>
      <c r="I134" s="113"/>
    </row>
    <row r="135" spans="1:9" ht="12.75" hidden="1">
      <c r="A135" s="27" t="s">
        <v>218</v>
      </c>
      <c r="B135" s="164">
        <v>930</v>
      </c>
      <c r="C135" s="25" t="s">
        <v>54</v>
      </c>
      <c r="D135" s="25" t="s">
        <v>23</v>
      </c>
      <c r="E135" s="25" t="s">
        <v>318</v>
      </c>
      <c r="F135" s="25"/>
      <c r="G135" s="30">
        <f>G136</f>
        <v>0</v>
      </c>
      <c r="H135" s="112"/>
      <c r="I135" s="113"/>
    </row>
    <row r="136" spans="1:9" ht="25.5" hidden="1">
      <c r="A136" s="27" t="s">
        <v>255</v>
      </c>
      <c r="B136" s="222">
        <v>930</v>
      </c>
      <c r="C136" s="25" t="s">
        <v>54</v>
      </c>
      <c r="D136" s="25" t="s">
        <v>23</v>
      </c>
      <c r="E136" s="25" t="s">
        <v>318</v>
      </c>
      <c r="F136" s="25" t="s">
        <v>256</v>
      </c>
      <c r="G136" s="30">
        <f>G137</f>
        <v>0</v>
      </c>
      <c r="H136" s="112"/>
      <c r="I136" s="113"/>
    </row>
    <row r="137" spans="1:9" ht="25.5" hidden="1">
      <c r="A137" s="21" t="s">
        <v>198</v>
      </c>
      <c r="B137" s="164">
        <v>930</v>
      </c>
      <c r="C137" s="25" t="s">
        <v>54</v>
      </c>
      <c r="D137" s="25" t="s">
        <v>23</v>
      </c>
      <c r="E137" s="25" t="s">
        <v>318</v>
      </c>
      <c r="F137" s="34" t="s">
        <v>193</v>
      </c>
      <c r="G137" s="30">
        <f>4_функц2017!F151</f>
        <v>0</v>
      </c>
      <c r="H137" s="112"/>
      <c r="I137" s="113"/>
    </row>
    <row r="138" spans="1:9" ht="25.5">
      <c r="A138" s="29" t="s">
        <v>271</v>
      </c>
      <c r="B138" s="164">
        <v>930</v>
      </c>
      <c r="C138" s="18" t="s">
        <v>54</v>
      </c>
      <c r="D138" s="18" t="s">
        <v>23</v>
      </c>
      <c r="E138" s="18" t="s">
        <v>322</v>
      </c>
      <c r="F138" s="18"/>
      <c r="G138" s="30">
        <f>G139</f>
        <v>33850</v>
      </c>
      <c r="H138" s="112"/>
      <c r="I138" s="113"/>
    </row>
    <row r="139" spans="1:9" ht="25.5">
      <c r="A139" s="29" t="s">
        <v>323</v>
      </c>
      <c r="B139" s="164">
        <v>930</v>
      </c>
      <c r="C139" s="18" t="s">
        <v>54</v>
      </c>
      <c r="D139" s="18" t="s">
        <v>23</v>
      </c>
      <c r="E139" s="18" t="s">
        <v>324</v>
      </c>
      <c r="F139" s="18"/>
      <c r="G139" s="30">
        <f>G140+G143+G146+G152+G158+G161+G164+G167</f>
        <v>33850</v>
      </c>
      <c r="H139" s="112"/>
      <c r="I139" s="113"/>
    </row>
    <row r="140" spans="1:9" ht="12.75">
      <c r="A140" s="29" t="s">
        <v>367</v>
      </c>
      <c r="B140" s="164">
        <v>930</v>
      </c>
      <c r="C140" s="18" t="s">
        <v>54</v>
      </c>
      <c r="D140" s="18" t="s">
        <v>23</v>
      </c>
      <c r="E140" s="18" t="s">
        <v>325</v>
      </c>
      <c r="F140" s="18"/>
      <c r="G140" s="30">
        <f>G142</f>
        <v>5500</v>
      </c>
      <c r="H140" s="112"/>
      <c r="I140" s="113"/>
    </row>
    <row r="141" spans="1:9" ht="25.5">
      <c r="A141" s="29" t="s">
        <v>255</v>
      </c>
      <c r="B141" s="222">
        <v>930</v>
      </c>
      <c r="C141" s="18" t="s">
        <v>54</v>
      </c>
      <c r="D141" s="18" t="s">
        <v>23</v>
      </c>
      <c r="E141" s="18" t="s">
        <v>325</v>
      </c>
      <c r="F141" s="18" t="s">
        <v>256</v>
      </c>
      <c r="G141" s="30">
        <f>G142</f>
        <v>5500</v>
      </c>
      <c r="H141" s="112"/>
      <c r="I141" s="113"/>
    </row>
    <row r="142" spans="1:9" ht="25.5">
      <c r="A142" s="21" t="s">
        <v>198</v>
      </c>
      <c r="B142" s="164">
        <v>930</v>
      </c>
      <c r="C142" s="18" t="s">
        <v>54</v>
      </c>
      <c r="D142" s="18" t="s">
        <v>23</v>
      </c>
      <c r="E142" s="18" t="s">
        <v>325</v>
      </c>
      <c r="F142" s="34" t="s">
        <v>193</v>
      </c>
      <c r="G142" s="30">
        <f>4_функц2017!F156</f>
        <v>5500</v>
      </c>
      <c r="H142" s="112"/>
      <c r="I142" s="113"/>
    </row>
    <row r="143" spans="1:9" ht="12.75">
      <c r="A143" s="21" t="s">
        <v>218</v>
      </c>
      <c r="B143" s="164">
        <v>930</v>
      </c>
      <c r="C143" s="18" t="s">
        <v>54</v>
      </c>
      <c r="D143" s="18" t="s">
        <v>23</v>
      </c>
      <c r="E143" s="18" t="s">
        <v>326</v>
      </c>
      <c r="F143" s="34"/>
      <c r="G143" s="30">
        <f>G144</f>
        <v>4260</v>
      </c>
      <c r="H143" s="112"/>
      <c r="I143" s="113"/>
    </row>
    <row r="144" spans="1:9" ht="25.5">
      <c r="A144" s="21" t="s">
        <v>255</v>
      </c>
      <c r="B144" s="164">
        <v>930</v>
      </c>
      <c r="C144" s="18" t="s">
        <v>54</v>
      </c>
      <c r="D144" s="18" t="s">
        <v>23</v>
      </c>
      <c r="E144" s="18" t="s">
        <v>326</v>
      </c>
      <c r="F144" s="34" t="s">
        <v>256</v>
      </c>
      <c r="G144" s="30">
        <f>G145</f>
        <v>4260</v>
      </c>
      <c r="H144" s="112"/>
      <c r="I144" s="113"/>
    </row>
    <row r="145" spans="1:9" ht="25.5">
      <c r="A145" s="21" t="s">
        <v>198</v>
      </c>
      <c r="B145" s="164">
        <v>930</v>
      </c>
      <c r="C145" s="18" t="s">
        <v>54</v>
      </c>
      <c r="D145" s="18" t="s">
        <v>23</v>
      </c>
      <c r="E145" s="18" t="s">
        <v>326</v>
      </c>
      <c r="F145" s="34" t="s">
        <v>193</v>
      </c>
      <c r="G145" s="30">
        <f>4_функц2017!F159</f>
        <v>4260</v>
      </c>
      <c r="H145" s="112"/>
      <c r="I145" s="113"/>
    </row>
    <row r="146" spans="1:9" ht="24.75" customHeight="1">
      <c r="A146" s="27" t="s">
        <v>221</v>
      </c>
      <c r="B146" s="164">
        <v>930</v>
      </c>
      <c r="C146" s="25" t="s">
        <v>54</v>
      </c>
      <c r="D146" s="25" t="s">
        <v>23</v>
      </c>
      <c r="E146" s="25" t="s">
        <v>328</v>
      </c>
      <c r="F146" s="25"/>
      <c r="G146" s="31">
        <f>G148</f>
        <v>2350</v>
      </c>
      <c r="H146" s="112"/>
      <c r="I146" s="113"/>
    </row>
    <row r="147" spans="1:9" ht="24.75" customHeight="1">
      <c r="A147" s="27" t="s">
        <v>255</v>
      </c>
      <c r="B147" s="222">
        <v>930</v>
      </c>
      <c r="C147" s="25" t="s">
        <v>54</v>
      </c>
      <c r="D147" s="25" t="s">
        <v>23</v>
      </c>
      <c r="E147" s="25" t="s">
        <v>328</v>
      </c>
      <c r="F147" s="25" t="s">
        <v>256</v>
      </c>
      <c r="G147" s="31">
        <f>G148</f>
        <v>2350</v>
      </c>
      <c r="H147" s="112"/>
      <c r="I147" s="113"/>
    </row>
    <row r="148" spans="1:14" s="28" customFormat="1" ht="25.5">
      <c r="A148" s="50" t="s">
        <v>198</v>
      </c>
      <c r="B148" s="164">
        <v>930</v>
      </c>
      <c r="C148" s="25" t="s">
        <v>54</v>
      </c>
      <c r="D148" s="25" t="s">
        <v>23</v>
      </c>
      <c r="E148" s="25" t="s">
        <v>328</v>
      </c>
      <c r="F148" s="34" t="s">
        <v>193</v>
      </c>
      <c r="G148" s="51">
        <f>4_функц2017!F162</f>
        <v>2350</v>
      </c>
      <c r="H148" s="119"/>
      <c r="I148" s="113"/>
      <c r="J148" s="376"/>
      <c r="K148" s="377"/>
      <c r="N148" s="1"/>
    </row>
    <row r="149" spans="1:14" s="28" customFormat="1" ht="25.5" hidden="1">
      <c r="A149" s="21" t="s">
        <v>231</v>
      </c>
      <c r="B149" s="164">
        <v>930</v>
      </c>
      <c r="C149" s="25" t="s">
        <v>54</v>
      </c>
      <c r="D149" s="25" t="s">
        <v>23</v>
      </c>
      <c r="E149" s="25" t="s">
        <v>219</v>
      </c>
      <c r="F149" s="34"/>
      <c r="G149" s="31" t="e">
        <f>G151</f>
        <v>#REF!</v>
      </c>
      <c r="H149" s="112"/>
      <c r="I149" s="113"/>
      <c r="N149" s="1"/>
    </row>
    <row r="150" spans="1:14" s="28" customFormat="1" ht="38.25" hidden="1">
      <c r="A150" s="21" t="s">
        <v>261</v>
      </c>
      <c r="B150" s="223">
        <v>930</v>
      </c>
      <c r="C150" s="25" t="s">
        <v>54</v>
      </c>
      <c r="D150" s="25" t="s">
        <v>23</v>
      </c>
      <c r="E150" s="25" t="s">
        <v>219</v>
      </c>
      <c r="F150" s="34" t="s">
        <v>260</v>
      </c>
      <c r="G150" s="31" t="e">
        <f>G151</f>
        <v>#REF!</v>
      </c>
      <c r="H150" s="112"/>
      <c r="I150" s="113"/>
      <c r="N150" s="1"/>
    </row>
    <row r="151" spans="1:14" s="28" customFormat="1" ht="25.5" hidden="1">
      <c r="A151" s="21" t="s">
        <v>198</v>
      </c>
      <c r="B151" s="164">
        <v>930</v>
      </c>
      <c r="C151" s="25" t="s">
        <v>54</v>
      </c>
      <c r="D151" s="25" t="s">
        <v>23</v>
      </c>
      <c r="E151" s="25" t="s">
        <v>219</v>
      </c>
      <c r="F151" s="34" t="s">
        <v>122</v>
      </c>
      <c r="G151" s="30" t="e">
        <f>4_функц2017!#REF!</f>
        <v>#REF!</v>
      </c>
      <c r="H151" s="112"/>
      <c r="I151" s="113"/>
      <c r="N151" s="1"/>
    </row>
    <row r="152" spans="1:14" s="28" customFormat="1" ht="41.25" customHeight="1">
      <c r="A152" s="27" t="s">
        <v>270</v>
      </c>
      <c r="B152" s="164">
        <v>930</v>
      </c>
      <c r="C152" s="25" t="s">
        <v>54</v>
      </c>
      <c r="D152" s="25" t="s">
        <v>23</v>
      </c>
      <c r="E152" s="25" t="s">
        <v>329</v>
      </c>
      <c r="F152" s="25"/>
      <c r="G152" s="31">
        <f>G154</f>
        <v>7835</v>
      </c>
      <c r="H152" s="112"/>
      <c r="I152" s="113"/>
      <c r="N152" s="1"/>
    </row>
    <row r="153" spans="1:14" s="28" customFormat="1" ht="25.5">
      <c r="A153" s="27" t="s">
        <v>255</v>
      </c>
      <c r="B153" s="223">
        <v>930</v>
      </c>
      <c r="C153" s="25" t="s">
        <v>54</v>
      </c>
      <c r="D153" s="25" t="s">
        <v>23</v>
      </c>
      <c r="E153" s="25" t="s">
        <v>329</v>
      </c>
      <c r="F153" s="25" t="s">
        <v>256</v>
      </c>
      <c r="G153" s="31">
        <f>G154</f>
        <v>7835</v>
      </c>
      <c r="H153" s="112"/>
      <c r="I153" s="113"/>
      <c r="N153" s="1"/>
    </row>
    <row r="154" spans="1:14" s="28" customFormat="1" ht="26.25" customHeight="1">
      <c r="A154" s="21" t="s">
        <v>198</v>
      </c>
      <c r="B154" s="164">
        <v>930</v>
      </c>
      <c r="C154" s="25" t="s">
        <v>54</v>
      </c>
      <c r="D154" s="25" t="s">
        <v>23</v>
      </c>
      <c r="E154" s="25" t="s">
        <v>329</v>
      </c>
      <c r="F154" s="34" t="s">
        <v>193</v>
      </c>
      <c r="G154" s="30">
        <f>4_функц2017!F165</f>
        <v>7835</v>
      </c>
      <c r="H154" s="112"/>
      <c r="I154" s="113"/>
      <c r="N154" s="1"/>
    </row>
    <row r="155" spans="1:14" s="28" customFormat="1" ht="12.75" customHeight="1" hidden="1">
      <c r="A155" s="21" t="s">
        <v>296</v>
      </c>
      <c r="B155" s="164">
        <v>930</v>
      </c>
      <c r="C155" s="25" t="s">
        <v>54</v>
      </c>
      <c r="D155" s="25" t="s">
        <v>23</v>
      </c>
      <c r="E155" s="25" t="s">
        <v>330</v>
      </c>
      <c r="F155" s="34"/>
      <c r="G155" s="30">
        <f>G156</f>
        <v>0</v>
      </c>
      <c r="H155" s="112"/>
      <c r="I155" s="113"/>
      <c r="N155" s="1"/>
    </row>
    <row r="156" spans="1:14" s="28" customFormat="1" ht="24" customHeight="1" hidden="1">
      <c r="A156" s="21" t="s">
        <v>255</v>
      </c>
      <c r="B156" s="164">
        <v>930</v>
      </c>
      <c r="C156" s="25" t="s">
        <v>54</v>
      </c>
      <c r="D156" s="25" t="s">
        <v>23</v>
      </c>
      <c r="E156" s="25" t="s">
        <v>330</v>
      </c>
      <c r="F156" s="34" t="s">
        <v>256</v>
      </c>
      <c r="G156" s="30">
        <f>G157</f>
        <v>0</v>
      </c>
      <c r="H156" s="112"/>
      <c r="I156" s="113"/>
      <c r="N156" s="1"/>
    </row>
    <row r="157" spans="1:14" s="28" customFormat="1" ht="24" customHeight="1" hidden="1">
      <c r="A157" s="21" t="s">
        <v>198</v>
      </c>
      <c r="B157" s="164">
        <v>930</v>
      </c>
      <c r="C157" s="25" t="s">
        <v>54</v>
      </c>
      <c r="D157" s="25" t="s">
        <v>23</v>
      </c>
      <c r="E157" s="25" t="s">
        <v>330</v>
      </c>
      <c r="F157" s="34" t="s">
        <v>193</v>
      </c>
      <c r="G157" s="30">
        <f>4_функц2017!F168</f>
        <v>0</v>
      </c>
      <c r="H157" s="112"/>
      <c r="I157" s="113"/>
      <c r="N157" s="1"/>
    </row>
    <row r="158" spans="1:14" s="28" customFormat="1" ht="20.25" customHeight="1">
      <c r="A158" s="265" t="s">
        <v>291</v>
      </c>
      <c r="B158" s="18" t="s">
        <v>252</v>
      </c>
      <c r="C158" s="18" t="s">
        <v>54</v>
      </c>
      <c r="D158" s="18" t="s">
        <v>23</v>
      </c>
      <c r="E158" s="18" t="s">
        <v>331</v>
      </c>
      <c r="F158" s="233"/>
      <c r="G158" s="30">
        <f>G159</f>
        <v>5930</v>
      </c>
      <c r="H158" s="112"/>
      <c r="I158" s="113"/>
      <c r="N158" s="1"/>
    </row>
    <row r="159" spans="1:14" s="28" customFormat="1" ht="24" customHeight="1">
      <c r="A159" s="235" t="s">
        <v>255</v>
      </c>
      <c r="B159" s="18" t="s">
        <v>252</v>
      </c>
      <c r="C159" s="18" t="s">
        <v>54</v>
      </c>
      <c r="D159" s="18" t="s">
        <v>23</v>
      </c>
      <c r="E159" s="18" t="s">
        <v>331</v>
      </c>
      <c r="F159" s="233" t="s">
        <v>256</v>
      </c>
      <c r="G159" s="30">
        <f>G160</f>
        <v>5930</v>
      </c>
      <c r="H159" s="112"/>
      <c r="I159" s="113"/>
      <c r="N159" s="1"/>
    </row>
    <row r="160" spans="1:14" s="28" customFormat="1" ht="28.5" customHeight="1">
      <c r="A160" s="235" t="s">
        <v>198</v>
      </c>
      <c r="B160" s="18" t="s">
        <v>252</v>
      </c>
      <c r="C160" s="18" t="s">
        <v>54</v>
      </c>
      <c r="D160" s="18" t="s">
        <v>23</v>
      </c>
      <c r="E160" s="18" t="s">
        <v>331</v>
      </c>
      <c r="F160" s="233" t="s">
        <v>193</v>
      </c>
      <c r="G160" s="30">
        <f>4_функц2017!F171</f>
        <v>5930</v>
      </c>
      <c r="H160" s="112"/>
      <c r="I160" s="113"/>
      <c r="N160" s="1"/>
    </row>
    <row r="161" spans="1:14" s="28" customFormat="1" ht="16.5" customHeight="1">
      <c r="A161" s="235" t="s">
        <v>295</v>
      </c>
      <c r="B161" s="18" t="s">
        <v>252</v>
      </c>
      <c r="C161" s="18" t="s">
        <v>54</v>
      </c>
      <c r="D161" s="18" t="s">
        <v>23</v>
      </c>
      <c r="E161" s="18" t="s">
        <v>332</v>
      </c>
      <c r="F161" s="233"/>
      <c r="G161" s="30">
        <f>G162</f>
        <v>2874</v>
      </c>
      <c r="H161" s="112"/>
      <c r="I161" s="113"/>
      <c r="N161" s="1"/>
    </row>
    <row r="162" spans="1:14" s="28" customFormat="1" ht="28.5" customHeight="1">
      <c r="A162" s="235" t="s">
        <v>255</v>
      </c>
      <c r="B162" s="18" t="s">
        <v>252</v>
      </c>
      <c r="C162" s="18" t="s">
        <v>54</v>
      </c>
      <c r="D162" s="18" t="s">
        <v>23</v>
      </c>
      <c r="E162" s="18" t="s">
        <v>332</v>
      </c>
      <c r="F162" s="233" t="s">
        <v>256</v>
      </c>
      <c r="G162" s="30">
        <f>G163</f>
        <v>2874</v>
      </c>
      <c r="H162" s="112"/>
      <c r="I162" s="113"/>
      <c r="N162" s="1"/>
    </row>
    <row r="163" spans="1:14" s="28" customFormat="1" ht="28.5" customHeight="1">
      <c r="A163" s="235" t="s">
        <v>198</v>
      </c>
      <c r="B163" s="18" t="s">
        <v>252</v>
      </c>
      <c r="C163" s="18" t="s">
        <v>54</v>
      </c>
      <c r="D163" s="18" t="s">
        <v>23</v>
      </c>
      <c r="E163" s="18" t="s">
        <v>332</v>
      </c>
      <c r="F163" s="233" t="s">
        <v>193</v>
      </c>
      <c r="G163" s="30">
        <f>4_функц2017!F174</f>
        <v>2874</v>
      </c>
      <c r="H163" s="112"/>
      <c r="I163" s="113"/>
      <c r="N163" s="1"/>
    </row>
    <row r="164" spans="1:14" s="28" customFormat="1" ht="93" customHeight="1">
      <c r="A164" s="235" t="s">
        <v>268</v>
      </c>
      <c r="B164" s="18" t="s">
        <v>252</v>
      </c>
      <c r="C164" s="18" t="s">
        <v>54</v>
      </c>
      <c r="D164" s="18" t="s">
        <v>23</v>
      </c>
      <c r="E164" s="18" t="s">
        <v>438</v>
      </c>
      <c r="F164" s="233"/>
      <c r="G164" s="30">
        <f>G165</f>
        <v>2731</v>
      </c>
      <c r="H164" s="112"/>
      <c r="I164" s="113"/>
      <c r="N164" s="1"/>
    </row>
    <row r="165" spans="1:14" s="28" customFormat="1" ht="28.5" customHeight="1">
      <c r="A165" s="235" t="s">
        <v>255</v>
      </c>
      <c r="B165" s="18" t="s">
        <v>252</v>
      </c>
      <c r="C165" s="18" t="s">
        <v>54</v>
      </c>
      <c r="D165" s="18" t="s">
        <v>23</v>
      </c>
      <c r="E165" s="18" t="s">
        <v>438</v>
      </c>
      <c r="F165" s="233" t="s">
        <v>256</v>
      </c>
      <c r="G165" s="30">
        <f>G166</f>
        <v>2731</v>
      </c>
      <c r="H165" s="112"/>
      <c r="I165" s="113"/>
      <c r="N165" s="1"/>
    </row>
    <row r="166" spans="1:14" s="28" customFormat="1" ht="28.5" customHeight="1">
      <c r="A166" s="235" t="s">
        <v>198</v>
      </c>
      <c r="B166" s="18" t="s">
        <v>252</v>
      </c>
      <c r="C166" s="18" t="s">
        <v>54</v>
      </c>
      <c r="D166" s="18" t="s">
        <v>23</v>
      </c>
      <c r="E166" s="18" t="s">
        <v>438</v>
      </c>
      <c r="F166" s="233" t="s">
        <v>193</v>
      </c>
      <c r="G166" s="30">
        <f>4_функц2017!F177</f>
        <v>2731</v>
      </c>
      <c r="H166" s="112"/>
      <c r="I166" s="113"/>
      <c r="N166" s="1"/>
    </row>
    <row r="167" spans="1:14" s="28" customFormat="1" ht="92.25" customHeight="1">
      <c r="A167" s="235" t="s">
        <v>446</v>
      </c>
      <c r="B167" s="18" t="s">
        <v>252</v>
      </c>
      <c r="C167" s="18" t="s">
        <v>54</v>
      </c>
      <c r="D167" s="18" t="s">
        <v>23</v>
      </c>
      <c r="E167" s="18" t="s">
        <v>447</v>
      </c>
      <c r="F167" s="233"/>
      <c r="G167" s="30">
        <f>G168</f>
        <v>2370</v>
      </c>
      <c r="H167" s="112"/>
      <c r="I167" s="113"/>
      <c r="N167" s="1"/>
    </row>
    <row r="168" spans="1:14" s="28" customFormat="1" ht="28.5" customHeight="1">
      <c r="A168" s="235" t="s">
        <v>255</v>
      </c>
      <c r="B168" s="18" t="s">
        <v>252</v>
      </c>
      <c r="C168" s="18" t="s">
        <v>54</v>
      </c>
      <c r="D168" s="18" t="s">
        <v>23</v>
      </c>
      <c r="E168" s="18" t="s">
        <v>447</v>
      </c>
      <c r="F168" s="233" t="s">
        <v>256</v>
      </c>
      <c r="G168" s="30">
        <f>G169</f>
        <v>2370</v>
      </c>
      <c r="H168" s="112"/>
      <c r="I168" s="113"/>
      <c r="N168" s="1"/>
    </row>
    <row r="169" spans="1:14" s="28" customFormat="1" ht="28.5" customHeight="1">
      <c r="A169" s="235" t="s">
        <v>198</v>
      </c>
      <c r="B169" s="18" t="s">
        <v>252</v>
      </c>
      <c r="C169" s="18" t="s">
        <v>54</v>
      </c>
      <c r="D169" s="18" t="s">
        <v>23</v>
      </c>
      <c r="E169" s="18" t="s">
        <v>447</v>
      </c>
      <c r="F169" s="233" t="s">
        <v>193</v>
      </c>
      <c r="G169" s="30">
        <f>4_функц2017!F180</f>
        <v>2370</v>
      </c>
      <c r="H169" s="112"/>
      <c r="I169" s="113"/>
      <c r="N169" s="1"/>
    </row>
    <row r="170" spans="1:14" s="28" customFormat="1" ht="24" customHeight="1">
      <c r="A170" s="235" t="s">
        <v>202</v>
      </c>
      <c r="B170" s="18" t="s">
        <v>252</v>
      </c>
      <c r="C170" s="18" t="s">
        <v>54</v>
      </c>
      <c r="D170" s="18" t="s">
        <v>23</v>
      </c>
      <c r="E170" s="39" t="s">
        <v>301</v>
      </c>
      <c r="F170" s="233"/>
      <c r="G170" s="30">
        <f>G171</f>
        <v>230</v>
      </c>
      <c r="H170" s="112"/>
      <c r="I170" s="113"/>
      <c r="N170" s="1"/>
    </row>
    <row r="171" spans="1:14" s="28" customFormat="1" ht="25.5" customHeight="1">
      <c r="A171" s="235" t="s">
        <v>436</v>
      </c>
      <c r="B171" s="18" t="s">
        <v>252</v>
      </c>
      <c r="C171" s="18" t="s">
        <v>54</v>
      </c>
      <c r="D171" s="18" t="s">
        <v>23</v>
      </c>
      <c r="E171" s="39" t="s">
        <v>437</v>
      </c>
      <c r="F171" s="233"/>
      <c r="G171" s="30">
        <f>G172</f>
        <v>230</v>
      </c>
      <c r="H171" s="112"/>
      <c r="I171" s="113"/>
      <c r="N171" s="1"/>
    </row>
    <row r="172" spans="1:14" s="28" customFormat="1" ht="14.25" customHeight="1">
      <c r="A172" s="235" t="s">
        <v>257</v>
      </c>
      <c r="B172" s="18" t="s">
        <v>252</v>
      </c>
      <c r="C172" s="18" t="s">
        <v>54</v>
      </c>
      <c r="D172" s="18" t="s">
        <v>23</v>
      </c>
      <c r="E172" s="18" t="s">
        <v>437</v>
      </c>
      <c r="F172" s="233" t="s">
        <v>112</v>
      </c>
      <c r="G172" s="30">
        <f>G173</f>
        <v>230</v>
      </c>
      <c r="H172" s="112"/>
      <c r="I172" s="113"/>
      <c r="N172" s="1"/>
    </row>
    <row r="173" spans="1:14" s="28" customFormat="1" ht="14.25" customHeight="1">
      <c r="A173" s="235" t="s">
        <v>191</v>
      </c>
      <c r="B173" s="18" t="s">
        <v>252</v>
      </c>
      <c r="C173" s="18" t="s">
        <v>54</v>
      </c>
      <c r="D173" s="18" t="s">
        <v>23</v>
      </c>
      <c r="E173" s="18" t="s">
        <v>437</v>
      </c>
      <c r="F173" s="233" t="s">
        <v>192</v>
      </c>
      <c r="G173" s="30">
        <f>4_функц2017!F184</f>
        <v>230</v>
      </c>
      <c r="H173" s="112"/>
      <c r="I173" s="113"/>
      <c r="N173" s="1"/>
    </row>
    <row r="174" spans="1:14" s="28" customFormat="1" ht="25.5" hidden="1">
      <c r="A174" s="11" t="s">
        <v>92</v>
      </c>
      <c r="B174" s="166">
        <v>930</v>
      </c>
      <c r="C174" s="12" t="s">
        <v>54</v>
      </c>
      <c r="D174" s="12" t="s">
        <v>54</v>
      </c>
      <c r="E174" s="12"/>
      <c r="F174" s="12"/>
      <c r="G174" s="13">
        <f>G175</f>
        <v>0</v>
      </c>
      <c r="H174" s="112"/>
      <c r="I174" s="113"/>
      <c r="N174" s="1"/>
    </row>
    <row r="175" spans="1:14" s="28" customFormat="1" ht="25.5" hidden="1">
      <c r="A175" s="38" t="s">
        <v>202</v>
      </c>
      <c r="B175" s="164">
        <v>930</v>
      </c>
      <c r="C175" s="39" t="s">
        <v>54</v>
      </c>
      <c r="D175" s="39" t="s">
        <v>54</v>
      </c>
      <c r="E175" s="39" t="s">
        <v>203</v>
      </c>
      <c r="F175" s="39"/>
      <c r="G175" s="40">
        <f>G176+G180</f>
        <v>0</v>
      </c>
      <c r="H175" s="112"/>
      <c r="I175" s="113"/>
      <c r="N175" s="1"/>
    </row>
    <row r="176" spans="1:14" s="28" customFormat="1" ht="89.25" hidden="1">
      <c r="A176" s="21" t="s">
        <v>27</v>
      </c>
      <c r="B176" s="164">
        <v>930</v>
      </c>
      <c r="C176" s="25" t="s">
        <v>54</v>
      </c>
      <c r="D176" s="25" t="s">
        <v>54</v>
      </c>
      <c r="E176" s="25" t="s">
        <v>201</v>
      </c>
      <c r="F176" s="25"/>
      <c r="G176" s="31">
        <f>G179</f>
        <v>0</v>
      </c>
      <c r="H176" s="112"/>
      <c r="I176" s="113"/>
      <c r="N176" s="1"/>
    </row>
    <row r="177" spans="1:14" s="28" customFormat="1" ht="75" customHeight="1" hidden="1">
      <c r="A177" s="21" t="s">
        <v>91</v>
      </c>
      <c r="B177" s="164">
        <v>930</v>
      </c>
      <c r="C177" s="25" t="s">
        <v>54</v>
      </c>
      <c r="D177" s="25" t="s">
        <v>54</v>
      </c>
      <c r="E177" s="25" t="s">
        <v>233</v>
      </c>
      <c r="F177" s="25"/>
      <c r="G177" s="31">
        <f>G179</f>
        <v>0</v>
      </c>
      <c r="H177" s="112"/>
      <c r="I177" s="113"/>
      <c r="N177" s="1"/>
    </row>
    <row r="178" spans="1:14" s="28" customFormat="1" ht="13.5" customHeight="1" hidden="1">
      <c r="A178" s="21" t="s">
        <v>90</v>
      </c>
      <c r="B178" s="164">
        <v>930</v>
      </c>
      <c r="C178" s="25" t="s">
        <v>54</v>
      </c>
      <c r="D178" s="25" t="s">
        <v>54</v>
      </c>
      <c r="E178" s="25" t="s">
        <v>233</v>
      </c>
      <c r="F178" s="18" t="s">
        <v>259</v>
      </c>
      <c r="G178" s="31">
        <f>G179</f>
        <v>0</v>
      </c>
      <c r="H178" s="112"/>
      <c r="I178" s="113"/>
      <c r="N178" s="1"/>
    </row>
    <row r="179" spans="1:14" s="28" customFormat="1" ht="12.75" hidden="1">
      <c r="A179" s="27" t="s">
        <v>9</v>
      </c>
      <c r="B179" s="164">
        <v>930</v>
      </c>
      <c r="C179" s="25" t="s">
        <v>54</v>
      </c>
      <c r="D179" s="25" t="s">
        <v>54</v>
      </c>
      <c r="E179" s="25" t="s">
        <v>233</v>
      </c>
      <c r="F179" s="25" t="s">
        <v>78</v>
      </c>
      <c r="G179" s="30">
        <f>4_функц2017!F190</f>
        <v>0</v>
      </c>
      <c r="H179" s="112"/>
      <c r="I179" s="113"/>
      <c r="N179" s="1"/>
    </row>
    <row r="180" spans="1:14" s="28" customFormat="1" ht="92.25" customHeight="1" hidden="1">
      <c r="A180" s="27" t="s">
        <v>4</v>
      </c>
      <c r="B180" s="164">
        <v>930</v>
      </c>
      <c r="C180" s="25" t="s">
        <v>54</v>
      </c>
      <c r="D180" s="25" t="s">
        <v>54</v>
      </c>
      <c r="E180" s="25" t="s">
        <v>3</v>
      </c>
      <c r="F180" s="25"/>
      <c r="G180" s="30">
        <f>G181</f>
        <v>0</v>
      </c>
      <c r="H180" s="112"/>
      <c r="I180" s="113"/>
      <c r="N180" s="1"/>
    </row>
    <row r="181" spans="1:14" s="28" customFormat="1" ht="12.75" hidden="1">
      <c r="A181" s="27" t="s">
        <v>90</v>
      </c>
      <c r="B181" s="164">
        <v>930</v>
      </c>
      <c r="C181" s="25" t="s">
        <v>54</v>
      </c>
      <c r="D181" s="25" t="s">
        <v>54</v>
      </c>
      <c r="E181" s="25" t="s">
        <v>3</v>
      </c>
      <c r="F181" s="25" t="s">
        <v>259</v>
      </c>
      <c r="G181" s="30">
        <f>G182</f>
        <v>0</v>
      </c>
      <c r="H181" s="112"/>
      <c r="I181" s="113"/>
      <c r="N181" s="1"/>
    </row>
    <row r="182" spans="1:14" s="28" customFormat="1" ht="12.75" hidden="1">
      <c r="A182" s="27" t="s">
        <v>9</v>
      </c>
      <c r="B182" s="164">
        <v>930</v>
      </c>
      <c r="C182" s="25" t="s">
        <v>54</v>
      </c>
      <c r="D182" s="25" t="s">
        <v>54</v>
      </c>
      <c r="E182" s="25" t="s">
        <v>3</v>
      </c>
      <c r="F182" s="25" t="s">
        <v>78</v>
      </c>
      <c r="G182" s="30">
        <f>4_функц2017!F193</f>
        <v>0</v>
      </c>
      <c r="H182" s="112"/>
      <c r="I182" s="113"/>
      <c r="N182" s="1"/>
    </row>
    <row r="183" spans="1:14" s="28" customFormat="1" ht="11.25" customHeight="1">
      <c r="A183" s="142" t="s">
        <v>59</v>
      </c>
      <c r="B183" s="162">
        <v>930</v>
      </c>
      <c r="C183" s="129" t="s">
        <v>31</v>
      </c>
      <c r="D183" s="129"/>
      <c r="E183" s="129"/>
      <c r="F183" s="129"/>
      <c r="G183" s="141">
        <f>G196+G184+G190</f>
        <v>5500</v>
      </c>
      <c r="H183" s="112"/>
      <c r="I183" s="113"/>
      <c r="N183" s="1"/>
    </row>
    <row r="184" spans="1:14" s="28" customFormat="1" ht="12.75">
      <c r="A184" s="317" t="s">
        <v>378</v>
      </c>
      <c r="B184" s="12" t="s">
        <v>252</v>
      </c>
      <c r="C184" s="12" t="s">
        <v>31</v>
      </c>
      <c r="D184" s="12" t="s">
        <v>17</v>
      </c>
      <c r="E184" s="12"/>
      <c r="F184" s="12"/>
      <c r="G184" s="318">
        <f>G185</f>
        <v>950</v>
      </c>
      <c r="H184" s="112"/>
      <c r="I184" s="113"/>
      <c r="N184" s="1"/>
    </row>
    <row r="185" spans="1:14" s="28" customFormat="1" ht="25.5">
      <c r="A185" s="263" t="s">
        <v>380</v>
      </c>
      <c r="B185" s="264">
        <v>930</v>
      </c>
      <c r="C185" s="18" t="s">
        <v>31</v>
      </c>
      <c r="D185" s="18" t="s">
        <v>17</v>
      </c>
      <c r="E185" s="18" t="s">
        <v>379</v>
      </c>
      <c r="F185" s="18"/>
      <c r="G185" s="30">
        <f>G186</f>
        <v>950</v>
      </c>
      <c r="H185" s="112"/>
      <c r="I185" s="113"/>
      <c r="N185" s="1"/>
    </row>
    <row r="186" spans="1:14" s="28" customFormat="1" ht="25.5">
      <c r="A186" s="263" t="s">
        <v>384</v>
      </c>
      <c r="B186" s="264">
        <v>930</v>
      </c>
      <c r="C186" s="18" t="s">
        <v>31</v>
      </c>
      <c r="D186" s="18" t="s">
        <v>17</v>
      </c>
      <c r="E186" s="18" t="s">
        <v>381</v>
      </c>
      <c r="F186" s="18"/>
      <c r="G186" s="30">
        <f>G187</f>
        <v>950</v>
      </c>
      <c r="H186" s="112"/>
      <c r="I186" s="113"/>
      <c r="N186" s="1"/>
    </row>
    <row r="187" spans="1:14" s="28" customFormat="1" ht="12.75">
      <c r="A187" s="263" t="s">
        <v>383</v>
      </c>
      <c r="B187" s="264">
        <v>930</v>
      </c>
      <c r="C187" s="18" t="s">
        <v>31</v>
      </c>
      <c r="D187" s="18" t="s">
        <v>17</v>
      </c>
      <c r="E187" s="18" t="s">
        <v>382</v>
      </c>
      <c r="F187" s="18"/>
      <c r="G187" s="30">
        <f>G188</f>
        <v>950</v>
      </c>
      <c r="H187" s="112"/>
      <c r="I187" s="113"/>
      <c r="N187" s="1"/>
    </row>
    <row r="188" spans="1:14" s="28" customFormat="1" ht="25.5">
      <c r="A188" s="235" t="s">
        <v>255</v>
      </c>
      <c r="B188" s="264">
        <v>930</v>
      </c>
      <c r="C188" s="18" t="s">
        <v>31</v>
      </c>
      <c r="D188" s="18" t="s">
        <v>17</v>
      </c>
      <c r="E188" s="18" t="s">
        <v>382</v>
      </c>
      <c r="F188" s="18" t="s">
        <v>256</v>
      </c>
      <c r="G188" s="30">
        <f>G189</f>
        <v>950</v>
      </c>
      <c r="H188" s="112"/>
      <c r="I188" s="113"/>
      <c r="N188" s="1"/>
    </row>
    <row r="189" spans="1:14" s="28" customFormat="1" ht="24.75" customHeight="1">
      <c r="A189" s="235" t="s">
        <v>198</v>
      </c>
      <c r="B189" s="264">
        <v>930</v>
      </c>
      <c r="C189" s="18" t="s">
        <v>31</v>
      </c>
      <c r="D189" s="18" t="s">
        <v>17</v>
      </c>
      <c r="E189" s="18" t="s">
        <v>382</v>
      </c>
      <c r="F189" s="18" t="s">
        <v>193</v>
      </c>
      <c r="G189" s="30">
        <f>4_функц2017!F200</f>
        <v>950</v>
      </c>
      <c r="H189" s="112"/>
      <c r="I189" s="113"/>
      <c r="N189" s="1"/>
    </row>
    <row r="190" spans="1:14" s="28" customFormat="1" ht="13.5" customHeight="1">
      <c r="A190" s="344" t="s">
        <v>397</v>
      </c>
      <c r="B190" s="347"/>
      <c r="C190" s="345"/>
      <c r="D190" s="345"/>
      <c r="E190" s="345"/>
      <c r="F190" s="345"/>
      <c r="G190" s="346">
        <f>G192</f>
        <v>4500</v>
      </c>
      <c r="H190" s="112"/>
      <c r="I190" s="113"/>
      <c r="N190" s="1"/>
    </row>
    <row r="191" spans="1:14" s="28" customFormat="1" ht="29.25" customHeight="1">
      <c r="A191" s="263" t="s">
        <v>380</v>
      </c>
      <c r="B191" s="264">
        <v>930</v>
      </c>
      <c r="C191" s="18" t="s">
        <v>31</v>
      </c>
      <c r="D191" s="18" t="s">
        <v>19</v>
      </c>
      <c r="E191" s="18" t="s">
        <v>379</v>
      </c>
      <c r="F191" s="18"/>
      <c r="G191" s="30">
        <f>G192</f>
        <v>4500</v>
      </c>
      <c r="H191" s="112"/>
      <c r="I191" s="113"/>
      <c r="N191" s="1"/>
    </row>
    <row r="192" spans="1:14" s="28" customFormat="1" ht="27" customHeight="1">
      <c r="A192" s="263" t="s">
        <v>398</v>
      </c>
      <c r="B192" s="264">
        <v>930</v>
      </c>
      <c r="C192" s="18" t="s">
        <v>31</v>
      </c>
      <c r="D192" s="18" t="s">
        <v>19</v>
      </c>
      <c r="E192" s="18" t="s">
        <v>395</v>
      </c>
      <c r="F192" s="18"/>
      <c r="G192" s="30">
        <f>G193</f>
        <v>4500</v>
      </c>
      <c r="H192" s="112"/>
      <c r="I192" s="113"/>
      <c r="N192" s="1"/>
    </row>
    <row r="193" spans="1:14" s="28" customFormat="1" ht="15" customHeight="1">
      <c r="A193" s="263" t="s">
        <v>399</v>
      </c>
      <c r="B193" s="264">
        <v>930</v>
      </c>
      <c r="C193" s="18" t="s">
        <v>31</v>
      </c>
      <c r="D193" s="18" t="s">
        <v>19</v>
      </c>
      <c r="E193" s="18" t="s">
        <v>396</v>
      </c>
      <c r="F193" s="18"/>
      <c r="G193" s="30">
        <f>G194</f>
        <v>4500</v>
      </c>
      <c r="H193" s="112"/>
      <c r="I193" s="113"/>
      <c r="N193" s="1"/>
    </row>
    <row r="194" spans="1:14" s="28" customFormat="1" ht="26.25" customHeight="1">
      <c r="A194" s="235" t="s">
        <v>255</v>
      </c>
      <c r="B194" s="264">
        <v>930</v>
      </c>
      <c r="C194" s="18" t="s">
        <v>31</v>
      </c>
      <c r="D194" s="18" t="s">
        <v>19</v>
      </c>
      <c r="E194" s="18" t="s">
        <v>396</v>
      </c>
      <c r="F194" s="18" t="s">
        <v>256</v>
      </c>
      <c r="G194" s="30">
        <f>G195</f>
        <v>4500</v>
      </c>
      <c r="H194" s="112"/>
      <c r="I194" s="113"/>
      <c r="N194" s="1"/>
    </row>
    <row r="195" spans="1:14" s="28" customFormat="1" ht="27" customHeight="1">
      <c r="A195" s="235" t="s">
        <v>198</v>
      </c>
      <c r="B195" s="264">
        <v>930</v>
      </c>
      <c r="C195" s="18" t="s">
        <v>31</v>
      </c>
      <c r="D195" s="18" t="s">
        <v>19</v>
      </c>
      <c r="E195" s="18" t="s">
        <v>396</v>
      </c>
      <c r="F195" s="18" t="s">
        <v>193</v>
      </c>
      <c r="G195" s="30">
        <f>4_функц2017!F206</f>
        <v>4500</v>
      </c>
      <c r="H195" s="112"/>
      <c r="I195" s="113"/>
      <c r="N195" s="1"/>
    </row>
    <row r="196" spans="1:14" s="28" customFormat="1" ht="12.75">
      <c r="A196" s="143" t="s">
        <v>60</v>
      </c>
      <c r="B196" s="166">
        <v>930</v>
      </c>
      <c r="C196" s="144" t="s">
        <v>31</v>
      </c>
      <c r="D196" s="144" t="s">
        <v>31</v>
      </c>
      <c r="E196" s="144"/>
      <c r="F196" s="12"/>
      <c r="G196" s="145">
        <f>G197+G203</f>
        <v>50</v>
      </c>
      <c r="H196" s="112"/>
      <c r="I196" s="113"/>
      <c r="N196" s="1"/>
    </row>
    <row r="197" spans="1:14" s="28" customFormat="1" ht="25.5">
      <c r="A197" s="24" t="s">
        <v>220</v>
      </c>
      <c r="B197" s="164">
        <v>930</v>
      </c>
      <c r="C197" s="25" t="s">
        <v>31</v>
      </c>
      <c r="D197" s="25" t="s">
        <v>31</v>
      </c>
      <c r="E197" s="25" t="s">
        <v>333</v>
      </c>
      <c r="F197" s="25"/>
      <c r="G197" s="31">
        <f>G199</f>
        <v>50</v>
      </c>
      <c r="H197" s="112"/>
      <c r="I197" s="113"/>
      <c r="N197" s="1"/>
    </row>
    <row r="198" spans="1:14" s="28" customFormat="1" ht="29.25" customHeight="1">
      <c r="A198" s="24" t="s">
        <v>335</v>
      </c>
      <c r="B198" s="164">
        <v>930</v>
      </c>
      <c r="C198" s="25" t="s">
        <v>31</v>
      </c>
      <c r="D198" s="25" t="s">
        <v>31</v>
      </c>
      <c r="E198" s="25" t="s">
        <v>360</v>
      </c>
      <c r="F198" s="25"/>
      <c r="G198" s="31">
        <f>G199</f>
        <v>50</v>
      </c>
      <c r="H198" s="112"/>
      <c r="I198" s="113"/>
      <c r="N198" s="1"/>
    </row>
    <row r="199" spans="1:14" s="28" customFormat="1" ht="12.75">
      <c r="A199" s="24" t="s">
        <v>61</v>
      </c>
      <c r="B199" s="164">
        <v>930</v>
      </c>
      <c r="C199" s="25" t="s">
        <v>31</v>
      </c>
      <c r="D199" s="25" t="s">
        <v>31</v>
      </c>
      <c r="E199" s="25" t="s">
        <v>361</v>
      </c>
      <c r="F199" s="25"/>
      <c r="G199" s="31">
        <f>G201</f>
        <v>50</v>
      </c>
      <c r="H199" s="112"/>
      <c r="I199" s="113"/>
      <c r="N199" s="1"/>
    </row>
    <row r="200" spans="1:14" s="28" customFormat="1" ht="25.5">
      <c r="A200" s="24" t="s">
        <v>255</v>
      </c>
      <c r="B200" s="223">
        <v>930</v>
      </c>
      <c r="C200" s="25" t="s">
        <v>31</v>
      </c>
      <c r="D200" s="25" t="s">
        <v>31</v>
      </c>
      <c r="E200" s="25" t="s">
        <v>361</v>
      </c>
      <c r="F200" s="25" t="s">
        <v>256</v>
      </c>
      <c r="G200" s="31">
        <f>G201</f>
        <v>50</v>
      </c>
      <c r="H200" s="112"/>
      <c r="I200" s="113"/>
      <c r="N200" s="1"/>
    </row>
    <row r="201" spans="1:14" s="28" customFormat="1" ht="24.75" customHeight="1">
      <c r="A201" s="21" t="s">
        <v>198</v>
      </c>
      <c r="B201" s="164">
        <v>930</v>
      </c>
      <c r="C201" s="25" t="s">
        <v>31</v>
      </c>
      <c r="D201" s="25" t="s">
        <v>31</v>
      </c>
      <c r="E201" s="25" t="s">
        <v>361</v>
      </c>
      <c r="F201" s="25" t="s">
        <v>193</v>
      </c>
      <c r="G201" s="31">
        <f>4_функц2017!F212</f>
        <v>50</v>
      </c>
      <c r="H201" s="112"/>
      <c r="I201" s="113"/>
      <c r="N201" s="1"/>
    </row>
    <row r="202" spans="1:14" s="28" customFormat="1" ht="1.5" customHeight="1" hidden="1">
      <c r="A202" s="103" t="s">
        <v>202</v>
      </c>
      <c r="B202" s="164">
        <v>930</v>
      </c>
      <c r="C202" s="25" t="s">
        <v>31</v>
      </c>
      <c r="D202" s="25" t="s">
        <v>31</v>
      </c>
      <c r="E202" s="25" t="s">
        <v>203</v>
      </c>
      <c r="F202" s="25"/>
      <c r="G202" s="31">
        <f>G203</f>
        <v>0</v>
      </c>
      <c r="H202" s="112"/>
      <c r="I202" s="113"/>
      <c r="N202" s="1"/>
    </row>
    <row r="203" spans="1:14" s="28" customFormat="1" ht="89.25" hidden="1">
      <c r="A203" s="21" t="s">
        <v>27</v>
      </c>
      <c r="B203" s="164">
        <v>930</v>
      </c>
      <c r="C203" s="25" t="s">
        <v>31</v>
      </c>
      <c r="D203" s="25" t="s">
        <v>31</v>
      </c>
      <c r="E203" s="25" t="s">
        <v>201</v>
      </c>
      <c r="F203" s="25"/>
      <c r="G203" s="31">
        <f>G204</f>
        <v>0</v>
      </c>
      <c r="H203" s="112"/>
      <c r="I203" s="113"/>
      <c r="N203" s="1"/>
    </row>
    <row r="204" spans="1:14" s="28" customFormat="1" ht="89.25" hidden="1">
      <c r="A204" s="21" t="s">
        <v>88</v>
      </c>
      <c r="B204" s="164">
        <v>930</v>
      </c>
      <c r="C204" s="25" t="s">
        <v>31</v>
      </c>
      <c r="D204" s="25" t="s">
        <v>31</v>
      </c>
      <c r="E204" s="25" t="s">
        <v>234</v>
      </c>
      <c r="F204" s="25"/>
      <c r="G204" s="31">
        <f>G206</f>
        <v>0</v>
      </c>
      <c r="H204" s="112"/>
      <c r="I204" s="113"/>
      <c r="N204" s="1"/>
    </row>
    <row r="205" spans="1:14" s="28" customFormat="1" ht="12.75" hidden="1">
      <c r="A205" s="21" t="s">
        <v>90</v>
      </c>
      <c r="B205" s="164">
        <v>930</v>
      </c>
      <c r="C205" s="25" t="s">
        <v>31</v>
      </c>
      <c r="D205" s="25" t="s">
        <v>31</v>
      </c>
      <c r="E205" s="25" t="s">
        <v>234</v>
      </c>
      <c r="F205" s="18" t="s">
        <v>259</v>
      </c>
      <c r="G205" s="31">
        <f>G206</f>
        <v>0</v>
      </c>
      <c r="H205" s="112"/>
      <c r="I205" s="113"/>
      <c r="N205" s="1"/>
    </row>
    <row r="206" spans="1:14" s="28" customFormat="1" ht="12.75" hidden="1">
      <c r="A206" s="21" t="s">
        <v>9</v>
      </c>
      <c r="B206" s="164">
        <v>930</v>
      </c>
      <c r="C206" s="25" t="s">
        <v>31</v>
      </c>
      <c r="D206" s="25" t="s">
        <v>31</v>
      </c>
      <c r="E206" s="25" t="s">
        <v>234</v>
      </c>
      <c r="F206" s="19" t="s">
        <v>78</v>
      </c>
      <c r="G206" s="31">
        <f>4_функц2017!F217</f>
        <v>0</v>
      </c>
      <c r="H206" s="112"/>
      <c r="I206" s="113"/>
      <c r="N206" s="1"/>
    </row>
    <row r="207" spans="1:14" s="28" customFormat="1" ht="14.25" customHeight="1">
      <c r="A207" s="128" t="s">
        <v>62</v>
      </c>
      <c r="B207" s="162">
        <v>930</v>
      </c>
      <c r="C207" s="129" t="s">
        <v>47</v>
      </c>
      <c r="D207" s="129"/>
      <c r="E207" s="129"/>
      <c r="F207" s="129"/>
      <c r="G207" s="131">
        <f>G208+G228</f>
        <v>33356.5</v>
      </c>
      <c r="H207" s="114"/>
      <c r="I207" s="115"/>
      <c r="N207" s="1"/>
    </row>
    <row r="208" spans="1:14" s="28" customFormat="1" ht="12.75">
      <c r="A208" s="11" t="s">
        <v>63</v>
      </c>
      <c r="B208" s="166">
        <v>930</v>
      </c>
      <c r="C208" s="12" t="s">
        <v>47</v>
      </c>
      <c r="D208" s="12" t="s">
        <v>17</v>
      </c>
      <c r="E208" s="12"/>
      <c r="F208" s="12"/>
      <c r="G208" s="22">
        <f>G209</f>
        <v>30301.5</v>
      </c>
      <c r="H208" s="114"/>
      <c r="I208" s="115"/>
      <c r="N208" s="1"/>
    </row>
    <row r="209" spans="1:14" s="28" customFormat="1" ht="25.5">
      <c r="A209" s="14" t="s">
        <v>222</v>
      </c>
      <c r="B209" s="239">
        <v>930</v>
      </c>
      <c r="C209" s="15" t="s">
        <v>47</v>
      </c>
      <c r="D209" s="15" t="s">
        <v>17</v>
      </c>
      <c r="E209" s="15" t="s">
        <v>337</v>
      </c>
      <c r="F209" s="15"/>
      <c r="G209" s="17">
        <f>G210+G220+G226</f>
        <v>30301.5</v>
      </c>
      <c r="H209" s="114"/>
      <c r="I209" s="115"/>
      <c r="N209" s="1"/>
    </row>
    <row r="210" spans="1:14" s="28" customFormat="1" ht="30" customHeight="1">
      <c r="A210" s="296" t="s">
        <v>339</v>
      </c>
      <c r="B210" s="286">
        <v>930</v>
      </c>
      <c r="C210" s="297" t="s">
        <v>47</v>
      </c>
      <c r="D210" s="297" t="s">
        <v>17</v>
      </c>
      <c r="E210" s="297" t="s">
        <v>338</v>
      </c>
      <c r="F210" s="297"/>
      <c r="G210" s="291">
        <f>G212+G217+G214</f>
        <v>14101.5</v>
      </c>
      <c r="H210" s="114"/>
      <c r="I210" s="115"/>
      <c r="N210" s="1"/>
    </row>
    <row r="211" spans="1:14" s="28" customFormat="1" ht="30" customHeight="1">
      <c r="A211" s="299" t="s">
        <v>363</v>
      </c>
      <c r="B211" s="276">
        <v>930</v>
      </c>
      <c r="C211" s="300" t="s">
        <v>47</v>
      </c>
      <c r="D211" s="300" t="s">
        <v>17</v>
      </c>
      <c r="E211" s="15" t="s">
        <v>364</v>
      </c>
      <c r="F211" s="300"/>
      <c r="G211" s="220">
        <f>G212</f>
        <v>13960.5</v>
      </c>
      <c r="H211" s="114"/>
      <c r="I211" s="115"/>
      <c r="N211" s="1"/>
    </row>
    <row r="212" spans="1:14" s="28" customFormat="1" ht="38.25">
      <c r="A212" s="298" t="s">
        <v>261</v>
      </c>
      <c r="B212" s="223">
        <v>930</v>
      </c>
      <c r="C212" s="285" t="s">
        <v>47</v>
      </c>
      <c r="D212" s="285" t="s">
        <v>17</v>
      </c>
      <c r="E212" s="15" t="s">
        <v>364</v>
      </c>
      <c r="F212" s="285" t="s">
        <v>260</v>
      </c>
      <c r="G212" s="293">
        <f>G213</f>
        <v>13960.5</v>
      </c>
      <c r="H212" s="114"/>
      <c r="I212" s="115"/>
      <c r="N212" s="1"/>
    </row>
    <row r="213" spans="1:14" s="28" customFormat="1" ht="13.5" customHeight="1">
      <c r="A213" s="14" t="s">
        <v>223</v>
      </c>
      <c r="B213" s="164">
        <v>930</v>
      </c>
      <c r="C213" s="25" t="s">
        <v>47</v>
      </c>
      <c r="D213" s="25" t="s">
        <v>17</v>
      </c>
      <c r="E213" s="15" t="s">
        <v>364</v>
      </c>
      <c r="F213" s="15" t="s">
        <v>122</v>
      </c>
      <c r="G213" s="26">
        <f>4_функц2017!F224</f>
        <v>13960.5</v>
      </c>
      <c r="H213" s="114"/>
      <c r="I213" s="115"/>
      <c r="N213" s="1"/>
    </row>
    <row r="214" spans="1:14" s="28" customFormat="1" ht="25.5" customHeight="1">
      <c r="A214" s="27" t="s">
        <v>439</v>
      </c>
      <c r="B214" s="164">
        <v>930</v>
      </c>
      <c r="C214" s="15" t="s">
        <v>47</v>
      </c>
      <c r="D214" s="15" t="s">
        <v>17</v>
      </c>
      <c r="E214" s="15" t="s">
        <v>444</v>
      </c>
      <c r="F214" s="15"/>
      <c r="G214" s="26">
        <f>G215</f>
        <v>26</v>
      </c>
      <c r="H214" s="114"/>
      <c r="I214" s="115"/>
      <c r="N214" s="1"/>
    </row>
    <row r="215" spans="1:14" s="28" customFormat="1" ht="29.25" customHeight="1">
      <c r="A215" s="14" t="s">
        <v>261</v>
      </c>
      <c r="B215" s="164">
        <v>930</v>
      </c>
      <c r="C215" s="25" t="s">
        <v>47</v>
      </c>
      <c r="D215" s="25" t="s">
        <v>17</v>
      </c>
      <c r="E215" s="15" t="s">
        <v>444</v>
      </c>
      <c r="F215" s="285" t="s">
        <v>260</v>
      </c>
      <c r="G215" s="26">
        <f>G216</f>
        <v>26</v>
      </c>
      <c r="H215" s="114"/>
      <c r="I215" s="115"/>
      <c r="N215" s="1"/>
    </row>
    <row r="216" spans="1:14" s="28" customFormat="1" ht="13.5" customHeight="1">
      <c r="A216" s="14" t="s">
        <v>223</v>
      </c>
      <c r="B216" s="164">
        <v>930</v>
      </c>
      <c r="C216" s="25" t="s">
        <v>47</v>
      </c>
      <c r="D216" s="25" t="s">
        <v>17</v>
      </c>
      <c r="E216" s="15" t="s">
        <v>444</v>
      </c>
      <c r="F216" s="15" t="s">
        <v>122</v>
      </c>
      <c r="G216" s="26">
        <f>4_функц2017!F227</f>
        <v>26</v>
      </c>
      <c r="H216" s="114"/>
      <c r="I216" s="115"/>
      <c r="N216" s="1"/>
    </row>
    <row r="217" spans="1:14" s="28" customFormat="1" ht="43.5" customHeight="1">
      <c r="A217" s="27" t="s">
        <v>445</v>
      </c>
      <c r="B217" s="164">
        <v>930</v>
      </c>
      <c r="C217" s="25" t="s">
        <v>47</v>
      </c>
      <c r="D217" s="25" t="s">
        <v>17</v>
      </c>
      <c r="E217" s="25" t="s">
        <v>443</v>
      </c>
      <c r="F217" s="25"/>
      <c r="G217" s="26">
        <f>G218</f>
        <v>115</v>
      </c>
      <c r="H217" s="114"/>
      <c r="I217" s="115"/>
      <c r="N217" s="1"/>
    </row>
    <row r="218" spans="1:14" s="28" customFormat="1" ht="30.75" customHeight="1">
      <c r="A218" s="298" t="s">
        <v>261</v>
      </c>
      <c r="B218" s="164">
        <v>930</v>
      </c>
      <c r="C218" s="25" t="s">
        <v>47</v>
      </c>
      <c r="D218" s="25" t="s">
        <v>17</v>
      </c>
      <c r="E218" s="25" t="s">
        <v>443</v>
      </c>
      <c r="F218" s="285" t="s">
        <v>260</v>
      </c>
      <c r="G218" s="26">
        <f>G219</f>
        <v>115</v>
      </c>
      <c r="H218" s="114"/>
      <c r="I218" s="115"/>
      <c r="N218" s="1"/>
    </row>
    <row r="219" spans="1:14" s="28" customFormat="1" ht="12.75">
      <c r="A219" s="14" t="s">
        <v>223</v>
      </c>
      <c r="B219" s="164">
        <v>930</v>
      </c>
      <c r="C219" s="25" t="s">
        <v>47</v>
      </c>
      <c r="D219" s="25" t="s">
        <v>17</v>
      </c>
      <c r="E219" s="25" t="s">
        <v>443</v>
      </c>
      <c r="F219" s="15" t="s">
        <v>122</v>
      </c>
      <c r="G219" s="26">
        <f>4_функц2017!F230</f>
        <v>115</v>
      </c>
      <c r="H219" s="114"/>
      <c r="I219" s="115"/>
      <c r="N219" s="1"/>
    </row>
    <row r="220" spans="1:14" s="28" customFormat="1" ht="51">
      <c r="A220" s="14" t="s">
        <v>342</v>
      </c>
      <c r="B220" s="164">
        <v>930</v>
      </c>
      <c r="C220" s="25" t="s">
        <v>47</v>
      </c>
      <c r="D220" s="25" t="s">
        <v>17</v>
      </c>
      <c r="E220" s="25" t="s">
        <v>340</v>
      </c>
      <c r="F220" s="25"/>
      <c r="G220" s="26">
        <f>G221</f>
        <v>14700</v>
      </c>
      <c r="H220" s="114"/>
      <c r="I220" s="115"/>
      <c r="N220" s="1"/>
    </row>
    <row r="221" spans="1:14" s="28" customFormat="1" ht="12.75">
      <c r="A221" s="14" t="s">
        <v>284</v>
      </c>
      <c r="B221" s="164">
        <v>930</v>
      </c>
      <c r="C221" s="25" t="s">
        <v>47</v>
      </c>
      <c r="D221" s="25" t="s">
        <v>17</v>
      </c>
      <c r="E221" s="25" t="s">
        <v>341</v>
      </c>
      <c r="F221" s="25"/>
      <c r="G221" s="26">
        <f>G222</f>
        <v>14700</v>
      </c>
      <c r="H221" s="114"/>
      <c r="I221" s="115"/>
      <c r="N221" s="1"/>
    </row>
    <row r="222" spans="1:14" s="28" customFormat="1" ht="25.5">
      <c r="A222" s="259" t="s">
        <v>255</v>
      </c>
      <c r="B222" s="164">
        <v>930</v>
      </c>
      <c r="C222" s="25" t="s">
        <v>47</v>
      </c>
      <c r="D222" s="25" t="s">
        <v>17</v>
      </c>
      <c r="E222" s="25" t="s">
        <v>341</v>
      </c>
      <c r="F222" s="25" t="s">
        <v>256</v>
      </c>
      <c r="G222" s="26">
        <f>G223</f>
        <v>14700</v>
      </c>
      <c r="H222" s="114"/>
      <c r="I222" s="115"/>
      <c r="N222" s="1"/>
    </row>
    <row r="223" spans="1:14" s="28" customFormat="1" ht="27" customHeight="1">
      <c r="A223" s="14" t="s">
        <v>198</v>
      </c>
      <c r="B223" s="164">
        <v>930</v>
      </c>
      <c r="C223" s="25" t="s">
        <v>47</v>
      </c>
      <c r="D223" s="25" t="s">
        <v>17</v>
      </c>
      <c r="E223" s="25" t="s">
        <v>341</v>
      </c>
      <c r="F223" s="25" t="s">
        <v>193</v>
      </c>
      <c r="G223" s="26">
        <f>4_функц2017!F237</f>
        <v>14700</v>
      </c>
      <c r="H223" s="114"/>
      <c r="I223" s="115"/>
      <c r="N223" s="1"/>
    </row>
    <row r="224" spans="1:14" s="28" customFormat="1" ht="27" customHeight="1">
      <c r="A224" s="14" t="s">
        <v>427</v>
      </c>
      <c r="B224" s="164">
        <v>930</v>
      </c>
      <c r="C224" s="25" t="s">
        <v>47</v>
      </c>
      <c r="D224" s="25" t="s">
        <v>17</v>
      </c>
      <c r="E224" s="25" t="s">
        <v>434</v>
      </c>
      <c r="F224" s="25"/>
      <c r="G224" s="26">
        <f>G225</f>
        <v>1500</v>
      </c>
      <c r="H224" s="114"/>
      <c r="I224" s="115"/>
      <c r="N224" s="1"/>
    </row>
    <row r="225" spans="1:14" s="28" customFormat="1" ht="15.75" customHeight="1">
      <c r="A225" s="14" t="s">
        <v>435</v>
      </c>
      <c r="B225" s="164">
        <v>930</v>
      </c>
      <c r="C225" s="25" t="s">
        <v>47</v>
      </c>
      <c r="D225" s="25" t="s">
        <v>17</v>
      </c>
      <c r="E225" s="25" t="s">
        <v>426</v>
      </c>
      <c r="F225" s="25"/>
      <c r="G225" s="26">
        <f>G226</f>
        <v>1500</v>
      </c>
      <c r="H225" s="114"/>
      <c r="I225" s="115"/>
      <c r="N225" s="1"/>
    </row>
    <row r="226" spans="1:14" s="28" customFormat="1" ht="25.5">
      <c r="A226" s="259" t="s">
        <v>255</v>
      </c>
      <c r="B226" s="164">
        <v>930</v>
      </c>
      <c r="C226" s="25" t="s">
        <v>47</v>
      </c>
      <c r="D226" s="25" t="s">
        <v>17</v>
      </c>
      <c r="E226" s="25" t="s">
        <v>426</v>
      </c>
      <c r="F226" s="25" t="s">
        <v>256</v>
      </c>
      <c r="G226" s="26">
        <f>G227</f>
        <v>1500</v>
      </c>
      <c r="H226" s="114"/>
      <c r="I226" s="115"/>
      <c r="N226" s="1"/>
    </row>
    <row r="227" spans="1:14" s="28" customFormat="1" ht="25.5">
      <c r="A227" s="14" t="s">
        <v>198</v>
      </c>
      <c r="B227" s="164">
        <v>930</v>
      </c>
      <c r="C227" s="25" t="s">
        <v>47</v>
      </c>
      <c r="D227" s="25" t="s">
        <v>17</v>
      </c>
      <c r="E227" s="25" t="s">
        <v>426</v>
      </c>
      <c r="F227" s="25" t="s">
        <v>193</v>
      </c>
      <c r="G227" s="26">
        <f>4_функц2017!F241</f>
        <v>1500</v>
      </c>
      <c r="H227" s="114"/>
      <c r="I227" s="115"/>
      <c r="N227" s="1"/>
    </row>
    <row r="228" spans="1:14" s="28" customFormat="1" ht="25.5">
      <c r="A228" s="160" t="s">
        <v>64</v>
      </c>
      <c r="B228" s="166">
        <v>930</v>
      </c>
      <c r="C228" s="144" t="s">
        <v>47</v>
      </c>
      <c r="D228" s="144" t="s">
        <v>26</v>
      </c>
      <c r="E228" s="144"/>
      <c r="F228" s="144"/>
      <c r="G228" s="161">
        <f>G230+G237+G233</f>
        <v>3055</v>
      </c>
      <c r="H228" s="114"/>
      <c r="I228" s="115"/>
      <c r="N228" s="1"/>
    </row>
    <row r="229" spans="1:14" s="28" customFormat="1" ht="25.5">
      <c r="A229" s="27" t="s">
        <v>202</v>
      </c>
      <c r="B229" s="164">
        <v>930</v>
      </c>
      <c r="C229" s="25" t="s">
        <v>47</v>
      </c>
      <c r="D229" s="25" t="s">
        <v>26</v>
      </c>
      <c r="E229" s="25" t="s">
        <v>301</v>
      </c>
      <c r="F229" s="25"/>
      <c r="G229" s="26">
        <f>G230+G234</f>
        <v>3055</v>
      </c>
      <c r="H229" s="114"/>
      <c r="I229" s="115"/>
      <c r="N229" s="1"/>
    </row>
    <row r="230" spans="1:14" s="28" customFormat="1" ht="66.75" customHeight="1">
      <c r="A230" s="27" t="s">
        <v>65</v>
      </c>
      <c r="B230" s="164">
        <v>930</v>
      </c>
      <c r="C230" s="25" t="s">
        <v>47</v>
      </c>
      <c r="D230" s="25" t="s">
        <v>26</v>
      </c>
      <c r="E230" s="25" t="s">
        <v>344</v>
      </c>
      <c r="F230" s="25"/>
      <c r="G230" s="26">
        <f>G231</f>
        <v>3055</v>
      </c>
      <c r="H230" s="114"/>
      <c r="I230" s="115"/>
      <c r="N230" s="1"/>
    </row>
    <row r="231" spans="1:14" s="28" customFormat="1" ht="30.75" customHeight="1">
      <c r="A231" s="27" t="s">
        <v>261</v>
      </c>
      <c r="B231" s="223">
        <v>930</v>
      </c>
      <c r="C231" s="25" t="s">
        <v>47</v>
      </c>
      <c r="D231" s="25" t="s">
        <v>26</v>
      </c>
      <c r="E231" s="25" t="s">
        <v>344</v>
      </c>
      <c r="F231" s="25" t="s">
        <v>260</v>
      </c>
      <c r="G231" s="26">
        <f>G232</f>
        <v>3055</v>
      </c>
      <c r="H231" s="114"/>
      <c r="I231" s="115"/>
      <c r="N231" s="1"/>
    </row>
    <row r="232" spans="1:14" s="28" customFormat="1" ht="12.75">
      <c r="A232" s="14" t="s">
        <v>228</v>
      </c>
      <c r="B232" s="164">
        <v>930</v>
      </c>
      <c r="C232" s="25" t="s">
        <v>47</v>
      </c>
      <c r="D232" s="25" t="s">
        <v>26</v>
      </c>
      <c r="E232" s="25" t="s">
        <v>344</v>
      </c>
      <c r="F232" s="15" t="s">
        <v>122</v>
      </c>
      <c r="G232" s="26">
        <f>4_функц2017!F246</f>
        <v>3055</v>
      </c>
      <c r="H232" s="114"/>
      <c r="I232" s="115"/>
      <c r="N232" s="1"/>
    </row>
    <row r="233" spans="1:14" s="28" customFormat="1" ht="12.75" hidden="1">
      <c r="A233" s="50" t="s">
        <v>69</v>
      </c>
      <c r="B233" s="164">
        <v>930</v>
      </c>
      <c r="C233" s="25" t="s">
        <v>47</v>
      </c>
      <c r="D233" s="25" t="s">
        <v>26</v>
      </c>
      <c r="E233" s="25" t="s">
        <v>199</v>
      </c>
      <c r="F233" s="15"/>
      <c r="G233" s="26">
        <f>G234</f>
        <v>0</v>
      </c>
      <c r="H233" s="114"/>
      <c r="I233" s="115"/>
      <c r="N233" s="1"/>
    </row>
    <row r="234" spans="1:14" s="28" customFormat="1" ht="25.5" hidden="1">
      <c r="A234" s="50" t="s">
        <v>70</v>
      </c>
      <c r="B234" s="164">
        <v>930</v>
      </c>
      <c r="C234" s="25" t="s">
        <v>47</v>
      </c>
      <c r="D234" s="25" t="s">
        <v>26</v>
      </c>
      <c r="E234" s="25" t="s">
        <v>200</v>
      </c>
      <c r="F234" s="15"/>
      <c r="G234" s="26">
        <f>G236</f>
        <v>0</v>
      </c>
      <c r="H234" s="114"/>
      <c r="I234" s="115"/>
      <c r="N234" s="1"/>
    </row>
    <row r="235" spans="1:14" s="28" customFormat="1" ht="25.5" hidden="1">
      <c r="A235" s="50" t="s">
        <v>258</v>
      </c>
      <c r="B235" s="223">
        <v>930</v>
      </c>
      <c r="C235" s="25" t="s">
        <v>47</v>
      </c>
      <c r="D235" s="25" t="s">
        <v>26</v>
      </c>
      <c r="E235" s="25" t="s">
        <v>200</v>
      </c>
      <c r="F235" s="15" t="s">
        <v>262</v>
      </c>
      <c r="G235" s="26">
        <f>G236</f>
        <v>0</v>
      </c>
      <c r="H235" s="114"/>
      <c r="I235" s="115"/>
      <c r="N235" s="1"/>
    </row>
    <row r="236" spans="1:14" s="28" customFormat="1" ht="24" customHeight="1" hidden="1">
      <c r="A236" s="50" t="s">
        <v>227</v>
      </c>
      <c r="B236" s="164">
        <v>930</v>
      </c>
      <c r="C236" s="25" t="s">
        <v>47</v>
      </c>
      <c r="D236" s="25" t="s">
        <v>26</v>
      </c>
      <c r="E236" s="25" t="s">
        <v>200</v>
      </c>
      <c r="F236" s="25" t="s">
        <v>226</v>
      </c>
      <c r="G236" s="26">
        <f>4_функц2017!F250</f>
        <v>0</v>
      </c>
      <c r="H236" s="114"/>
      <c r="I236" s="115"/>
      <c r="N236" s="1"/>
    </row>
    <row r="237" spans="1:14" s="28" customFormat="1" ht="40.5" customHeight="1" hidden="1">
      <c r="A237" s="27" t="s">
        <v>214</v>
      </c>
      <c r="B237" s="164">
        <v>930</v>
      </c>
      <c r="C237" s="25" t="s">
        <v>47</v>
      </c>
      <c r="D237" s="25" t="s">
        <v>26</v>
      </c>
      <c r="E237" s="25" t="s">
        <v>210</v>
      </c>
      <c r="F237" s="25"/>
      <c r="G237" s="26">
        <f>G238</f>
        <v>0</v>
      </c>
      <c r="H237" s="114"/>
      <c r="I237" s="115"/>
      <c r="N237" s="1"/>
    </row>
    <row r="238" spans="1:14" s="28" customFormat="1" ht="51" hidden="1">
      <c r="A238" s="27" t="s">
        <v>225</v>
      </c>
      <c r="B238" s="164">
        <v>930</v>
      </c>
      <c r="C238" s="25" t="s">
        <v>47</v>
      </c>
      <c r="D238" s="25" t="s">
        <v>26</v>
      </c>
      <c r="E238" s="25" t="s">
        <v>224</v>
      </c>
      <c r="F238" s="25"/>
      <c r="G238" s="26">
        <f>G240</f>
        <v>0</v>
      </c>
      <c r="H238" s="114"/>
      <c r="I238" s="115"/>
      <c r="N238" s="1"/>
    </row>
    <row r="239" spans="1:14" s="28" customFormat="1" ht="25.5" hidden="1">
      <c r="A239" s="27" t="s">
        <v>255</v>
      </c>
      <c r="B239" s="223">
        <v>930</v>
      </c>
      <c r="C239" s="25" t="s">
        <v>47</v>
      </c>
      <c r="D239" s="25" t="s">
        <v>26</v>
      </c>
      <c r="E239" s="25" t="s">
        <v>224</v>
      </c>
      <c r="F239" s="25" t="s">
        <v>256</v>
      </c>
      <c r="G239" s="26">
        <f>G240</f>
        <v>0</v>
      </c>
      <c r="H239" s="114"/>
      <c r="I239" s="115"/>
      <c r="N239" s="1"/>
    </row>
    <row r="240" spans="1:14" s="28" customFormat="1" ht="25.5" hidden="1">
      <c r="A240" s="21" t="s">
        <v>215</v>
      </c>
      <c r="B240" s="164">
        <v>930</v>
      </c>
      <c r="C240" s="25" t="s">
        <v>47</v>
      </c>
      <c r="D240" s="25" t="s">
        <v>26</v>
      </c>
      <c r="E240" s="25" t="s">
        <v>224</v>
      </c>
      <c r="F240" s="25" t="s">
        <v>193</v>
      </c>
      <c r="G240" s="26">
        <f>4_функц2017!F254</f>
        <v>0</v>
      </c>
      <c r="H240" s="114"/>
      <c r="I240" s="115"/>
      <c r="N240" s="1"/>
    </row>
    <row r="241" spans="1:14" s="28" customFormat="1" ht="12.75">
      <c r="A241" s="142" t="s">
        <v>66</v>
      </c>
      <c r="B241" s="162">
        <v>930</v>
      </c>
      <c r="C241" s="129" t="s">
        <v>49</v>
      </c>
      <c r="D241" s="146"/>
      <c r="E241" s="146"/>
      <c r="F241" s="146"/>
      <c r="G241" s="131">
        <f>G242+G247</f>
        <v>765</v>
      </c>
      <c r="H241" s="114"/>
      <c r="I241" s="115"/>
      <c r="N241" s="1"/>
    </row>
    <row r="242" spans="1:14" s="28" customFormat="1" ht="12.75">
      <c r="A242" s="151" t="s">
        <v>67</v>
      </c>
      <c r="B242" s="166">
        <v>930</v>
      </c>
      <c r="C242" s="125" t="s">
        <v>49</v>
      </c>
      <c r="D242" s="152" t="s">
        <v>17</v>
      </c>
      <c r="E242" s="152"/>
      <c r="F242" s="152"/>
      <c r="G242" s="126">
        <f>G246</f>
        <v>750</v>
      </c>
      <c r="H242" s="114"/>
      <c r="I242" s="115"/>
      <c r="N242" s="1"/>
    </row>
    <row r="243" spans="1:14" s="28" customFormat="1" ht="25.5">
      <c r="A243" s="27" t="s">
        <v>202</v>
      </c>
      <c r="B243" s="164">
        <v>930</v>
      </c>
      <c r="C243" s="25" t="s">
        <v>49</v>
      </c>
      <c r="D243" s="25" t="s">
        <v>17</v>
      </c>
      <c r="E243" s="25" t="s">
        <v>301</v>
      </c>
      <c r="F243" s="147"/>
      <c r="G243" s="135">
        <f>G246</f>
        <v>750</v>
      </c>
      <c r="H243" s="114"/>
      <c r="I243" s="115"/>
      <c r="N243" s="1"/>
    </row>
    <row r="244" spans="1:14" s="28" customFormat="1" ht="38.25">
      <c r="A244" s="32" t="s">
        <v>68</v>
      </c>
      <c r="B244" s="164">
        <v>930</v>
      </c>
      <c r="C244" s="15" t="s">
        <v>49</v>
      </c>
      <c r="D244" s="33" t="s">
        <v>17</v>
      </c>
      <c r="E244" s="33" t="s">
        <v>345</v>
      </c>
      <c r="F244" s="33"/>
      <c r="G244" s="17">
        <f>G246</f>
        <v>750</v>
      </c>
      <c r="H244" s="114"/>
      <c r="I244" s="115"/>
      <c r="N244" s="1"/>
    </row>
    <row r="245" spans="1:14" s="28" customFormat="1" ht="25.5">
      <c r="A245" s="158" t="s">
        <v>258</v>
      </c>
      <c r="B245" s="219">
        <v>930</v>
      </c>
      <c r="C245" s="138" t="s">
        <v>49</v>
      </c>
      <c r="D245" s="159" t="s">
        <v>17</v>
      </c>
      <c r="E245" s="33" t="s">
        <v>345</v>
      </c>
      <c r="F245" s="159" t="s">
        <v>262</v>
      </c>
      <c r="G245" s="17">
        <f>G246</f>
        <v>750</v>
      </c>
      <c r="H245" s="114"/>
      <c r="I245" s="115"/>
      <c r="N245" s="1"/>
    </row>
    <row r="246" spans="1:14" s="28" customFormat="1" ht="29.25" customHeight="1">
      <c r="A246" s="158" t="s">
        <v>368</v>
      </c>
      <c r="B246" s="164">
        <v>930</v>
      </c>
      <c r="C246" s="138" t="s">
        <v>49</v>
      </c>
      <c r="D246" s="159" t="s">
        <v>17</v>
      </c>
      <c r="E246" s="33" t="s">
        <v>345</v>
      </c>
      <c r="F246" s="159" t="s">
        <v>272</v>
      </c>
      <c r="G246" s="139">
        <f>4_функц2017!F260</f>
        <v>750</v>
      </c>
      <c r="H246" s="114"/>
      <c r="I246" s="115"/>
      <c r="N246" s="1"/>
    </row>
    <row r="247" spans="1:14" s="28" customFormat="1" ht="12.75">
      <c r="A247" s="151" t="s">
        <v>89</v>
      </c>
      <c r="B247" s="166">
        <v>930</v>
      </c>
      <c r="C247" s="125" t="s">
        <v>49</v>
      </c>
      <c r="D247" s="152" t="s">
        <v>23</v>
      </c>
      <c r="E247" s="152"/>
      <c r="F247" s="152"/>
      <c r="G247" s="126">
        <f>G248</f>
        <v>15</v>
      </c>
      <c r="H247" s="114"/>
      <c r="I247" s="115"/>
      <c r="N247" s="1"/>
    </row>
    <row r="248" spans="1:14" s="28" customFormat="1" ht="25.5">
      <c r="A248" s="263" t="s">
        <v>202</v>
      </c>
      <c r="B248" s="264">
        <v>930</v>
      </c>
      <c r="C248" s="18" t="s">
        <v>49</v>
      </c>
      <c r="D248" s="234" t="s">
        <v>23</v>
      </c>
      <c r="E248" s="25" t="s">
        <v>301</v>
      </c>
      <c r="F248" s="234"/>
      <c r="G248" s="48">
        <f>G250</f>
        <v>15</v>
      </c>
      <c r="H248" s="114"/>
      <c r="I248" s="115"/>
      <c r="N248" s="1"/>
    </row>
    <row r="249" spans="1:14" s="28" customFormat="1" ht="25.5">
      <c r="A249" s="263" t="s">
        <v>400</v>
      </c>
      <c r="B249" s="18" t="s">
        <v>252</v>
      </c>
      <c r="C249" s="18" t="s">
        <v>49</v>
      </c>
      <c r="D249" s="234" t="s">
        <v>23</v>
      </c>
      <c r="E249" s="234" t="s">
        <v>309</v>
      </c>
      <c r="F249" s="234"/>
      <c r="G249" s="48">
        <f>G250</f>
        <v>15</v>
      </c>
      <c r="H249" s="114"/>
      <c r="I249" s="115"/>
      <c r="N249" s="1"/>
    </row>
    <row r="250" spans="1:14" s="28" customFormat="1" ht="25.5">
      <c r="A250" s="263" t="s">
        <v>258</v>
      </c>
      <c r="B250" s="264">
        <v>930</v>
      </c>
      <c r="C250" s="18" t="s">
        <v>49</v>
      </c>
      <c r="D250" s="234" t="s">
        <v>23</v>
      </c>
      <c r="E250" s="234" t="s">
        <v>309</v>
      </c>
      <c r="F250" s="234" t="s">
        <v>262</v>
      </c>
      <c r="G250" s="48">
        <f>G251</f>
        <v>15</v>
      </c>
      <c r="H250" s="114"/>
      <c r="I250" s="115"/>
      <c r="N250" s="1"/>
    </row>
    <row r="251" spans="1:14" s="28" customFormat="1" ht="26.25" customHeight="1">
      <c r="A251" s="263" t="s">
        <v>293</v>
      </c>
      <c r="B251" s="264">
        <v>930</v>
      </c>
      <c r="C251" s="18" t="s">
        <v>49</v>
      </c>
      <c r="D251" s="234" t="s">
        <v>23</v>
      </c>
      <c r="E251" s="234" t="s">
        <v>309</v>
      </c>
      <c r="F251" s="234" t="s">
        <v>272</v>
      </c>
      <c r="G251" s="48">
        <f>4_функц2017!F265</f>
        <v>15</v>
      </c>
      <c r="H251" s="114"/>
      <c r="I251" s="115"/>
      <c r="N251" s="1"/>
    </row>
    <row r="252" spans="1:14" s="28" customFormat="1" ht="12.75">
      <c r="A252" s="128" t="s">
        <v>71</v>
      </c>
      <c r="B252" s="162">
        <v>930</v>
      </c>
      <c r="C252" s="129" t="s">
        <v>33</v>
      </c>
      <c r="D252" s="129"/>
      <c r="E252" s="129"/>
      <c r="F252" s="129"/>
      <c r="G252" s="131">
        <f>G253+G263</f>
        <v>87235.6</v>
      </c>
      <c r="H252" s="114"/>
      <c r="I252" s="115"/>
      <c r="N252" s="1"/>
    </row>
    <row r="253" spans="1:14" s="28" customFormat="1" ht="12.75">
      <c r="A253" s="23" t="s">
        <v>72</v>
      </c>
      <c r="B253" s="166">
        <v>930</v>
      </c>
      <c r="C253" s="12" t="s">
        <v>33</v>
      </c>
      <c r="D253" s="156" t="s">
        <v>17</v>
      </c>
      <c r="E253" s="156"/>
      <c r="F253" s="156"/>
      <c r="G253" s="22">
        <f>G254+G259</f>
        <v>5485.6</v>
      </c>
      <c r="H253" s="114"/>
      <c r="I253" s="115"/>
      <c r="N253" s="1"/>
    </row>
    <row r="254" spans="1:14" s="28" customFormat="1" ht="30" customHeight="1">
      <c r="A254" s="32" t="s">
        <v>220</v>
      </c>
      <c r="B254" s="239">
        <v>930</v>
      </c>
      <c r="C254" s="15" t="s">
        <v>33</v>
      </c>
      <c r="D254" s="33" t="s">
        <v>17</v>
      </c>
      <c r="E254" s="33" t="s">
        <v>333</v>
      </c>
      <c r="F254" s="33"/>
      <c r="G254" s="17">
        <f>G257</f>
        <v>5485.6</v>
      </c>
      <c r="H254" s="114"/>
      <c r="I254" s="115"/>
      <c r="N254" s="1"/>
    </row>
    <row r="255" spans="1:14" s="28" customFormat="1" ht="39" customHeight="1">
      <c r="A255" s="275" t="s">
        <v>353</v>
      </c>
      <c r="B255" s="286">
        <v>930</v>
      </c>
      <c r="C255" s="287" t="s">
        <v>33</v>
      </c>
      <c r="D255" s="288" t="s">
        <v>17</v>
      </c>
      <c r="E255" s="289" t="s">
        <v>334</v>
      </c>
      <c r="F255" s="290"/>
      <c r="G255" s="291">
        <f>G257</f>
        <v>5485.6</v>
      </c>
      <c r="H255" s="114"/>
      <c r="I255" s="115"/>
      <c r="N255" s="1"/>
    </row>
    <row r="256" spans="1:14" s="28" customFormat="1" ht="26.25" customHeight="1">
      <c r="A256" s="281" t="s">
        <v>363</v>
      </c>
      <c r="B256" s="276">
        <v>930</v>
      </c>
      <c r="C256" s="280" t="s">
        <v>33</v>
      </c>
      <c r="D256" s="294" t="s">
        <v>17</v>
      </c>
      <c r="E256" s="295" t="s">
        <v>336</v>
      </c>
      <c r="F256" s="295"/>
      <c r="G256" s="220">
        <f>G257</f>
        <v>5485.6</v>
      </c>
      <c r="H256" s="114"/>
      <c r="I256" s="115"/>
      <c r="N256" s="1"/>
    </row>
    <row r="257" spans="1:14" s="28" customFormat="1" ht="38.25">
      <c r="A257" s="284" t="s">
        <v>261</v>
      </c>
      <c r="B257" s="223">
        <v>930</v>
      </c>
      <c r="C257" s="285" t="s">
        <v>33</v>
      </c>
      <c r="D257" s="292" t="s">
        <v>17</v>
      </c>
      <c r="E257" s="292" t="s">
        <v>336</v>
      </c>
      <c r="F257" s="292" t="s">
        <v>260</v>
      </c>
      <c r="G257" s="293">
        <f>G258</f>
        <v>5485.6</v>
      </c>
      <c r="H257" s="114"/>
      <c r="I257" s="115"/>
      <c r="N257" s="1"/>
    </row>
    <row r="258" spans="1:14" s="28" customFormat="1" ht="12" customHeight="1">
      <c r="A258" s="14" t="s">
        <v>228</v>
      </c>
      <c r="B258" s="164">
        <v>930</v>
      </c>
      <c r="C258" s="15" t="s">
        <v>33</v>
      </c>
      <c r="D258" s="33" t="s">
        <v>17</v>
      </c>
      <c r="E258" s="33" t="s">
        <v>336</v>
      </c>
      <c r="F258" s="33" t="s">
        <v>122</v>
      </c>
      <c r="G258" s="17">
        <f>4_функц2017!F272</f>
        <v>5485.6</v>
      </c>
      <c r="H258" s="114"/>
      <c r="I258" s="115"/>
      <c r="N258" s="1"/>
    </row>
    <row r="259" spans="1:14" s="28" customFormat="1" ht="25.5" hidden="1">
      <c r="A259" s="21" t="s">
        <v>202</v>
      </c>
      <c r="B259" s="164">
        <v>930</v>
      </c>
      <c r="C259" s="15" t="s">
        <v>33</v>
      </c>
      <c r="D259" s="33" t="s">
        <v>17</v>
      </c>
      <c r="E259" s="19" t="s">
        <v>203</v>
      </c>
      <c r="F259" s="19"/>
      <c r="G259" s="20">
        <f>G260</f>
        <v>0</v>
      </c>
      <c r="H259" s="116"/>
      <c r="I259" s="117"/>
      <c r="N259" s="1"/>
    </row>
    <row r="260" spans="1:14" s="28" customFormat="1" ht="25.5" hidden="1">
      <c r="A260" s="21" t="s">
        <v>70</v>
      </c>
      <c r="B260" s="164">
        <v>930</v>
      </c>
      <c r="C260" s="15" t="s">
        <v>33</v>
      </c>
      <c r="D260" s="33" t="s">
        <v>17</v>
      </c>
      <c r="E260" s="19" t="s">
        <v>200</v>
      </c>
      <c r="F260" s="19"/>
      <c r="G260" s="20">
        <f>G262</f>
        <v>0</v>
      </c>
      <c r="H260" s="116"/>
      <c r="I260" s="117"/>
      <c r="N260" s="1"/>
    </row>
    <row r="261" spans="1:14" s="28" customFormat="1" ht="25.5" hidden="1">
      <c r="A261" s="21" t="s">
        <v>258</v>
      </c>
      <c r="B261" s="223">
        <v>930</v>
      </c>
      <c r="C261" s="15" t="s">
        <v>33</v>
      </c>
      <c r="D261" s="33" t="s">
        <v>17</v>
      </c>
      <c r="E261" s="19" t="s">
        <v>200</v>
      </c>
      <c r="F261" s="19" t="s">
        <v>262</v>
      </c>
      <c r="G261" s="20">
        <f>G262</f>
        <v>0</v>
      </c>
      <c r="H261" s="116"/>
      <c r="I261" s="117"/>
      <c r="N261" s="1"/>
    </row>
    <row r="262" spans="1:14" s="28" customFormat="1" ht="25.5" hidden="1">
      <c r="A262" s="21" t="s">
        <v>227</v>
      </c>
      <c r="B262" s="164">
        <v>930</v>
      </c>
      <c r="C262" s="15" t="s">
        <v>33</v>
      </c>
      <c r="D262" s="33" t="s">
        <v>17</v>
      </c>
      <c r="E262" s="19" t="s">
        <v>200</v>
      </c>
      <c r="F262" s="19" t="s">
        <v>226</v>
      </c>
      <c r="G262" s="20">
        <f>4_функц2017!F276</f>
        <v>0</v>
      </c>
      <c r="H262" s="116"/>
      <c r="I262" s="117"/>
      <c r="N262" s="1"/>
    </row>
    <row r="263" spans="1:14" s="28" customFormat="1" ht="12.75">
      <c r="A263" s="153" t="s">
        <v>73</v>
      </c>
      <c r="B263" s="166">
        <v>930</v>
      </c>
      <c r="C263" s="125" t="s">
        <v>33</v>
      </c>
      <c r="D263" s="152" t="s">
        <v>19</v>
      </c>
      <c r="E263" s="154"/>
      <c r="F263" s="154"/>
      <c r="G263" s="155">
        <f>G264</f>
        <v>81750</v>
      </c>
      <c r="H263" s="116"/>
      <c r="I263" s="117"/>
      <c r="N263" s="1"/>
    </row>
    <row r="264" spans="1:14" s="28" customFormat="1" ht="26.25" customHeight="1">
      <c r="A264" s="29" t="s">
        <v>220</v>
      </c>
      <c r="B264" s="164">
        <v>930</v>
      </c>
      <c r="C264" s="25" t="s">
        <v>33</v>
      </c>
      <c r="D264" s="36" t="s">
        <v>19</v>
      </c>
      <c r="E264" s="33" t="s">
        <v>333</v>
      </c>
      <c r="F264" s="34"/>
      <c r="G264" s="35">
        <f>G269</f>
        <v>81750</v>
      </c>
      <c r="H264" s="116"/>
      <c r="I264" s="117"/>
      <c r="N264" s="1"/>
    </row>
    <row r="265" spans="1:14" s="28" customFormat="1" ht="27.75" customHeight="1" hidden="1">
      <c r="A265" s="275" t="s">
        <v>356</v>
      </c>
      <c r="B265" s="164">
        <v>930</v>
      </c>
      <c r="C265" s="25" t="s">
        <v>33</v>
      </c>
      <c r="D265" s="36" t="s">
        <v>19</v>
      </c>
      <c r="E265" s="233" t="s">
        <v>351</v>
      </c>
      <c r="F265" s="34"/>
      <c r="G265" s="35">
        <f>G266</f>
        <v>0</v>
      </c>
      <c r="H265" s="116"/>
      <c r="I265" s="117"/>
      <c r="N265" s="1"/>
    </row>
    <row r="266" spans="1:14" s="28" customFormat="1" ht="27.75" customHeight="1" hidden="1">
      <c r="A266" s="236" t="s">
        <v>357</v>
      </c>
      <c r="B266" s="164">
        <v>930</v>
      </c>
      <c r="C266" s="25" t="s">
        <v>33</v>
      </c>
      <c r="D266" s="36" t="s">
        <v>19</v>
      </c>
      <c r="E266" s="233" t="s">
        <v>355</v>
      </c>
      <c r="F266" s="34"/>
      <c r="G266" s="35">
        <f>G267</f>
        <v>0</v>
      </c>
      <c r="H266" s="116"/>
      <c r="I266" s="117"/>
      <c r="N266" s="1"/>
    </row>
    <row r="267" spans="1:14" s="28" customFormat="1" ht="27.75" customHeight="1" hidden="1">
      <c r="A267" s="236" t="s">
        <v>255</v>
      </c>
      <c r="B267" s="164">
        <v>930</v>
      </c>
      <c r="C267" s="25" t="s">
        <v>33</v>
      </c>
      <c r="D267" s="36" t="s">
        <v>19</v>
      </c>
      <c r="E267" s="233" t="s">
        <v>355</v>
      </c>
      <c r="F267" s="34" t="s">
        <v>256</v>
      </c>
      <c r="G267" s="35">
        <f>G268</f>
        <v>0</v>
      </c>
      <c r="H267" s="116"/>
      <c r="I267" s="117"/>
      <c r="N267" s="1"/>
    </row>
    <row r="268" spans="1:14" s="28" customFormat="1" ht="27.75" customHeight="1" hidden="1">
      <c r="A268" s="236" t="s">
        <v>198</v>
      </c>
      <c r="B268" s="164">
        <v>930</v>
      </c>
      <c r="C268" s="25" t="s">
        <v>33</v>
      </c>
      <c r="D268" s="36" t="s">
        <v>19</v>
      </c>
      <c r="E268" s="233" t="s">
        <v>355</v>
      </c>
      <c r="F268" s="34" t="s">
        <v>193</v>
      </c>
      <c r="G268" s="35">
        <f>4_функц2017!F282</f>
        <v>0</v>
      </c>
      <c r="H268" s="116"/>
      <c r="I268" s="117"/>
      <c r="N268" s="1"/>
    </row>
    <row r="269" spans="1:14" s="28" customFormat="1" ht="25.5" customHeight="1">
      <c r="A269" s="281" t="s">
        <v>352</v>
      </c>
      <c r="B269" s="164">
        <v>930</v>
      </c>
      <c r="C269" s="25" t="s">
        <v>33</v>
      </c>
      <c r="D269" s="36" t="s">
        <v>19</v>
      </c>
      <c r="E269" s="233" t="s">
        <v>358</v>
      </c>
      <c r="F269" s="34"/>
      <c r="G269" s="35">
        <f>G270+G273+G278</f>
        <v>81750</v>
      </c>
      <c r="H269" s="116"/>
      <c r="I269" s="117"/>
      <c r="N269" s="1"/>
    </row>
    <row r="270" spans="1:14" s="28" customFormat="1" ht="25.5" customHeight="1">
      <c r="A270" s="275" t="s">
        <v>354</v>
      </c>
      <c r="B270" s="164">
        <v>930</v>
      </c>
      <c r="C270" s="25" t="s">
        <v>33</v>
      </c>
      <c r="D270" s="36" t="s">
        <v>19</v>
      </c>
      <c r="E270" s="233" t="s">
        <v>359</v>
      </c>
      <c r="F270" s="34"/>
      <c r="G270" s="35">
        <f>G271</f>
        <v>66300</v>
      </c>
      <c r="H270" s="116"/>
      <c r="I270" s="117"/>
      <c r="N270" s="1"/>
    </row>
    <row r="271" spans="1:14" s="28" customFormat="1" ht="27" customHeight="1">
      <c r="A271" s="236" t="s">
        <v>287</v>
      </c>
      <c r="B271" s="18" t="s">
        <v>252</v>
      </c>
      <c r="C271" s="18" t="s">
        <v>33</v>
      </c>
      <c r="D271" s="234" t="s">
        <v>19</v>
      </c>
      <c r="E271" s="233" t="s">
        <v>359</v>
      </c>
      <c r="F271" s="233" t="s">
        <v>273</v>
      </c>
      <c r="G271" s="35">
        <f>G272</f>
        <v>66300</v>
      </c>
      <c r="H271" s="116"/>
      <c r="I271" s="117"/>
      <c r="N271" s="1"/>
    </row>
    <row r="272" spans="1:14" s="28" customFormat="1" ht="12" customHeight="1">
      <c r="A272" s="236" t="s">
        <v>285</v>
      </c>
      <c r="B272" s="164">
        <v>930</v>
      </c>
      <c r="C272" s="25" t="s">
        <v>33</v>
      </c>
      <c r="D272" s="36" t="s">
        <v>19</v>
      </c>
      <c r="E272" s="233" t="s">
        <v>359</v>
      </c>
      <c r="F272" s="34" t="s">
        <v>286</v>
      </c>
      <c r="G272" s="35">
        <f>4_функц2017!F286</f>
        <v>66300</v>
      </c>
      <c r="H272" s="116"/>
      <c r="I272" s="117"/>
      <c r="N272" s="1"/>
    </row>
    <row r="273" spans="1:14" s="28" customFormat="1" ht="40.5" customHeight="1">
      <c r="A273" s="236" t="s">
        <v>429</v>
      </c>
      <c r="B273" s="164">
        <v>930</v>
      </c>
      <c r="C273" s="18" t="s">
        <v>33</v>
      </c>
      <c r="D273" s="234" t="s">
        <v>19</v>
      </c>
      <c r="E273" s="233" t="s">
        <v>428</v>
      </c>
      <c r="F273" s="233"/>
      <c r="G273" s="35">
        <f>G274+G276</f>
        <v>11950</v>
      </c>
      <c r="H273" s="116"/>
      <c r="I273" s="117"/>
      <c r="N273" s="1"/>
    </row>
    <row r="274" spans="1:14" s="28" customFormat="1" ht="26.25" customHeight="1">
      <c r="A274" s="236" t="s">
        <v>287</v>
      </c>
      <c r="B274" s="164">
        <v>930</v>
      </c>
      <c r="C274" s="18" t="s">
        <v>33</v>
      </c>
      <c r="D274" s="234" t="s">
        <v>19</v>
      </c>
      <c r="E274" s="233" t="s">
        <v>428</v>
      </c>
      <c r="F274" s="233" t="s">
        <v>273</v>
      </c>
      <c r="G274" s="35">
        <f>G275</f>
        <v>9750</v>
      </c>
      <c r="H274" s="116"/>
      <c r="I274" s="117"/>
      <c r="N274" s="1"/>
    </row>
    <row r="275" spans="1:14" s="28" customFormat="1" ht="13.5" customHeight="1">
      <c r="A275" s="236" t="s">
        <v>285</v>
      </c>
      <c r="B275" s="164">
        <v>930</v>
      </c>
      <c r="C275" s="18" t="s">
        <v>33</v>
      </c>
      <c r="D275" s="234" t="s">
        <v>19</v>
      </c>
      <c r="E275" s="233" t="s">
        <v>428</v>
      </c>
      <c r="F275" s="233" t="s">
        <v>286</v>
      </c>
      <c r="G275" s="35">
        <f>4_функц2017!F289</f>
        <v>9750</v>
      </c>
      <c r="H275" s="116"/>
      <c r="I275" s="117"/>
      <c r="N275" s="1"/>
    </row>
    <row r="276" spans="1:14" s="28" customFormat="1" ht="13.5" customHeight="1">
      <c r="A276" s="24" t="s">
        <v>255</v>
      </c>
      <c r="B276" s="164">
        <v>930</v>
      </c>
      <c r="C276" s="18" t="s">
        <v>33</v>
      </c>
      <c r="D276" s="234" t="s">
        <v>19</v>
      </c>
      <c r="E276" s="233" t="s">
        <v>428</v>
      </c>
      <c r="F276" s="233" t="s">
        <v>256</v>
      </c>
      <c r="G276" s="35">
        <f>G277</f>
        <v>2200</v>
      </c>
      <c r="H276" s="116"/>
      <c r="I276" s="117"/>
      <c r="N276" s="1"/>
    </row>
    <row r="277" spans="1:14" s="28" customFormat="1" ht="13.5" customHeight="1">
      <c r="A277" s="21" t="s">
        <v>198</v>
      </c>
      <c r="B277" s="164">
        <v>930</v>
      </c>
      <c r="C277" s="18" t="s">
        <v>33</v>
      </c>
      <c r="D277" s="234" t="s">
        <v>19</v>
      </c>
      <c r="E277" s="233" t="s">
        <v>428</v>
      </c>
      <c r="F277" s="233" t="s">
        <v>193</v>
      </c>
      <c r="G277" s="35">
        <f>4_функц2017!F291</f>
        <v>2200</v>
      </c>
      <c r="H277" s="116"/>
      <c r="I277" s="117"/>
      <c r="N277" s="1"/>
    </row>
    <row r="278" spans="1:14" s="28" customFormat="1" ht="27" customHeight="1">
      <c r="A278" s="364" t="s">
        <v>442</v>
      </c>
      <c r="B278" s="164">
        <v>930</v>
      </c>
      <c r="C278" s="18" t="s">
        <v>33</v>
      </c>
      <c r="D278" s="234" t="s">
        <v>19</v>
      </c>
      <c r="E278" s="233" t="s">
        <v>441</v>
      </c>
      <c r="F278" s="233"/>
      <c r="G278" s="35">
        <f>G279</f>
        <v>3500</v>
      </c>
      <c r="H278" s="116"/>
      <c r="I278" s="117"/>
      <c r="N278" s="1"/>
    </row>
    <row r="279" spans="1:14" s="28" customFormat="1" ht="26.25" customHeight="1">
      <c r="A279" s="24" t="s">
        <v>255</v>
      </c>
      <c r="B279" s="164">
        <v>930</v>
      </c>
      <c r="C279" s="18" t="s">
        <v>33</v>
      </c>
      <c r="D279" s="234" t="s">
        <v>19</v>
      </c>
      <c r="E279" s="233" t="s">
        <v>441</v>
      </c>
      <c r="F279" s="233" t="s">
        <v>256</v>
      </c>
      <c r="G279" s="35">
        <f>G280</f>
        <v>3500</v>
      </c>
      <c r="H279" s="116"/>
      <c r="I279" s="117"/>
      <c r="N279" s="1"/>
    </row>
    <row r="280" spans="1:14" s="28" customFormat="1" ht="30.75" customHeight="1">
      <c r="A280" s="21" t="s">
        <v>198</v>
      </c>
      <c r="B280" s="164">
        <v>930</v>
      </c>
      <c r="C280" s="18" t="s">
        <v>33</v>
      </c>
      <c r="D280" s="234" t="s">
        <v>19</v>
      </c>
      <c r="E280" s="233" t="s">
        <v>441</v>
      </c>
      <c r="F280" s="233" t="s">
        <v>193</v>
      </c>
      <c r="G280" s="35">
        <f>4_функц2017!F294</f>
        <v>3500</v>
      </c>
      <c r="H280" s="116"/>
      <c r="I280" s="117"/>
      <c r="N280" s="1"/>
    </row>
    <row r="281" spans="1:14" s="28" customFormat="1" ht="12.75">
      <c r="A281" s="270" t="s">
        <v>74</v>
      </c>
      <c r="B281" s="162">
        <v>930</v>
      </c>
      <c r="C281" s="148" t="s">
        <v>51</v>
      </c>
      <c r="D281" s="148"/>
      <c r="E281" s="148"/>
      <c r="F281" s="148"/>
      <c r="G281" s="149">
        <f>G282</f>
        <v>450</v>
      </c>
      <c r="H281" s="116"/>
      <c r="I281" s="117"/>
      <c r="N281" s="1"/>
    </row>
    <row r="282" spans="1:14" s="28" customFormat="1" ht="12.75">
      <c r="A282" s="157" t="s">
        <v>75</v>
      </c>
      <c r="B282" s="166">
        <v>930</v>
      </c>
      <c r="C282" s="154" t="s">
        <v>51</v>
      </c>
      <c r="D282" s="154" t="s">
        <v>19</v>
      </c>
      <c r="E282" s="154"/>
      <c r="F282" s="154"/>
      <c r="G282" s="155">
        <f>G283</f>
        <v>450</v>
      </c>
      <c r="H282" s="116"/>
      <c r="I282" s="117"/>
      <c r="N282" s="1"/>
    </row>
    <row r="283" spans="1:14" s="28" customFormat="1" ht="66.75" customHeight="1">
      <c r="A283" s="150" t="s">
        <v>229</v>
      </c>
      <c r="B283" s="164">
        <v>930</v>
      </c>
      <c r="C283" s="34" t="s">
        <v>51</v>
      </c>
      <c r="D283" s="34" t="s">
        <v>19</v>
      </c>
      <c r="E283" s="25" t="s">
        <v>347</v>
      </c>
      <c r="F283" s="25"/>
      <c r="G283" s="35">
        <f>G285</f>
        <v>450</v>
      </c>
      <c r="H283" s="116"/>
      <c r="I283" s="117"/>
      <c r="N283" s="1"/>
    </row>
    <row r="284" spans="1:14" s="28" customFormat="1" ht="27.75" customHeight="1">
      <c r="A284" s="150" t="s">
        <v>346</v>
      </c>
      <c r="B284" s="164">
        <v>930</v>
      </c>
      <c r="C284" s="34" t="s">
        <v>51</v>
      </c>
      <c r="D284" s="34" t="s">
        <v>19</v>
      </c>
      <c r="E284" s="25" t="s">
        <v>348</v>
      </c>
      <c r="F284" s="25"/>
      <c r="G284" s="35">
        <f>G285</f>
        <v>450</v>
      </c>
      <c r="H284" s="116"/>
      <c r="I284" s="117"/>
      <c r="N284" s="1"/>
    </row>
    <row r="285" spans="1:14" s="28" customFormat="1" ht="25.5">
      <c r="A285" s="24" t="s">
        <v>230</v>
      </c>
      <c r="B285" s="164">
        <v>930</v>
      </c>
      <c r="C285" s="34" t="s">
        <v>51</v>
      </c>
      <c r="D285" s="34" t="s">
        <v>19</v>
      </c>
      <c r="E285" s="25" t="s">
        <v>349</v>
      </c>
      <c r="F285" s="25"/>
      <c r="G285" s="35">
        <f>G287</f>
        <v>450</v>
      </c>
      <c r="H285" s="116"/>
      <c r="I285" s="117"/>
      <c r="N285" s="1"/>
    </row>
    <row r="286" spans="1:14" s="28" customFormat="1" ht="25.5">
      <c r="A286" s="24" t="s">
        <v>255</v>
      </c>
      <c r="B286" s="223">
        <v>930</v>
      </c>
      <c r="C286" s="34" t="s">
        <v>51</v>
      </c>
      <c r="D286" s="34" t="s">
        <v>19</v>
      </c>
      <c r="E286" s="25" t="s">
        <v>349</v>
      </c>
      <c r="F286" s="25" t="s">
        <v>256</v>
      </c>
      <c r="G286" s="35">
        <f>G287</f>
        <v>450</v>
      </c>
      <c r="H286" s="116"/>
      <c r="I286" s="117"/>
      <c r="N286" s="1"/>
    </row>
    <row r="287" spans="1:14" s="28" customFormat="1" ht="23.25" customHeight="1">
      <c r="A287" s="21" t="s">
        <v>198</v>
      </c>
      <c r="B287" s="164">
        <v>930</v>
      </c>
      <c r="C287" s="34" t="s">
        <v>51</v>
      </c>
      <c r="D287" s="34" t="s">
        <v>19</v>
      </c>
      <c r="E287" s="25" t="s">
        <v>349</v>
      </c>
      <c r="F287" s="34" t="s">
        <v>193</v>
      </c>
      <c r="G287" s="35">
        <f>4_функц2017!F301</f>
        <v>450</v>
      </c>
      <c r="H287" s="116"/>
      <c r="I287" s="117"/>
      <c r="N287" s="1"/>
    </row>
    <row r="288" spans="1:14" s="28" customFormat="1" ht="38.25" hidden="1">
      <c r="A288" s="270" t="s">
        <v>299</v>
      </c>
      <c r="B288" s="273">
        <v>930</v>
      </c>
      <c r="C288" s="273">
        <v>14</v>
      </c>
      <c r="D288" s="270"/>
      <c r="E288" s="270"/>
      <c r="F288" s="270"/>
      <c r="G288" s="149">
        <f>G289</f>
        <v>0</v>
      </c>
      <c r="H288" s="116"/>
      <c r="I288" s="117"/>
      <c r="N288" s="1"/>
    </row>
    <row r="289" spans="1:14" s="28" customFormat="1" ht="25.5" hidden="1">
      <c r="A289" s="157" t="s">
        <v>297</v>
      </c>
      <c r="B289" s="274">
        <v>930</v>
      </c>
      <c r="C289" s="274">
        <v>14</v>
      </c>
      <c r="D289" s="154" t="s">
        <v>23</v>
      </c>
      <c r="E289" s="157"/>
      <c r="F289" s="157"/>
      <c r="G289" s="155">
        <f>G291</f>
        <v>0</v>
      </c>
      <c r="H289" s="116"/>
      <c r="I289" s="117"/>
      <c r="N289" s="1"/>
    </row>
    <row r="290" spans="1:14" s="28" customFormat="1" ht="25.5" hidden="1">
      <c r="A290" s="235" t="s">
        <v>202</v>
      </c>
      <c r="B290" s="282">
        <v>930</v>
      </c>
      <c r="C290" s="282">
        <v>14</v>
      </c>
      <c r="D290" s="233" t="s">
        <v>23</v>
      </c>
      <c r="E290" s="235" t="s">
        <v>362</v>
      </c>
      <c r="F290" s="235"/>
      <c r="G290" s="49">
        <f>G291</f>
        <v>0</v>
      </c>
      <c r="H290" s="116"/>
      <c r="I290" s="117"/>
      <c r="N290" s="1"/>
    </row>
    <row r="291" spans="1:14" s="28" customFormat="1" ht="12.75" hidden="1">
      <c r="A291" s="21" t="s">
        <v>298</v>
      </c>
      <c r="B291" s="164">
        <v>930</v>
      </c>
      <c r="C291" s="34" t="s">
        <v>44</v>
      </c>
      <c r="D291" s="34" t="s">
        <v>23</v>
      </c>
      <c r="E291" s="18" t="s">
        <v>350</v>
      </c>
      <c r="F291" s="34"/>
      <c r="G291" s="35">
        <f>G292</f>
        <v>0</v>
      </c>
      <c r="H291" s="116"/>
      <c r="I291" s="117"/>
      <c r="N291" s="1"/>
    </row>
    <row r="292" spans="1:14" s="28" customFormat="1" ht="12.75" hidden="1">
      <c r="A292" s="21" t="s">
        <v>90</v>
      </c>
      <c r="B292" s="164">
        <v>930</v>
      </c>
      <c r="C292" s="34" t="s">
        <v>44</v>
      </c>
      <c r="D292" s="34" t="s">
        <v>23</v>
      </c>
      <c r="E292" s="18" t="s">
        <v>350</v>
      </c>
      <c r="F292" s="34" t="s">
        <v>259</v>
      </c>
      <c r="G292" s="35">
        <f>G293</f>
        <v>0</v>
      </c>
      <c r="H292" s="116"/>
      <c r="I292" s="117"/>
      <c r="N292" s="1"/>
    </row>
    <row r="293" spans="1:14" s="28" customFormat="1" ht="12.75" hidden="1">
      <c r="A293" s="21" t="s">
        <v>370</v>
      </c>
      <c r="B293" s="164">
        <v>930</v>
      </c>
      <c r="C293" s="34" t="s">
        <v>44</v>
      </c>
      <c r="D293" s="34" t="s">
        <v>23</v>
      </c>
      <c r="E293" s="18" t="s">
        <v>350</v>
      </c>
      <c r="F293" s="34" t="s">
        <v>369</v>
      </c>
      <c r="G293" s="35">
        <f>4_функц2017!F307</f>
        <v>0</v>
      </c>
      <c r="H293" s="116"/>
      <c r="I293" s="117"/>
      <c r="N293" s="1"/>
    </row>
    <row r="294" spans="1:14" s="28" customFormat="1" ht="25.5" hidden="1">
      <c r="A294" s="7" t="s">
        <v>84</v>
      </c>
      <c r="B294" s="8">
        <v>931</v>
      </c>
      <c r="C294" s="9"/>
      <c r="D294" s="9"/>
      <c r="E294" s="9"/>
      <c r="F294" s="9"/>
      <c r="G294" s="10">
        <f>G296</f>
        <v>0</v>
      </c>
      <c r="H294" s="102"/>
      <c r="I294" s="120"/>
      <c r="N294" s="1"/>
    </row>
    <row r="295" spans="1:14" s="28" customFormat="1" ht="12.75" hidden="1">
      <c r="A295" s="128" t="s">
        <v>16</v>
      </c>
      <c r="B295" s="162">
        <v>931</v>
      </c>
      <c r="C295" s="129" t="s">
        <v>17</v>
      </c>
      <c r="D295" s="167"/>
      <c r="E295" s="167"/>
      <c r="F295" s="167"/>
      <c r="G295" s="168">
        <f>G296</f>
        <v>0</v>
      </c>
      <c r="H295" s="102"/>
      <c r="I295" s="120"/>
      <c r="N295" s="1"/>
    </row>
    <row r="296" spans="1:9" ht="51" hidden="1">
      <c r="A296" s="124" t="s">
        <v>22</v>
      </c>
      <c r="B296" s="166">
        <v>931</v>
      </c>
      <c r="C296" s="125" t="s">
        <v>17</v>
      </c>
      <c r="D296" s="125" t="s">
        <v>23</v>
      </c>
      <c r="E296" s="125"/>
      <c r="F296" s="125"/>
      <c r="G296" s="127">
        <f>G297</f>
        <v>0</v>
      </c>
      <c r="H296" s="112"/>
      <c r="I296" s="113"/>
    </row>
    <row r="297" spans="1:9" ht="38.25" hidden="1">
      <c r="A297" s="14" t="s">
        <v>196</v>
      </c>
      <c r="B297" s="164">
        <v>931</v>
      </c>
      <c r="C297" s="15" t="s">
        <v>17</v>
      </c>
      <c r="D297" s="15" t="s">
        <v>23</v>
      </c>
      <c r="E297" s="15" t="s">
        <v>300</v>
      </c>
      <c r="F297" s="45"/>
      <c r="G297" s="46">
        <f>G298</f>
        <v>0</v>
      </c>
      <c r="H297" s="112"/>
      <c r="I297" s="113"/>
    </row>
    <row r="298" spans="1:9" ht="12.75" hidden="1">
      <c r="A298" s="14" t="s">
        <v>197</v>
      </c>
      <c r="B298" s="164">
        <v>931</v>
      </c>
      <c r="C298" s="15" t="s">
        <v>17</v>
      </c>
      <c r="D298" s="15" t="s">
        <v>23</v>
      </c>
      <c r="E298" s="15" t="s">
        <v>303</v>
      </c>
      <c r="F298" s="15"/>
      <c r="G298" s="16">
        <f>G299</f>
        <v>0</v>
      </c>
      <c r="H298" s="112"/>
      <c r="I298" s="113"/>
    </row>
    <row r="299" spans="1:9" ht="25.5" hidden="1">
      <c r="A299" s="14" t="s">
        <v>24</v>
      </c>
      <c r="B299" s="164">
        <v>931</v>
      </c>
      <c r="C299" s="15" t="s">
        <v>17</v>
      </c>
      <c r="D299" s="15" t="s">
        <v>23</v>
      </c>
      <c r="E299" s="15" t="s">
        <v>305</v>
      </c>
      <c r="F299" s="15"/>
      <c r="G299" s="16">
        <f>G301+G302+G304</f>
        <v>0</v>
      </c>
      <c r="H299" s="112"/>
      <c r="I299" s="113"/>
    </row>
    <row r="300" spans="1:9" ht="63.75" hidden="1">
      <c r="A300" s="14" t="s">
        <v>253</v>
      </c>
      <c r="B300" s="222">
        <v>931</v>
      </c>
      <c r="C300" s="15" t="s">
        <v>17</v>
      </c>
      <c r="D300" s="15" t="s">
        <v>23</v>
      </c>
      <c r="E300" s="15" t="s">
        <v>406</v>
      </c>
      <c r="F300" s="15" t="s">
        <v>254</v>
      </c>
      <c r="G300" s="16">
        <f>G301</f>
        <v>0</v>
      </c>
      <c r="H300" s="112"/>
      <c r="I300" s="113"/>
    </row>
    <row r="301" spans="1:9" ht="25.5" hidden="1">
      <c r="A301" s="14" t="s">
        <v>195</v>
      </c>
      <c r="B301" s="164">
        <v>930</v>
      </c>
      <c r="C301" s="15" t="s">
        <v>17</v>
      </c>
      <c r="D301" s="15" t="s">
        <v>23</v>
      </c>
      <c r="E301" s="15" t="s">
        <v>406</v>
      </c>
      <c r="F301" s="19" t="s">
        <v>194</v>
      </c>
      <c r="G301" s="16">
        <f>4_функц2017!F32</f>
        <v>0</v>
      </c>
      <c r="H301" s="112"/>
      <c r="I301" s="113"/>
    </row>
    <row r="302" spans="1:9" ht="25.5" hidden="1">
      <c r="A302" s="14" t="s">
        <v>255</v>
      </c>
      <c r="B302" s="222">
        <v>930</v>
      </c>
      <c r="C302" s="15" t="s">
        <v>17</v>
      </c>
      <c r="D302" s="15" t="s">
        <v>23</v>
      </c>
      <c r="E302" s="15" t="s">
        <v>407</v>
      </c>
      <c r="F302" s="19" t="s">
        <v>256</v>
      </c>
      <c r="G302" s="16">
        <f>G303</f>
        <v>0</v>
      </c>
      <c r="H302" s="112"/>
      <c r="I302" s="113"/>
    </row>
    <row r="303" spans="1:9" ht="25.5" hidden="1">
      <c r="A303" s="21" t="s">
        <v>198</v>
      </c>
      <c r="B303" s="164">
        <v>930</v>
      </c>
      <c r="C303" s="15" t="s">
        <v>17</v>
      </c>
      <c r="D303" s="15" t="s">
        <v>23</v>
      </c>
      <c r="E303" s="15" t="s">
        <v>407</v>
      </c>
      <c r="F303" s="15" t="s">
        <v>193</v>
      </c>
      <c r="G303" s="16">
        <f>4_функц2017!F34</f>
        <v>0</v>
      </c>
      <c r="H303" s="112"/>
      <c r="I303" s="113"/>
    </row>
    <row r="304" spans="1:7" ht="12.75" hidden="1">
      <c r="A304" s="21" t="s">
        <v>257</v>
      </c>
      <c r="B304" s="222">
        <v>930</v>
      </c>
      <c r="C304" s="15" t="s">
        <v>17</v>
      </c>
      <c r="D304" s="15" t="s">
        <v>23</v>
      </c>
      <c r="E304" s="15" t="s">
        <v>407</v>
      </c>
      <c r="F304" s="19" t="s">
        <v>112</v>
      </c>
      <c r="G304" s="16">
        <f>G305</f>
        <v>0</v>
      </c>
    </row>
    <row r="305" spans="1:7" ht="12.75" hidden="1">
      <c r="A305" s="21" t="s">
        <v>191</v>
      </c>
      <c r="B305" s="164">
        <v>930</v>
      </c>
      <c r="C305" s="15" t="s">
        <v>17</v>
      </c>
      <c r="D305" s="15" t="s">
        <v>23</v>
      </c>
      <c r="E305" s="15" t="s">
        <v>407</v>
      </c>
      <c r="F305" s="15" t="s">
        <v>192</v>
      </c>
      <c r="G305" s="16">
        <f>4_функц2017!F36</f>
        <v>0</v>
      </c>
    </row>
  </sheetData>
  <sheetProtection selectLockedCells="1" selectUnlockedCells="1"/>
  <mergeCells count="17">
    <mergeCell ref="A10:G10"/>
    <mergeCell ref="J148:K148"/>
    <mergeCell ref="A13:G13"/>
    <mergeCell ref="A12:G12"/>
    <mergeCell ref="A15:G15"/>
    <mergeCell ref="K19:L19"/>
    <mergeCell ref="A7:G7"/>
    <mergeCell ref="A8:G8"/>
    <mergeCell ref="A9:G9"/>
    <mergeCell ref="A11:G11"/>
    <mergeCell ref="J39:L39"/>
    <mergeCell ref="C3:G3"/>
    <mergeCell ref="C5:G5"/>
    <mergeCell ref="B6:G6"/>
    <mergeCell ref="F1:G1"/>
    <mergeCell ref="C2:G2"/>
    <mergeCell ref="A4:G4"/>
  </mergeCells>
  <printOptions/>
  <pageMargins left="0.7875" right="0.2361111111111111" top="0.31527777777777777" bottom="0.19652777777777777" header="0.5118055555555555" footer="0.5118055555555555"/>
  <pageSetup horizontalDpi="300" verticalDpi="3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32"/>
  <sheetViews>
    <sheetView view="pageBreakPreview" zoomScale="115" zoomScaleSheetLayoutView="115" zoomScalePageLayoutView="0" workbookViewId="0" topLeftCell="A1">
      <selection activeCell="A10" sqref="A10:D10"/>
    </sheetView>
  </sheetViews>
  <sheetFormatPr defaultColWidth="9.00390625" defaultRowHeight="12.75"/>
  <cols>
    <col min="1" max="1" width="51.875" style="0" customWidth="1"/>
    <col min="2" max="2" width="15.00390625" style="0" customWidth="1"/>
    <col min="3" max="3" width="5.375" style="0" customWidth="1"/>
    <col min="4" max="4" width="16.625" style="0" customWidth="1"/>
  </cols>
  <sheetData>
    <row r="1" spans="1:6" ht="15">
      <c r="A1" s="372" t="s">
        <v>0</v>
      </c>
      <c r="B1" s="372"/>
      <c r="C1" s="372"/>
      <c r="D1" s="372"/>
      <c r="E1" s="180"/>
      <c r="F1" s="180"/>
    </row>
    <row r="2" spans="1:6" ht="15">
      <c r="A2" s="372" t="s">
        <v>245</v>
      </c>
      <c r="B2" s="372"/>
      <c r="C2" s="372"/>
      <c r="D2" s="372"/>
      <c r="E2" s="180"/>
      <c r="F2" s="180"/>
    </row>
    <row r="3" spans="1:6" ht="15">
      <c r="A3" s="372" t="s">
        <v>430</v>
      </c>
      <c r="B3" s="372"/>
      <c r="C3" s="372"/>
      <c r="D3" s="372"/>
      <c r="E3" s="180"/>
      <c r="F3" s="180"/>
    </row>
    <row r="4" spans="1:6" ht="15">
      <c r="A4" s="372" t="s">
        <v>448</v>
      </c>
      <c r="B4" s="372"/>
      <c r="C4" s="372"/>
      <c r="D4" s="372"/>
      <c r="E4" s="180"/>
      <c r="F4" s="180"/>
    </row>
    <row r="5" spans="1:6" ht="15">
      <c r="A5" s="372" t="s">
        <v>449</v>
      </c>
      <c r="B5" s="372"/>
      <c r="C5" s="372"/>
      <c r="D5" s="372"/>
      <c r="E5" s="180"/>
      <c r="F5" s="180"/>
    </row>
    <row r="6" spans="1:6" ht="15">
      <c r="A6" s="372"/>
      <c r="B6" s="372"/>
      <c r="C6" s="372"/>
      <c r="D6" s="372"/>
      <c r="E6" s="180"/>
      <c r="F6" s="180"/>
    </row>
    <row r="7" spans="1:4" s="169" customFormat="1" ht="12.75">
      <c r="A7" s="406"/>
      <c r="B7" s="407" t="s">
        <v>250</v>
      </c>
      <c r="C7" s="407"/>
      <c r="D7" s="407"/>
    </row>
    <row r="8" spans="1:4" s="169" customFormat="1" ht="12.75">
      <c r="A8" s="406"/>
      <c r="B8" s="408" t="s">
        <v>245</v>
      </c>
      <c r="C8" s="408"/>
      <c r="D8" s="408"/>
    </row>
    <row r="9" spans="1:4" s="169" customFormat="1" ht="12.75">
      <c r="A9" s="406"/>
      <c r="B9" s="408" t="s">
        <v>247</v>
      </c>
      <c r="C9" s="408"/>
      <c r="D9" s="408"/>
    </row>
    <row r="10" spans="1:4" s="169" customFormat="1" ht="12.75">
      <c r="A10" s="409" t="s">
        <v>450</v>
      </c>
      <c r="B10" s="409"/>
      <c r="C10" s="409"/>
      <c r="D10" s="409"/>
    </row>
    <row r="11" spans="1:4" s="169" customFormat="1" ht="12.75">
      <c r="A11" s="408" t="s">
        <v>422</v>
      </c>
      <c r="B11" s="408"/>
      <c r="C11" s="408"/>
      <c r="D11" s="408"/>
    </row>
    <row r="12" spans="1:4" s="169" customFormat="1" ht="12.75">
      <c r="A12" s="408" t="s">
        <v>402</v>
      </c>
      <c r="B12" s="408"/>
      <c r="C12" s="408"/>
      <c r="D12" s="408"/>
    </row>
    <row r="13" spans="1:4" s="169" customFormat="1" ht="15.75" customHeight="1">
      <c r="A13" s="408" t="s">
        <v>403</v>
      </c>
      <c r="B13" s="408"/>
      <c r="C13" s="408"/>
      <c r="D13" s="408"/>
    </row>
    <row r="14" spans="1:4" s="169" customFormat="1" ht="15.75" customHeight="1">
      <c r="A14" s="218"/>
      <c r="B14" s="218"/>
      <c r="C14" s="218"/>
      <c r="D14" s="218"/>
    </row>
    <row r="15" spans="1:4" s="169" customFormat="1" ht="54" customHeight="1">
      <c r="A15" s="380" t="s">
        <v>408</v>
      </c>
      <c r="B15" s="381"/>
      <c r="C15" s="381"/>
      <c r="D15" s="381"/>
    </row>
    <row r="16" spans="1:4" s="169" customFormat="1" ht="31.5">
      <c r="A16" s="174" t="s">
        <v>94</v>
      </c>
      <c r="B16" s="175" t="s">
        <v>14</v>
      </c>
      <c r="C16" s="175" t="s">
        <v>15</v>
      </c>
      <c r="D16" s="176" t="s">
        <v>232</v>
      </c>
    </row>
    <row r="17" spans="1:4" s="169" customFormat="1" ht="15.75">
      <c r="A17" s="225" t="s">
        <v>237</v>
      </c>
      <c r="B17" s="226"/>
      <c r="C17" s="226"/>
      <c r="D17" s="237">
        <f>D18+D47+D58+D77+D83+D93+D99+D104</f>
        <v>159855.90000000002</v>
      </c>
    </row>
    <row r="18" spans="1:8" s="171" customFormat="1" ht="28.5">
      <c r="A18" s="303" t="s">
        <v>220</v>
      </c>
      <c r="B18" s="304" t="s">
        <v>333</v>
      </c>
      <c r="C18" s="305"/>
      <c r="D18" s="306">
        <f>D19+D27+D39</f>
        <v>87285.6</v>
      </c>
      <c r="E18" s="170"/>
      <c r="G18" s="170"/>
      <c r="H18" s="170"/>
    </row>
    <row r="19" spans="1:8" s="171" customFormat="1" ht="27" customHeight="1">
      <c r="A19" s="281" t="s">
        <v>353</v>
      </c>
      <c r="B19" s="320" t="s">
        <v>334</v>
      </c>
      <c r="C19" s="321"/>
      <c r="D19" s="322">
        <f>D20</f>
        <v>5485.6</v>
      </c>
      <c r="E19" s="170"/>
      <c r="G19" s="170"/>
      <c r="H19" s="170"/>
    </row>
    <row r="20" spans="1:8" s="171" customFormat="1" ht="25.5">
      <c r="A20" s="301" t="s">
        <v>363</v>
      </c>
      <c r="B20" s="323" t="s">
        <v>336</v>
      </c>
      <c r="C20" s="321"/>
      <c r="D20" s="322">
        <f>D21</f>
        <v>5485.6</v>
      </c>
      <c r="E20" s="170"/>
      <c r="G20" s="170"/>
      <c r="H20" s="170"/>
    </row>
    <row r="21" spans="1:8" s="171" customFormat="1" ht="28.5" customHeight="1">
      <c r="A21" s="302" t="s">
        <v>261</v>
      </c>
      <c r="B21" s="323" t="s">
        <v>336</v>
      </c>
      <c r="C21" s="324" t="s">
        <v>260</v>
      </c>
      <c r="D21" s="322">
        <f>D22</f>
        <v>5485.6</v>
      </c>
      <c r="E21" s="170"/>
      <c r="G21" s="170"/>
      <c r="H21" s="170"/>
    </row>
    <row r="22" spans="1:8" s="171" customFormat="1" ht="18" customHeight="1">
      <c r="A22" s="302" t="s">
        <v>228</v>
      </c>
      <c r="B22" s="323" t="s">
        <v>336</v>
      </c>
      <c r="C22" s="324" t="s">
        <v>122</v>
      </c>
      <c r="D22" s="322">
        <f>4_функц2017!F272</f>
        <v>5485.6</v>
      </c>
      <c r="E22" s="170"/>
      <c r="G22" s="170"/>
      <c r="H22" s="170"/>
    </row>
    <row r="23" spans="1:8" s="173" customFormat="1" ht="27.75" customHeight="1" hidden="1">
      <c r="A23" s="302" t="s">
        <v>356</v>
      </c>
      <c r="B23" s="325" t="s">
        <v>351</v>
      </c>
      <c r="C23" s="324"/>
      <c r="D23" s="322">
        <f>D24</f>
        <v>0</v>
      </c>
      <c r="E23" s="172"/>
      <c r="G23" s="172"/>
      <c r="H23" s="172"/>
    </row>
    <row r="24" spans="1:8" s="173" customFormat="1" ht="27" customHeight="1" hidden="1">
      <c r="A24" s="302" t="s">
        <v>357</v>
      </c>
      <c r="B24" s="325" t="s">
        <v>355</v>
      </c>
      <c r="C24" s="324"/>
      <c r="D24" s="322">
        <f>D25</f>
        <v>0</v>
      </c>
      <c r="E24" s="172"/>
      <c r="G24" s="172"/>
      <c r="H24" s="172"/>
    </row>
    <row r="25" spans="1:4" ht="27.75" customHeight="1" hidden="1">
      <c r="A25" s="236" t="s">
        <v>255</v>
      </c>
      <c r="B25" s="325" t="s">
        <v>355</v>
      </c>
      <c r="C25" s="324" t="s">
        <v>256</v>
      </c>
      <c r="D25" s="322">
        <f>D26</f>
        <v>0</v>
      </c>
    </row>
    <row r="26" spans="1:4" ht="17.25" customHeight="1" hidden="1">
      <c r="A26" s="236" t="s">
        <v>198</v>
      </c>
      <c r="B26" s="325" t="s">
        <v>355</v>
      </c>
      <c r="C26" s="324" t="s">
        <v>193</v>
      </c>
      <c r="D26" s="322">
        <f>4_функц2017!F282</f>
        <v>0</v>
      </c>
    </row>
    <row r="27" spans="1:4" ht="25.5">
      <c r="A27" s="281" t="s">
        <v>352</v>
      </c>
      <c r="B27" s="325" t="s">
        <v>358</v>
      </c>
      <c r="C27" s="324"/>
      <c r="D27" s="322">
        <f>D28+D31+D36</f>
        <v>81750</v>
      </c>
    </row>
    <row r="28" spans="1:4" ht="25.5">
      <c r="A28" s="281" t="s">
        <v>354</v>
      </c>
      <c r="B28" s="320" t="s">
        <v>359</v>
      </c>
      <c r="C28" s="325"/>
      <c r="D28" s="322">
        <f>D29</f>
        <v>66300</v>
      </c>
    </row>
    <row r="29" spans="1:4" ht="27.75" customHeight="1">
      <c r="A29" s="236" t="s">
        <v>287</v>
      </c>
      <c r="B29" s="325" t="s">
        <v>359</v>
      </c>
      <c r="C29" s="325" t="s">
        <v>273</v>
      </c>
      <c r="D29" s="322">
        <f>D30</f>
        <v>66300</v>
      </c>
    </row>
    <row r="30" spans="1:4" ht="18" customHeight="1">
      <c r="A30" s="359" t="s">
        <v>285</v>
      </c>
      <c r="B30" s="360" t="s">
        <v>359</v>
      </c>
      <c r="C30" s="360" t="s">
        <v>286</v>
      </c>
      <c r="D30" s="326">
        <f>4_функц2017!F286</f>
        <v>66300</v>
      </c>
    </row>
    <row r="31" spans="1:4" ht="30" customHeight="1">
      <c r="A31" s="236" t="s">
        <v>429</v>
      </c>
      <c r="B31" s="360" t="s">
        <v>428</v>
      </c>
      <c r="C31" s="362"/>
      <c r="D31" s="326">
        <f>D32+D34</f>
        <v>11950</v>
      </c>
    </row>
    <row r="32" spans="1:4" ht="30.75" customHeight="1">
      <c r="A32" s="236" t="s">
        <v>287</v>
      </c>
      <c r="B32" s="360" t="s">
        <v>428</v>
      </c>
      <c r="C32" s="325" t="s">
        <v>273</v>
      </c>
      <c r="D32" s="326">
        <f>D33</f>
        <v>9750</v>
      </c>
    </row>
    <row r="33" spans="1:4" ht="18" customHeight="1">
      <c r="A33" s="236" t="s">
        <v>285</v>
      </c>
      <c r="B33" s="360" t="s">
        <v>428</v>
      </c>
      <c r="C33" s="360" t="s">
        <v>286</v>
      </c>
      <c r="D33" s="326">
        <f>4_функц2017!F289</f>
        <v>9750</v>
      </c>
    </row>
    <row r="34" spans="1:4" ht="29.25" customHeight="1">
      <c r="A34" s="24" t="s">
        <v>255</v>
      </c>
      <c r="B34" s="360" t="s">
        <v>428</v>
      </c>
      <c r="C34" s="319" t="s">
        <v>256</v>
      </c>
      <c r="D34" s="326">
        <f>D35</f>
        <v>2200</v>
      </c>
    </row>
    <row r="35" spans="1:4" ht="15.75" customHeight="1">
      <c r="A35" s="21" t="s">
        <v>198</v>
      </c>
      <c r="B35" s="360" t="s">
        <v>428</v>
      </c>
      <c r="C35" s="330" t="s">
        <v>193</v>
      </c>
      <c r="D35" s="326">
        <f>4_функц2017!F291</f>
        <v>2200</v>
      </c>
    </row>
    <row r="36" spans="1:4" ht="25.5" customHeight="1">
      <c r="A36" s="364" t="s">
        <v>442</v>
      </c>
      <c r="B36" s="360" t="s">
        <v>441</v>
      </c>
      <c r="C36" s="353"/>
      <c r="D36" s="326">
        <f>D37</f>
        <v>3500</v>
      </c>
    </row>
    <row r="37" spans="1:4" ht="28.5" customHeight="1">
      <c r="A37" s="24" t="s">
        <v>255</v>
      </c>
      <c r="B37" s="360" t="s">
        <v>441</v>
      </c>
      <c r="C37" s="369" t="s">
        <v>256</v>
      </c>
      <c r="D37" s="326">
        <f>D38</f>
        <v>3500</v>
      </c>
    </row>
    <row r="38" spans="1:4" ht="18" customHeight="1">
      <c r="A38" s="21" t="s">
        <v>198</v>
      </c>
      <c r="B38" s="360" t="s">
        <v>441</v>
      </c>
      <c r="C38" s="233" t="s">
        <v>193</v>
      </c>
      <c r="D38" s="326">
        <f>4_функц2017!F294</f>
        <v>3500</v>
      </c>
    </row>
    <row r="39" spans="1:4" ht="27.75" customHeight="1">
      <c r="A39" s="363" t="s">
        <v>335</v>
      </c>
      <c r="B39" s="353" t="s">
        <v>360</v>
      </c>
      <c r="C39" s="324"/>
      <c r="D39" s="322">
        <f>D40</f>
        <v>50</v>
      </c>
    </row>
    <row r="40" spans="1:4" ht="17.25" customHeight="1">
      <c r="A40" s="24" t="s">
        <v>61</v>
      </c>
      <c r="B40" s="361" t="s">
        <v>361</v>
      </c>
      <c r="C40" s="324"/>
      <c r="D40" s="322">
        <f>D41</f>
        <v>50</v>
      </c>
    </row>
    <row r="41" spans="1:4" ht="28.5" customHeight="1">
      <c r="A41" s="24" t="s">
        <v>255</v>
      </c>
      <c r="B41" s="319" t="s">
        <v>361</v>
      </c>
      <c r="C41" s="319" t="s">
        <v>256</v>
      </c>
      <c r="D41" s="322">
        <f>D42</f>
        <v>50</v>
      </c>
    </row>
    <row r="42" spans="1:4" ht="15" customHeight="1">
      <c r="A42" s="333" t="s">
        <v>198</v>
      </c>
      <c r="B42" s="330" t="s">
        <v>361</v>
      </c>
      <c r="C42" s="330" t="s">
        <v>193</v>
      </c>
      <c r="D42" s="322">
        <f>4_функц2017!F212</f>
        <v>50</v>
      </c>
    </row>
    <row r="43" spans="1:4" ht="32.25" customHeight="1" hidden="1">
      <c r="A43" s="236" t="s">
        <v>414</v>
      </c>
      <c r="B43" s="330" t="s">
        <v>415</v>
      </c>
      <c r="C43" s="353"/>
      <c r="D43" s="322">
        <f>D44</f>
        <v>9750</v>
      </c>
    </row>
    <row r="44" spans="1:4" ht="14.25" customHeight="1" hidden="1">
      <c r="A44" s="236" t="s">
        <v>411</v>
      </c>
      <c r="B44" s="330" t="s">
        <v>416</v>
      </c>
      <c r="C44" s="353"/>
      <c r="D44" s="322">
        <f>D45</f>
        <v>9750</v>
      </c>
    </row>
    <row r="45" spans="1:4" ht="29.25" customHeight="1" hidden="1">
      <c r="A45" s="236" t="s">
        <v>287</v>
      </c>
      <c r="B45" s="330" t="s">
        <v>416</v>
      </c>
      <c r="C45" s="330" t="s">
        <v>273</v>
      </c>
      <c r="D45" s="322">
        <f>D46</f>
        <v>9750</v>
      </c>
    </row>
    <row r="46" spans="1:4" ht="18" customHeight="1" hidden="1">
      <c r="A46" s="236" t="s">
        <v>285</v>
      </c>
      <c r="B46" s="330" t="s">
        <v>416</v>
      </c>
      <c r="C46" s="330" t="s">
        <v>286</v>
      </c>
      <c r="D46" s="322">
        <f>4_функц2017!F289</f>
        <v>9750</v>
      </c>
    </row>
    <row r="47" spans="1:4" ht="48" customHeight="1">
      <c r="A47" s="307" t="s">
        <v>372</v>
      </c>
      <c r="B47" s="308" t="s">
        <v>371</v>
      </c>
      <c r="C47" s="309"/>
      <c r="D47" s="310">
        <f>D48+D54</f>
        <v>2268.8</v>
      </c>
    </row>
    <row r="48" spans="1:4" ht="14.25" customHeight="1">
      <c r="A48" s="38" t="s">
        <v>374</v>
      </c>
      <c r="B48" s="327" t="s">
        <v>373</v>
      </c>
      <c r="C48" s="327"/>
      <c r="D48" s="322">
        <f>D49</f>
        <v>2268.8</v>
      </c>
    </row>
    <row r="49" spans="1:4" ht="13.5" customHeight="1">
      <c r="A49" s="38" t="s">
        <v>376</v>
      </c>
      <c r="B49" s="327" t="s">
        <v>375</v>
      </c>
      <c r="C49" s="327"/>
      <c r="D49" s="322">
        <f>D50+D52</f>
        <v>2268.8</v>
      </c>
    </row>
    <row r="50" spans="1:4" ht="0.75" customHeight="1" hidden="1">
      <c r="A50" s="38" t="s">
        <v>255</v>
      </c>
      <c r="B50" s="327" t="s">
        <v>375</v>
      </c>
      <c r="C50" s="327" t="s">
        <v>256</v>
      </c>
      <c r="D50" s="322">
        <f>D51</f>
        <v>0</v>
      </c>
    </row>
    <row r="51" spans="1:4" ht="14.25" customHeight="1" hidden="1">
      <c r="A51" s="38" t="s">
        <v>198</v>
      </c>
      <c r="B51" s="327" t="s">
        <v>375</v>
      </c>
      <c r="C51" s="327" t="s">
        <v>193</v>
      </c>
      <c r="D51" s="322">
        <f>4_функц2017!F143</f>
        <v>0</v>
      </c>
    </row>
    <row r="52" spans="1:4" ht="14.25" customHeight="1">
      <c r="A52" s="238" t="s">
        <v>377</v>
      </c>
      <c r="B52" s="338" t="s">
        <v>375</v>
      </c>
      <c r="C52" s="338" t="s">
        <v>273</v>
      </c>
      <c r="D52" s="341">
        <f>D53</f>
        <v>2268.8</v>
      </c>
    </row>
    <row r="53" spans="1:4" ht="13.5" customHeight="1">
      <c r="A53" s="339" t="s">
        <v>285</v>
      </c>
      <c r="B53" s="340" t="s">
        <v>375</v>
      </c>
      <c r="C53" s="340" t="s">
        <v>286</v>
      </c>
      <c r="D53" s="322">
        <f>4_функц2017!F145</f>
        <v>2268.8</v>
      </c>
    </row>
    <row r="54" spans="1:4" ht="28.5" customHeight="1" hidden="1">
      <c r="A54" s="339" t="s">
        <v>390</v>
      </c>
      <c r="B54" s="340" t="s">
        <v>391</v>
      </c>
      <c r="C54" s="340"/>
      <c r="D54" s="322">
        <f>D55</f>
        <v>0</v>
      </c>
    </row>
    <row r="55" spans="1:4" ht="14.25" customHeight="1" hidden="1">
      <c r="A55" s="339" t="s">
        <v>56</v>
      </c>
      <c r="B55" s="340" t="s">
        <v>387</v>
      </c>
      <c r="C55" s="340"/>
      <c r="D55" s="322">
        <f>D56</f>
        <v>0</v>
      </c>
    </row>
    <row r="56" spans="1:4" ht="26.25" customHeight="1" hidden="1">
      <c r="A56" s="29" t="s">
        <v>255</v>
      </c>
      <c r="B56" s="340" t="s">
        <v>387</v>
      </c>
      <c r="C56" s="327" t="s">
        <v>256</v>
      </c>
      <c r="D56" s="322">
        <f>D57</f>
        <v>0</v>
      </c>
    </row>
    <row r="57" spans="1:4" ht="15" customHeight="1" hidden="1">
      <c r="A57" s="235" t="s">
        <v>198</v>
      </c>
      <c r="B57" s="340" t="s">
        <v>387</v>
      </c>
      <c r="C57" s="327" t="s">
        <v>193</v>
      </c>
      <c r="D57" s="322">
        <f>4_функц2017!F137</f>
        <v>0</v>
      </c>
    </row>
    <row r="58" spans="1:4" ht="28.5">
      <c r="A58" s="307" t="s">
        <v>222</v>
      </c>
      <c r="B58" s="308" t="s">
        <v>337</v>
      </c>
      <c r="C58" s="309"/>
      <c r="D58" s="310">
        <f>D59+D69</f>
        <v>30301.5</v>
      </c>
    </row>
    <row r="59" spans="1:4" ht="25.5">
      <c r="A59" s="14" t="s">
        <v>339</v>
      </c>
      <c r="B59" s="328" t="s">
        <v>338</v>
      </c>
      <c r="C59" s="328"/>
      <c r="D59" s="322">
        <f>D60+D66+D63</f>
        <v>14101.5</v>
      </c>
    </row>
    <row r="60" spans="1:4" ht="27" customHeight="1">
      <c r="A60" s="14" t="s">
        <v>363</v>
      </c>
      <c r="B60" s="328" t="s">
        <v>364</v>
      </c>
      <c r="C60" s="328"/>
      <c r="D60" s="322">
        <f>D61</f>
        <v>13960.5</v>
      </c>
    </row>
    <row r="61" spans="1:4" ht="13.5" customHeight="1">
      <c r="A61" s="14" t="s">
        <v>261</v>
      </c>
      <c r="B61" s="328" t="s">
        <v>364</v>
      </c>
      <c r="C61" s="328" t="s">
        <v>260</v>
      </c>
      <c r="D61" s="322">
        <f>D62</f>
        <v>13960.5</v>
      </c>
    </row>
    <row r="62" spans="1:4" ht="18" customHeight="1">
      <c r="A62" s="14" t="s">
        <v>223</v>
      </c>
      <c r="B62" s="328" t="s">
        <v>364</v>
      </c>
      <c r="C62" s="366" t="s">
        <v>122</v>
      </c>
      <c r="D62" s="322">
        <f>4_функц2017!F224</f>
        <v>13960.5</v>
      </c>
    </row>
    <row r="63" spans="1:4" ht="30.75" customHeight="1">
      <c r="A63" s="27" t="s">
        <v>439</v>
      </c>
      <c r="B63" s="328" t="s">
        <v>444</v>
      </c>
      <c r="C63" s="366"/>
      <c r="D63" s="322">
        <f>D64</f>
        <v>26</v>
      </c>
    </row>
    <row r="64" spans="1:4" ht="31.5" customHeight="1">
      <c r="A64" s="14" t="s">
        <v>261</v>
      </c>
      <c r="B64" s="328" t="s">
        <v>444</v>
      </c>
      <c r="C64" s="366" t="s">
        <v>260</v>
      </c>
      <c r="D64" s="322">
        <f>D65</f>
        <v>26</v>
      </c>
    </row>
    <row r="65" spans="1:4" ht="15.75" customHeight="1">
      <c r="A65" s="14" t="s">
        <v>223</v>
      </c>
      <c r="B65" s="328" t="s">
        <v>444</v>
      </c>
      <c r="C65" s="366" t="s">
        <v>122</v>
      </c>
      <c r="D65" s="322">
        <f>4_функц2017!F227</f>
        <v>26</v>
      </c>
    </row>
    <row r="66" spans="1:4" ht="29.25" customHeight="1">
      <c r="A66" s="27" t="s">
        <v>445</v>
      </c>
      <c r="B66" s="328" t="s">
        <v>440</v>
      </c>
      <c r="C66" s="366"/>
      <c r="D66" s="322">
        <f>D67</f>
        <v>115</v>
      </c>
    </row>
    <row r="67" spans="1:4" ht="28.5" customHeight="1">
      <c r="A67" s="14" t="s">
        <v>261</v>
      </c>
      <c r="B67" s="365" t="s">
        <v>440</v>
      </c>
      <c r="C67" s="367"/>
      <c r="D67" s="322">
        <f>D68</f>
        <v>115</v>
      </c>
    </row>
    <row r="68" spans="1:4" ht="15.75" customHeight="1">
      <c r="A68" s="14" t="s">
        <v>223</v>
      </c>
      <c r="B68" s="365" t="s">
        <v>440</v>
      </c>
      <c r="C68" s="368"/>
      <c r="D68" s="322">
        <f>4_функц2017!F230</f>
        <v>115</v>
      </c>
    </row>
    <row r="69" spans="1:4" ht="41.25" customHeight="1">
      <c r="A69" s="313" t="s">
        <v>342</v>
      </c>
      <c r="B69" s="319" t="s">
        <v>340</v>
      </c>
      <c r="C69" s="324"/>
      <c r="D69" s="322">
        <f>D70+D74</f>
        <v>16200</v>
      </c>
    </row>
    <row r="70" spans="1:4" ht="15">
      <c r="A70" s="299" t="s">
        <v>284</v>
      </c>
      <c r="B70" s="329" t="s">
        <v>341</v>
      </c>
      <c r="C70" s="324"/>
      <c r="D70" s="322">
        <f>D71</f>
        <v>14700</v>
      </c>
    </row>
    <row r="71" spans="1:4" ht="27.75" customHeight="1">
      <c r="A71" s="314" t="s">
        <v>255</v>
      </c>
      <c r="B71" s="329" t="s">
        <v>341</v>
      </c>
      <c r="C71" s="319" t="s">
        <v>256</v>
      </c>
      <c r="D71" s="322">
        <f>D72</f>
        <v>14700</v>
      </c>
    </row>
    <row r="72" spans="1:4" ht="18" customHeight="1">
      <c r="A72" s="315" t="s">
        <v>198</v>
      </c>
      <c r="B72" s="330" t="s">
        <v>341</v>
      </c>
      <c r="C72" s="330" t="s">
        <v>193</v>
      </c>
      <c r="D72" s="322">
        <f>4_функц2017!F237</f>
        <v>14700</v>
      </c>
    </row>
    <row r="73" spans="1:4" ht="18" customHeight="1">
      <c r="A73" s="14" t="s">
        <v>427</v>
      </c>
      <c r="B73" s="330" t="s">
        <v>434</v>
      </c>
      <c r="C73" s="330"/>
      <c r="D73" s="322">
        <f>D74</f>
        <v>1500</v>
      </c>
    </row>
    <row r="74" spans="1:4" ht="16.5" customHeight="1">
      <c r="A74" s="14" t="s">
        <v>433</v>
      </c>
      <c r="B74" s="319" t="s">
        <v>366</v>
      </c>
      <c r="C74" s="319"/>
      <c r="D74" s="322">
        <f>D75</f>
        <v>1500</v>
      </c>
    </row>
    <row r="75" spans="1:4" ht="25.5">
      <c r="A75" s="259" t="s">
        <v>255</v>
      </c>
      <c r="B75" s="319" t="s">
        <v>366</v>
      </c>
      <c r="C75" s="319" t="s">
        <v>256</v>
      </c>
      <c r="D75" s="322">
        <f>D76</f>
        <v>1500</v>
      </c>
    </row>
    <row r="76" spans="1:4" ht="23.25" customHeight="1">
      <c r="A76" s="14" t="s">
        <v>198</v>
      </c>
      <c r="B76" s="319" t="s">
        <v>366</v>
      </c>
      <c r="C76" s="319" t="s">
        <v>193</v>
      </c>
      <c r="D76" s="322">
        <f>4_функц2017!F241</f>
        <v>1500</v>
      </c>
    </row>
    <row r="77" spans="1:4" ht="42.75" hidden="1">
      <c r="A77" s="307" t="s">
        <v>217</v>
      </c>
      <c r="B77" s="311" t="s">
        <v>317</v>
      </c>
      <c r="C77" s="309"/>
      <c r="D77" s="310">
        <f>D78</f>
        <v>0</v>
      </c>
    </row>
    <row r="78" spans="1:4" ht="25.5" hidden="1">
      <c r="A78" s="302" t="s">
        <v>269</v>
      </c>
      <c r="B78" s="319" t="s">
        <v>320</v>
      </c>
      <c r="C78" s="324"/>
      <c r="D78" s="322">
        <f>D79</f>
        <v>0</v>
      </c>
    </row>
    <row r="79" spans="1:4" ht="28.5" customHeight="1" hidden="1">
      <c r="A79" s="27" t="s">
        <v>319</v>
      </c>
      <c r="B79" s="319" t="s">
        <v>320</v>
      </c>
      <c r="C79" s="319"/>
      <c r="D79" s="322">
        <f>D80</f>
        <v>0</v>
      </c>
    </row>
    <row r="80" spans="1:4" ht="27.75" customHeight="1" hidden="1">
      <c r="A80" s="27" t="s">
        <v>365</v>
      </c>
      <c r="B80" s="319" t="s">
        <v>318</v>
      </c>
      <c r="C80" s="319"/>
      <c r="D80" s="322">
        <f>D81</f>
        <v>0</v>
      </c>
    </row>
    <row r="81" spans="1:4" ht="25.5" hidden="1">
      <c r="A81" s="27" t="s">
        <v>255</v>
      </c>
      <c r="B81" s="319" t="s">
        <v>318</v>
      </c>
      <c r="C81" s="319" t="s">
        <v>256</v>
      </c>
      <c r="D81" s="322">
        <f>D82</f>
        <v>0</v>
      </c>
    </row>
    <row r="82" spans="1:4" ht="12.75" customHeight="1" hidden="1">
      <c r="A82" s="333" t="s">
        <v>198</v>
      </c>
      <c r="B82" s="330" t="s">
        <v>318</v>
      </c>
      <c r="C82" s="334" t="s">
        <v>193</v>
      </c>
      <c r="D82" s="322">
        <f>4_функц2017!F151</f>
        <v>0</v>
      </c>
    </row>
    <row r="83" spans="1:4" ht="33.75" customHeight="1">
      <c r="A83" s="307" t="s">
        <v>380</v>
      </c>
      <c r="B83" s="307" t="s">
        <v>379</v>
      </c>
      <c r="C83" s="307"/>
      <c r="D83" s="310">
        <f>D84</f>
        <v>5450</v>
      </c>
    </row>
    <row r="84" spans="1:4" ht="27.75" customHeight="1">
      <c r="A84" s="263" t="s">
        <v>380</v>
      </c>
      <c r="B84" s="332" t="s">
        <v>379</v>
      </c>
      <c r="C84" s="18"/>
      <c r="D84" s="322">
        <f>D85+D89</f>
        <v>5450</v>
      </c>
    </row>
    <row r="85" spans="1:4" ht="30.75" customHeight="1">
      <c r="A85" s="263" t="s">
        <v>384</v>
      </c>
      <c r="B85" s="332" t="s">
        <v>381</v>
      </c>
      <c r="C85" s="18"/>
      <c r="D85" s="322">
        <f>D86</f>
        <v>950</v>
      </c>
    </row>
    <row r="86" spans="1:4" ht="15.75" customHeight="1">
      <c r="A86" s="263" t="s">
        <v>383</v>
      </c>
      <c r="B86" s="332" t="s">
        <v>382</v>
      </c>
      <c r="C86" s="18"/>
      <c r="D86" s="322">
        <f>D87</f>
        <v>950</v>
      </c>
    </row>
    <row r="87" spans="1:4" ht="25.5" customHeight="1">
      <c r="A87" s="235" t="s">
        <v>255</v>
      </c>
      <c r="B87" s="332" t="s">
        <v>382</v>
      </c>
      <c r="C87" s="18" t="s">
        <v>256</v>
      </c>
      <c r="D87" s="322">
        <f>D88</f>
        <v>950</v>
      </c>
    </row>
    <row r="88" spans="1:4" ht="18.75" customHeight="1">
      <c r="A88" s="235" t="s">
        <v>198</v>
      </c>
      <c r="B88" s="350" t="s">
        <v>382</v>
      </c>
      <c r="C88" s="278" t="s">
        <v>193</v>
      </c>
      <c r="D88" s="322">
        <f>4_функц2017!F200</f>
        <v>950</v>
      </c>
    </row>
    <row r="89" spans="1:4" ht="29.25" customHeight="1">
      <c r="A89" s="348" t="s">
        <v>398</v>
      </c>
      <c r="B89" s="350" t="s">
        <v>395</v>
      </c>
      <c r="C89" s="280"/>
      <c r="D89" s="322">
        <f>D90</f>
        <v>4500</v>
      </c>
    </row>
    <row r="90" spans="1:4" ht="17.25" customHeight="1">
      <c r="A90" s="348" t="s">
        <v>399</v>
      </c>
      <c r="B90" s="350" t="s">
        <v>396</v>
      </c>
      <c r="C90" s="280"/>
      <c r="D90" s="322">
        <f>D91</f>
        <v>4500</v>
      </c>
    </row>
    <row r="91" spans="1:4" ht="27" customHeight="1">
      <c r="A91" s="349" t="s">
        <v>255</v>
      </c>
      <c r="B91" s="350" t="s">
        <v>396</v>
      </c>
      <c r="C91" s="280" t="s">
        <v>256</v>
      </c>
      <c r="D91" s="322">
        <f>D92</f>
        <v>4500</v>
      </c>
    </row>
    <row r="92" spans="1:4" ht="17.25" customHeight="1">
      <c r="A92" s="349" t="s">
        <v>198</v>
      </c>
      <c r="B92" s="350" t="s">
        <v>396</v>
      </c>
      <c r="C92" s="280" t="s">
        <v>193</v>
      </c>
      <c r="D92" s="322">
        <f>4_функц2017!F206</f>
        <v>4500</v>
      </c>
    </row>
    <row r="93" spans="1:4" ht="71.25">
      <c r="A93" s="307" t="s">
        <v>229</v>
      </c>
      <c r="B93" s="308" t="s">
        <v>347</v>
      </c>
      <c r="C93" s="309"/>
      <c r="D93" s="310">
        <f>D94</f>
        <v>450</v>
      </c>
    </row>
    <row r="94" spans="1:4" ht="51">
      <c r="A94" s="150" t="s">
        <v>278</v>
      </c>
      <c r="B94" s="319" t="s">
        <v>347</v>
      </c>
      <c r="C94" s="324"/>
      <c r="D94" s="322">
        <f>D95</f>
        <v>450</v>
      </c>
    </row>
    <row r="95" spans="1:4" ht="25.5">
      <c r="A95" s="150" t="s">
        <v>346</v>
      </c>
      <c r="B95" s="319" t="s">
        <v>348</v>
      </c>
      <c r="C95" s="324"/>
      <c r="D95" s="322">
        <f>D96</f>
        <v>450</v>
      </c>
    </row>
    <row r="96" spans="1:4" ht="25.5">
      <c r="A96" s="24" t="s">
        <v>230</v>
      </c>
      <c r="B96" s="319" t="s">
        <v>349</v>
      </c>
      <c r="C96" s="324"/>
      <c r="D96" s="322">
        <f>D97</f>
        <v>450</v>
      </c>
    </row>
    <row r="97" spans="1:4" ht="25.5">
      <c r="A97" s="24" t="s">
        <v>255</v>
      </c>
      <c r="B97" s="319" t="s">
        <v>349</v>
      </c>
      <c r="C97" s="324" t="s">
        <v>256</v>
      </c>
      <c r="D97" s="322">
        <f>D98</f>
        <v>450</v>
      </c>
    </row>
    <row r="98" spans="1:4" ht="15" customHeight="1">
      <c r="A98" s="21" t="s">
        <v>198</v>
      </c>
      <c r="B98" s="319" t="s">
        <v>349</v>
      </c>
      <c r="C98" s="324" t="s">
        <v>193</v>
      </c>
      <c r="D98" s="322">
        <f>4_функц2017!F301</f>
        <v>450</v>
      </c>
    </row>
    <row r="99" spans="1:4" ht="28.5">
      <c r="A99" s="307" t="s">
        <v>207</v>
      </c>
      <c r="B99" s="308" t="s">
        <v>313</v>
      </c>
      <c r="C99" s="309"/>
      <c r="D99" s="310">
        <f>D102</f>
        <v>250</v>
      </c>
    </row>
    <row r="100" spans="1:4" ht="25.5">
      <c r="A100" s="140" t="s">
        <v>314</v>
      </c>
      <c r="B100" s="327" t="s">
        <v>316</v>
      </c>
      <c r="C100" s="324"/>
      <c r="D100" s="322">
        <f>D101</f>
        <v>250</v>
      </c>
    </row>
    <row r="101" spans="1:4" ht="25.5">
      <c r="A101" s="27" t="s">
        <v>312</v>
      </c>
      <c r="B101" s="331" t="s">
        <v>315</v>
      </c>
      <c r="C101" s="324"/>
      <c r="D101" s="322">
        <f>D102</f>
        <v>250</v>
      </c>
    </row>
    <row r="102" spans="1:4" ht="30.75" customHeight="1">
      <c r="A102" s="27" t="s">
        <v>255</v>
      </c>
      <c r="B102" s="331" t="s">
        <v>315</v>
      </c>
      <c r="C102" s="324" t="s">
        <v>256</v>
      </c>
      <c r="D102" s="322">
        <f>D103</f>
        <v>250</v>
      </c>
    </row>
    <row r="103" spans="1:4" ht="14.25" customHeight="1">
      <c r="A103" s="21" t="s">
        <v>198</v>
      </c>
      <c r="B103" s="331" t="s">
        <v>315</v>
      </c>
      <c r="C103" s="324" t="s">
        <v>193</v>
      </c>
      <c r="D103" s="322">
        <f>4_функц2017!F98</f>
        <v>250</v>
      </c>
    </row>
    <row r="104" spans="1:4" ht="30" customHeight="1">
      <c r="A104" s="307" t="s">
        <v>274</v>
      </c>
      <c r="B104" s="308" t="s">
        <v>322</v>
      </c>
      <c r="C104" s="309"/>
      <c r="D104" s="310">
        <f>D105</f>
        <v>33850</v>
      </c>
    </row>
    <row r="105" spans="1:4" ht="25.5">
      <c r="A105" s="29" t="s">
        <v>323</v>
      </c>
      <c r="B105" s="332" t="s">
        <v>324</v>
      </c>
      <c r="C105" s="332"/>
      <c r="D105" s="322">
        <f>D106+D109+D112+D115+D118+D121+D124+D127+D130</f>
        <v>33850</v>
      </c>
    </row>
    <row r="106" spans="1:4" ht="15">
      <c r="A106" s="29" t="s">
        <v>367</v>
      </c>
      <c r="B106" s="332" t="s">
        <v>325</v>
      </c>
      <c r="C106" s="332"/>
      <c r="D106" s="322">
        <f>D107</f>
        <v>5500</v>
      </c>
    </row>
    <row r="107" spans="1:4" ht="25.5">
      <c r="A107" s="29" t="s">
        <v>255</v>
      </c>
      <c r="B107" s="332" t="s">
        <v>325</v>
      </c>
      <c r="C107" s="332" t="s">
        <v>256</v>
      </c>
      <c r="D107" s="322">
        <f>D108</f>
        <v>5500</v>
      </c>
    </row>
    <row r="108" spans="1:4" ht="15.75" customHeight="1">
      <c r="A108" s="21" t="s">
        <v>198</v>
      </c>
      <c r="B108" s="332" t="s">
        <v>325</v>
      </c>
      <c r="C108" s="331" t="s">
        <v>193</v>
      </c>
      <c r="D108" s="322">
        <f>4_функц2017!F156</f>
        <v>5500</v>
      </c>
    </row>
    <row r="109" spans="1:4" ht="15">
      <c r="A109" s="21" t="s">
        <v>327</v>
      </c>
      <c r="B109" s="332" t="s">
        <v>326</v>
      </c>
      <c r="C109" s="331"/>
      <c r="D109" s="322">
        <f>D110</f>
        <v>4260</v>
      </c>
    </row>
    <row r="110" spans="1:4" ht="25.5">
      <c r="A110" s="21" t="s">
        <v>255</v>
      </c>
      <c r="B110" s="332" t="s">
        <v>326</v>
      </c>
      <c r="C110" s="331" t="s">
        <v>256</v>
      </c>
      <c r="D110" s="322">
        <f>D111</f>
        <v>4260</v>
      </c>
    </row>
    <row r="111" spans="1:4" ht="14.25" customHeight="1">
      <c r="A111" s="21" t="s">
        <v>198</v>
      </c>
      <c r="B111" s="332" t="s">
        <v>326</v>
      </c>
      <c r="C111" s="331" t="s">
        <v>193</v>
      </c>
      <c r="D111" s="322">
        <f>4_функц2017!F159</f>
        <v>4260</v>
      </c>
    </row>
    <row r="112" spans="1:4" ht="25.5">
      <c r="A112" s="27" t="s">
        <v>221</v>
      </c>
      <c r="B112" s="319" t="s">
        <v>328</v>
      </c>
      <c r="C112" s="319"/>
      <c r="D112" s="322">
        <f>D113</f>
        <v>2350</v>
      </c>
    </row>
    <row r="113" spans="1:4" ht="30" customHeight="1">
      <c r="A113" s="27" t="s">
        <v>255</v>
      </c>
      <c r="B113" s="319" t="s">
        <v>328</v>
      </c>
      <c r="C113" s="319" t="s">
        <v>256</v>
      </c>
      <c r="D113" s="322">
        <f>D114</f>
        <v>2350</v>
      </c>
    </row>
    <row r="114" spans="1:4" ht="17.25" customHeight="1">
      <c r="A114" s="50" t="s">
        <v>198</v>
      </c>
      <c r="B114" s="319" t="s">
        <v>328</v>
      </c>
      <c r="C114" s="331" t="s">
        <v>193</v>
      </c>
      <c r="D114" s="322">
        <f>4_функц2017!F162</f>
        <v>2350</v>
      </c>
    </row>
    <row r="115" spans="1:4" ht="38.25">
      <c r="A115" s="27" t="s">
        <v>270</v>
      </c>
      <c r="B115" s="319" t="s">
        <v>329</v>
      </c>
      <c r="C115" s="319"/>
      <c r="D115" s="322">
        <f>D116</f>
        <v>7835</v>
      </c>
    </row>
    <row r="116" spans="1:4" ht="25.5">
      <c r="A116" s="27" t="s">
        <v>255</v>
      </c>
      <c r="B116" s="319" t="s">
        <v>329</v>
      </c>
      <c r="C116" s="319" t="s">
        <v>256</v>
      </c>
      <c r="D116" s="322">
        <f>D117</f>
        <v>7835</v>
      </c>
    </row>
    <row r="117" spans="1:4" ht="14.25" customHeight="1">
      <c r="A117" s="21" t="s">
        <v>198</v>
      </c>
      <c r="B117" s="319" t="s">
        <v>329</v>
      </c>
      <c r="C117" s="331" t="s">
        <v>193</v>
      </c>
      <c r="D117" s="322">
        <f>4_функц2017!F165</f>
        <v>7835</v>
      </c>
    </row>
    <row r="118" spans="1:4" ht="15" hidden="1">
      <c r="A118" s="21" t="s">
        <v>343</v>
      </c>
      <c r="B118" s="319" t="s">
        <v>330</v>
      </c>
      <c r="C118" s="331"/>
      <c r="D118" s="322">
        <f>D119</f>
        <v>0</v>
      </c>
    </row>
    <row r="119" spans="1:4" ht="27" customHeight="1" hidden="1">
      <c r="A119" s="21" t="s">
        <v>255</v>
      </c>
      <c r="B119" s="319" t="s">
        <v>330</v>
      </c>
      <c r="C119" s="331" t="s">
        <v>256</v>
      </c>
      <c r="D119" s="322">
        <f>D120</f>
        <v>0</v>
      </c>
    </row>
    <row r="120" spans="1:4" ht="15" customHeight="1" hidden="1">
      <c r="A120" s="21" t="s">
        <v>198</v>
      </c>
      <c r="B120" s="319" t="s">
        <v>330</v>
      </c>
      <c r="C120" s="331" t="s">
        <v>193</v>
      </c>
      <c r="D120" s="322">
        <f>4_функц2017!F168</f>
        <v>0</v>
      </c>
    </row>
    <row r="121" spans="1:4" ht="15">
      <c r="A121" s="235" t="s">
        <v>291</v>
      </c>
      <c r="B121" s="332" t="s">
        <v>331</v>
      </c>
      <c r="C121" s="325"/>
      <c r="D121" s="322">
        <f>D122</f>
        <v>5930</v>
      </c>
    </row>
    <row r="122" spans="1:4" ht="25.5">
      <c r="A122" s="235" t="s">
        <v>255</v>
      </c>
      <c r="B122" s="332" t="s">
        <v>331</v>
      </c>
      <c r="C122" s="325" t="s">
        <v>256</v>
      </c>
      <c r="D122" s="322">
        <f>D123</f>
        <v>5930</v>
      </c>
    </row>
    <row r="123" spans="1:4" ht="15.75" customHeight="1">
      <c r="A123" s="235" t="s">
        <v>198</v>
      </c>
      <c r="B123" s="332" t="s">
        <v>331</v>
      </c>
      <c r="C123" s="325" t="s">
        <v>193</v>
      </c>
      <c r="D123" s="322">
        <f>4_функц2017!F171</f>
        <v>5930</v>
      </c>
    </row>
    <row r="124" spans="1:4" ht="15">
      <c r="A124" s="235" t="s">
        <v>295</v>
      </c>
      <c r="B124" s="332" t="s">
        <v>332</v>
      </c>
      <c r="C124" s="325"/>
      <c r="D124" s="322">
        <f>D125</f>
        <v>2874</v>
      </c>
    </row>
    <row r="125" spans="1:4" ht="24.75" customHeight="1">
      <c r="A125" s="235" t="s">
        <v>255</v>
      </c>
      <c r="B125" s="332" t="s">
        <v>332</v>
      </c>
      <c r="C125" s="325" t="s">
        <v>256</v>
      </c>
      <c r="D125" s="322">
        <f>D126</f>
        <v>2874</v>
      </c>
    </row>
    <row r="126" spans="1:4" ht="16.5" customHeight="1">
      <c r="A126" s="235" t="s">
        <v>198</v>
      </c>
      <c r="B126" s="332" t="s">
        <v>332</v>
      </c>
      <c r="C126" s="325" t="s">
        <v>193</v>
      </c>
      <c r="D126" s="322">
        <f>4_функц2017!F174</f>
        <v>2874</v>
      </c>
    </row>
    <row r="127" spans="1:4" ht="76.5">
      <c r="A127" s="235" t="s">
        <v>268</v>
      </c>
      <c r="B127" s="332" t="s">
        <v>438</v>
      </c>
      <c r="C127" s="325"/>
      <c r="D127" s="322">
        <f>D128</f>
        <v>2731</v>
      </c>
    </row>
    <row r="128" spans="1:4" ht="25.5">
      <c r="A128" s="235" t="s">
        <v>255</v>
      </c>
      <c r="B128" s="332" t="s">
        <v>438</v>
      </c>
      <c r="C128" s="325" t="s">
        <v>256</v>
      </c>
      <c r="D128" s="322">
        <f>D129</f>
        <v>2731</v>
      </c>
    </row>
    <row r="129" spans="1:4" ht="25.5">
      <c r="A129" s="235" t="s">
        <v>198</v>
      </c>
      <c r="B129" s="332" t="s">
        <v>438</v>
      </c>
      <c r="C129" s="325" t="s">
        <v>193</v>
      </c>
      <c r="D129" s="322">
        <f>4_функц2017!F177</f>
        <v>2731</v>
      </c>
    </row>
    <row r="130" spans="1:4" ht="76.5">
      <c r="A130" s="235" t="s">
        <v>446</v>
      </c>
      <c r="B130" s="18" t="s">
        <v>447</v>
      </c>
      <c r="C130" s="325"/>
      <c r="D130" s="322">
        <f>D131</f>
        <v>2370</v>
      </c>
    </row>
    <row r="131" spans="1:4" ht="25.5">
      <c r="A131" s="235" t="s">
        <v>255</v>
      </c>
      <c r="B131" s="18" t="s">
        <v>447</v>
      </c>
      <c r="C131" s="325" t="s">
        <v>256</v>
      </c>
      <c r="D131" s="322">
        <f>D132</f>
        <v>2370</v>
      </c>
    </row>
    <row r="132" spans="1:4" ht="25.5">
      <c r="A132" s="235" t="s">
        <v>198</v>
      </c>
      <c r="B132" s="18" t="s">
        <v>447</v>
      </c>
      <c r="C132" s="325" t="s">
        <v>193</v>
      </c>
      <c r="D132" s="322">
        <f>4_функц2017!F180</f>
        <v>2370</v>
      </c>
    </row>
  </sheetData>
  <sheetProtection/>
  <mergeCells count="14">
    <mergeCell ref="A15:D15"/>
    <mergeCell ref="B7:D7"/>
    <mergeCell ref="B8:D8"/>
    <mergeCell ref="B9:D9"/>
    <mergeCell ref="A12:D12"/>
    <mergeCell ref="A11:D11"/>
    <mergeCell ref="A13:D13"/>
    <mergeCell ref="A10:D10"/>
    <mergeCell ref="A2:D2"/>
    <mergeCell ref="A1:D1"/>
    <mergeCell ref="A6:D6"/>
    <mergeCell ref="A5:D5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75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2" width="6.375" style="52" customWidth="1"/>
    <col min="3" max="4" width="6.00390625" style="52" customWidth="1"/>
    <col min="5" max="5" width="6.75390625" style="52" customWidth="1"/>
    <col min="6" max="8" width="9.125" style="52" customWidth="1"/>
    <col min="9" max="9" width="35.875" style="52" customWidth="1"/>
    <col min="10" max="10" width="27.875" style="70" customWidth="1"/>
    <col min="11" max="11" width="9.125" style="52" customWidth="1"/>
    <col min="12" max="12" width="14.875" style="52" bestFit="1" customWidth="1"/>
    <col min="13" max="16384" width="9.125" style="52" customWidth="1"/>
  </cols>
  <sheetData>
    <row r="1" spans="7:10" ht="15">
      <c r="G1" s="372" t="s">
        <v>249</v>
      </c>
      <c r="H1" s="372"/>
      <c r="I1" s="372"/>
      <c r="J1" s="372"/>
    </row>
    <row r="2" spans="7:12" ht="15">
      <c r="G2" s="372" t="s">
        <v>245</v>
      </c>
      <c r="H2" s="372"/>
      <c r="I2" s="372"/>
      <c r="J2" s="372"/>
      <c r="L2" s="410"/>
    </row>
    <row r="3" spans="7:12" ht="15">
      <c r="G3" s="372" t="s">
        <v>430</v>
      </c>
      <c r="H3" s="372"/>
      <c r="I3" s="372"/>
      <c r="J3" s="372"/>
      <c r="L3" s="410"/>
    </row>
    <row r="4" spans="1:12" ht="15">
      <c r="A4" s="413" t="s">
        <v>448</v>
      </c>
      <c r="B4" s="413"/>
      <c r="C4" s="413"/>
      <c r="D4" s="413"/>
      <c r="E4" s="413"/>
      <c r="F4" s="413"/>
      <c r="G4" s="413"/>
      <c r="H4" s="413"/>
      <c r="I4" s="413"/>
      <c r="J4" s="413"/>
      <c r="L4" s="410"/>
    </row>
    <row r="5" spans="7:12" ht="15">
      <c r="G5" s="372" t="s">
        <v>449</v>
      </c>
      <c r="H5" s="372"/>
      <c r="I5" s="372"/>
      <c r="J5" s="372"/>
      <c r="L5" s="410"/>
    </row>
    <row r="6" spans="7:12" ht="15">
      <c r="G6" s="372"/>
      <c r="H6" s="372"/>
      <c r="I6" s="372"/>
      <c r="J6" s="372"/>
      <c r="L6" s="410"/>
    </row>
    <row r="7" spans="1:12" ht="15">
      <c r="A7" s="75"/>
      <c r="B7" s="75"/>
      <c r="C7" s="75"/>
      <c r="D7" s="75"/>
      <c r="E7" s="75"/>
      <c r="F7" s="75"/>
      <c r="G7" s="75"/>
      <c r="H7" s="75"/>
      <c r="I7" s="382" t="s">
        <v>1</v>
      </c>
      <c r="J7" s="382"/>
      <c r="L7" s="410"/>
    </row>
    <row r="8" spans="1:12" ht="15">
      <c r="A8" s="75"/>
      <c r="B8" s="75"/>
      <c r="C8" s="75"/>
      <c r="D8" s="75"/>
      <c r="E8" s="75"/>
      <c r="F8" s="75"/>
      <c r="G8" s="75"/>
      <c r="H8" s="75"/>
      <c r="I8" s="382" t="s">
        <v>86</v>
      </c>
      <c r="J8" s="382"/>
      <c r="L8" s="410"/>
    </row>
    <row r="9" spans="1:12" ht="15">
      <c r="A9" s="75"/>
      <c r="B9" s="75"/>
      <c r="C9" s="75"/>
      <c r="D9" s="75"/>
      <c r="E9" s="75"/>
      <c r="F9" s="75"/>
      <c r="G9" s="75"/>
      <c r="H9" s="75"/>
      <c r="I9" s="382" t="s">
        <v>422</v>
      </c>
      <c r="J9" s="382"/>
      <c r="L9" s="410"/>
    </row>
    <row r="10" spans="1:12" ht="15">
      <c r="A10" s="414" t="s">
        <v>450</v>
      </c>
      <c r="B10" s="414"/>
      <c r="C10" s="414"/>
      <c r="D10" s="414"/>
      <c r="E10" s="414"/>
      <c r="F10" s="414"/>
      <c r="G10" s="414"/>
      <c r="H10" s="414"/>
      <c r="I10" s="414"/>
      <c r="J10" s="414"/>
      <c r="L10" s="410"/>
    </row>
    <row r="11" spans="1:12" ht="15">
      <c r="A11" s="75"/>
      <c r="B11" s="75"/>
      <c r="C11" s="75"/>
      <c r="D11" s="75"/>
      <c r="E11" s="75"/>
      <c r="F11" s="382" t="s">
        <v>409</v>
      </c>
      <c r="G11" s="382"/>
      <c r="H11" s="382"/>
      <c r="I11" s="382"/>
      <c r="J11" s="382"/>
      <c r="L11" s="410"/>
    </row>
    <row r="12" spans="1:12" ht="15">
      <c r="A12" s="75"/>
      <c r="B12" s="75"/>
      <c r="C12" s="75"/>
      <c r="D12" s="75"/>
      <c r="E12" s="75"/>
      <c r="F12" s="371"/>
      <c r="G12" s="371"/>
      <c r="H12" s="371"/>
      <c r="I12" s="371"/>
      <c r="J12" s="371"/>
      <c r="L12" s="410"/>
    </row>
    <row r="13" spans="1:12" ht="31.5" customHeight="1">
      <c r="A13" s="384" t="s">
        <v>410</v>
      </c>
      <c r="B13" s="384"/>
      <c r="C13" s="384"/>
      <c r="D13" s="384"/>
      <c r="E13" s="384"/>
      <c r="F13" s="384"/>
      <c r="G13" s="384"/>
      <c r="H13" s="384"/>
      <c r="I13" s="384"/>
      <c r="J13" s="384"/>
      <c r="L13" s="410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7"/>
      <c r="J14" s="78"/>
      <c r="L14" s="410"/>
    </row>
    <row r="15" spans="1:12" ht="15">
      <c r="A15" s="79"/>
      <c r="B15" s="385" t="s">
        <v>96</v>
      </c>
      <c r="C15" s="385"/>
      <c r="D15" s="385"/>
      <c r="E15" s="385"/>
      <c r="F15" s="385"/>
      <c r="G15" s="385"/>
      <c r="H15" s="385"/>
      <c r="I15" s="386" t="s">
        <v>97</v>
      </c>
      <c r="J15" s="385" t="s">
        <v>98</v>
      </c>
      <c r="L15" s="410"/>
    </row>
    <row r="16" spans="1:12" ht="72.75">
      <c r="A16" s="80" t="s">
        <v>99</v>
      </c>
      <c r="B16" s="80" t="s">
        <v>100</v>
      </c>
      <c r="C16" s="80" t="s">
        <v>101</v>
      </c>
      <c r="D16" s="80" t="s">
        <v>102</v>
      </c>
      <c r="E16" s="80" t="s">
        <v>103</v>
      </c>
      <c r="F16" s="80" t="s">
        <v>104</v>
      </c>
      <c r="G16" s="80" t="s">
        <v>105</v>
      </c>
      <c r="H16" s="80" t="s">
        <v>106</v>
      </c>
      <c r="I16" s="386"/>
      <c r="J16" s="385"/>
      <c r="L16" s="410"/>
    </row>
    <row r="17" spans="1:12" s="53" customFormat="1" ht="25.5">
      <c r="A17" s="81"/>
      <c r="B17" s="81"/>
      <c r="C17" s="81"/>
      <c r="D17" s="81"/>
      <c r="E17" s="81"/>
      <c r="F17" s="81"/>
      <c r="G17" s="81"/>
      <c r="H17" s="82"/>
      <c r="I17" s="72" t="s">
        <v>263</v>
      </c>
      <c r="J17" s="83">
        <f>-J19</f>
        <v>-52405.20000000004</v>
      </c>
      <c r="L17" s="411"/>
    </row>
    <row r="18" spans="1:12" s="53" customFormat="1" ht="51">
      <c r="A18" s="81"/>
      <c r="B18" s="81"/>
      <c r="C18" s="81"/>
      <c r="D18" s="81"/>
      <c r="E18" s="81"/>
      <c r="F18" s="81"/>
      <c r="G18" s="81"/>
      <c r="H18" s="84"/>
      <c r="I18" s="71" t="s">
        <v>107</v>
      </c>
      <c r="J18" s="83">
        <v>38.9</v>
      </c>
      <c r="L18" s="411">
        <f>J19/1_доходы2017!C19*100</f>
        <v>40.214064931596866</v>
      </c>
    </row>
    <row r="19" spans="1:12" ht="24" customHeight="1">
      <c r="A19" s="85"/>
      <c r="B19" s="85"/>
      <c r="C19" s="85"/>
      <c r="D19" s="85"/>
      <c r="E19" s="85"/>
      <c r="F19" s="85"/>
      <c r="G19" s="85"/>
      <c r="H19" s="86"/>
      <c r="I19" s="72" t="s">
        <v>108</v>
      </c>
      <c r="J19" s="87">
        <f>J28</f>
        <v>52405.20000000004</v>
      </c>
      <c r="L19" s="410"/>
    </row>
    <row r="20" spans="1:12" ht="25.5" hidden="1">
      <c r="A20" s="88" t="s">
        <v>109</v>
      </c>
      <c r="B20" s="88" t="s">
        <v>17</v>
      </c>
      <c r="C20" s="88" t="s">
        <v>19</v>
      </c>
      <c r="D20" s="88" t="s">
        <v>95</v>
      </c>
      <c r="E20" s="88" t="s">
        <v>95</v>
      </c>
      <c r="F20" s="88" t="s">
        <v>95</v>
      </c>
      <c r="G20" s="88" t="s">
        <v>113</v>
      </c>
      <c r="H20" s="89" t="s">
        <v>109</v>
      </c>
      <c r="I20" s="72" t="s">
        <v>114</v>
      </c>
      <c r="J20" s="87">
        <f>J24</f>
        <v>0</v>
      </c>
      <c r="L20" s="410"/>
    </row>
    <row r="21" spans="1:12" ht="38.25" hidden="1">
      <c r="A21" s="90" t="s">
        <v>109</v>
      </c>
      <c r="B21" s="90" t="s">
        <v>17</v>
      </c>
      <c r="C21" s="90" t="s">
        <v>19</v>
      </c>
      <c r="D21" s="90" t="s">
        <v>95</v>
      </c>
      <c r="E21" s="90" t="s">
        <v>95</v>
      </c>
      <c r="F21" s="90" t="s">
        <v>95</v>
      </c>
      <c r="G21" s="90" t="s">
        <v>113</v>
      </c>
      <c r="H21" s="86" t="s">
        <v>110</v>
      </c>
      <c r="I21" s="73" t="s">
        <v>115</v>
      </c>
      <c r="J21" s="91"/>
      <c r="L21" s="410"/>
    </row>
    <row r="22" spans="1:12" ht="38.25" hidden="1">
      <c r="A22" s="90" t="s">
        <v>109</v>
      </c>
      <c r="B22" s="90" t="s">
        <v>17</v>
      </c>
      <c r="C22" s="90" t="s">
        <v>19</v>
      </c>
      <c r="D22" s="90" t="s">
        <v>95</v>
      </c>
      <c r="E22" s="90" t="s">
        <v>95</v>
      </c>
      <c r="F22" s="90" t="s">
        <v>49</v>
      </c>
      <c r="G22" s="90" t="s">
        <v>113</v>
      </c>
      <c r="H22" s="86" t="s">
        <v>111</v>
      </c>
      <c r="I22" s="73" t="s">
        <v>116</v>
      </c>
      <c r="J22" s="92"/>
      <c r="L22" s="410"/>
    </row>
    <row r="23" spans="1:12" ht="38.25" hidden="1">
      <c r="A23" s="90" t="s">
        <v>109</v>
      </c>
      <c r="B23" s="90" t="s">
        <v>17</v>
      </c>
      <c r="C23" s="90" t="s">
        <v>19</v>
      </c>
      <c r="D23" s="90" t="s">
        <v>95</v>
      </c>
      <c r="E23" s="90" t="s">
        <v>95</v>
      </c>
      <c r="F23" s="90" t="s">
        <v>95</v>
      </c>
      <c r="G23" s="90" t="s">
        <v>113</v>
      </c>
      <c r="H23" s="86" t="s">
        <v>112</v>
      </c>
      <c r="I23" s="73" t="s">
        <v>117</v>
      </c>
      <c r="J23" s="92"/>
      <c r="L23" s="410"/>
    </row>
    <row r="24" spans="1:12" ht="38.25" hidden="1">
      <c r="A24" s="90" t="s">
        <v>109</v>
      </c>
      <c r="B24" s="90" t="s">
        <v>17</v>
      </c>
      <c r="C24" s="90" t="s">
        <v>19</v>
      </c>
      <c r="D24" s="90" t="s">
        <v>95</v>
      </c>
      <c r="E24" s="90" t="s">
        <v>95</v>
      </c>
      <c r="F24" s="90" t="s">
        <v>49</v>
      </c>
      <c r="G24" s="90" t="s">
        <v>113</v>
      </c>
      <c r="H24" s="86" t="s">
        <v>77</v>
      </c>
      <c r="I24" s="73" t="s">
        <v>118</v>
      </c>
      <c r="J24" s="94"/>
      <c r="L24" s="410"/>
    </row>
    <row r="25" spans="1:12" ht="25.5">
      <c r="A25" s="88" t="s">
        <v>109</v>
      </c>
      <c r="B25" s="88" t="s">
        <v>17</v>
      </c>
      <c r="C25" s="88" t="s">
        <v>54</v>
      </c>
      <c r="D25" s="88" t="s">
        <v>95</v>
      </c>
      <c r="E25" s="88" t="s">
        <v>95</v>
      </c>
      <c r="F25" s="88" t="s">
        <v>95</v>
      </c>
      <c r="G25" s="88" t="s">
        <v>113</v>
      </c>
      <c r="H25" s="89" t="s">
        <v>109</v>
      </c>
      <c r="I25" s="93" t="s">
        <v>119</v>
      </c>
      <c r="J25" s="95">
        <f>J26+J27</f>
        <v>52405.20000000004</v>
      </c>
      <c r="L25" s="410"/>
    </row>
    <row r="26" spans="1:12" ht="25.5">
      <c r="A26" s="90" t="s">
        <v>109</v>
      </c>
      <c r="B26" s="90" t="s">
        <v>17</v>
      </c>
      <c r="C26" s="90" t="s">
        <v>54</v>
      </c>
      <c r="D26" s="90" t="s">
        <v>19</v>
      </c>
      <c r="E26" s="90" t="s">
        <v>17</v>
      </c>
      <c r="F26" s="90" t="s">
        <v>49</v>
      </c>
      <c r="G26" s="90" t="s">
        <v>113</v>
      </c>
      <c r="H26" s="86" t="s">
        <v>120</v>
      </c>
      <c r="I26" s="312" t="s">
        <v>121</v>
      </c>
      <c r="J26" s="95">
        <f>-1_доходы2017!C63</f>
        <v>-133428.59999999998</v>
      </c>
      <c r="K26" s="358"/>
      <c r="L26" s="410">
        <v>627.8</v>
      </c>
    </row>
    <row r="27" spans="1:12" ht="25.5">
      <c r="A27" s="90" t="s">
        <v>109</v>
      </c>
      <c r="B27" s="90" t="s">
        <v>17</v>
      </c>
      <c r="C27" s="90" t="s">
        <v>54</v>
      </c>
      <c r="D27" s="90" t="s">
        <v>19</v>
      </c>
      <c r="E27" s="90" t="s">
        <v>17</v>
      </c>
      <c r="F27" s="90" t="s">
        <v>49</v>
      </c>
      <c r="G27" s="90" t="s">
        <v>113</v>
      </c>
      <c r="H27" s="86" t="s">
        <v>122</v>
      </c>
      <c r="I27" s="312" t="s">
        <v>123</v>
      </c>
      <c r="J27" s="96">
        <f>4_функц2017!F19</f>
        <v>185833.80000000002</v>
      </c>
      <c r="L27" s="410"/>
    </row>
    <row r="28" spans="1:12" ht="15">
      <c r="A28" s="227" t="s">
        <v>109</v>
      </c>
      <c r="B28" s="227" t="s">
        <v>95</v>
      </c>
      <c r="C28" s="227" t="s">
        <v>95</v>
      </c>
      <c r="D28" s="227" t="s">
        <v>95</v>
      </c>
      <c r="E28" s="227" t="s">
        <v>95</v>
      </c>
      <c r="F28" s="227" t="s">
        <v>95</v>
      </c>
      <c r="G28" s="227" t="s">
        <v>113</v>
      </c>
      <c r="H28" s="228" t="s">
        <v>109</v>
      </c>
      <c r="I28" s="229"/>
      <c r="J28" s="230">
        <f>J20+J25</f>
        <v>52405.20000000004</v>
      </c>
      <c r="L28" s="412">
        <v>52505423.05</v>
      </c>
    </row>
    <row r="29" spans="1:12" ht="15.75">
      <c r="A29" s="54"/>
      <c r="B29" s="54"/>
      <c r="C29" s="54"/>
      <c r="D29" s="54"/>
      <c r="E29" s="54"/>
      <c r="F29" s="54"/>
      <c r="G29" s="54"/>
      <c r="H29" s="55"/>
      <c r="I29" s="74"/>
      <c r="J29" s="57"/>
      <c r="L29" s="410">
        <v>52505.4</v>
      </c>
    </row>
    <row r="30" spans="8:12" ht="15.75">
      <c r="H30" s="58"/>
      <c r="I30" s="59"/>
      <c r="J30" s="60"/>
      <c r="L30" s="410">
        <f>L29-J28</f>
        <v>100.19999999996071</v>
      </c>
    </row>
    <row r="31" spans="8:12" ht="15">
      <c r="H31" s="61"/>
      <c r="I31" s="61"/>
      <c r="J31" s="62"/>
      <c r="L31" s="410"/>
    </row>
    <row r="32" spans="1:12" s="53" customFormat="1" ht="15.75">
      <c r="A32" s="52"/>
      <c r="B32" s="52"/>
      <c r="C32" s="52"/>
      <c r="D32" s="52"/>
      <c r="E32" s="52"/>
      <c r="F32" s="52"/>
      <c r="G32" s="52"/>
      <c r="H32" s="63"/>
      <c r="I32" s="56"/>
      <c r="J32" s="64"/>
      <c r="L32" s="411"/>
    </row>
    <row r="33" spans="8:10" ht="15">
      <c r="H33" s="65"/>
      <c r="I33" s="66"/>
      <c r="J33" s="62"/>
    </row>
    <row r="34" spans="8:10" ht="15">
      <c r="H34" s="65"/>
      <c r="I34" s="66"/>
      <c r="J34" s="62"/>
    </row>
    <row r="35" spans="8:10" ht="15">
      <c r="H35" s="65"/>
      <c r="I35" s="66"/>
      <c r="J35" s="62"/>
    </row>
    <row r="36" spans="8:10" ht="15">
      <c r="H36" s="65"/>
      <c r="I36" s="66"/>
      <c r="J36" s="62"/>
    </row>
    <row r="37" spans="8:10" ht="15.75">
      <c r="H37" s="65"/>
      <c r="I37" s="56"/>
      <c r="J37" s="64"/>
    </row>
    <row r="38" spans="1:10" s="67" customFormat="1" ht="15">
      <c r="A38" s="52"/>
      <c r="B38" s="52"/>
      <c r="C38" s="52"/>
      <c r="D38" s="52"/>
      <c r="E38" s="52"/>
      <c r="F38" s="52"/>
      <c r="G38" s="52"/>
      <c r="H38" s="383"/>
      <c r="I38" s="383"/>
      <c r="J38" s="383"/>
    </row>
    <row r="39" spans="1:10" s="67" customFormat="1" ht="15">
      <c r="A39" s="52"/>
      <c r="B39" s="52"/>
      <c r="C39" s="52"/>
      <c r="D39" s="52"/>
      <c r="E39" s="52"/>
      <c r="F39" s="52"/>
      <c r="G39" s="52"/>
      <c r="J39" s="68"/>
    </row>
    <row r="40" spans="1:10" s="67" customFormat="1" ht="15">
      <c r="A40" s="52"/>
      <c r="B40" s="52"/>
      <c r="C40" s="52"/>
      <c r="D40" s="52"/>
      <c r="E40" s="52"/>
      <c r="F40" s="52"/>
      <c r="G40" s="52"/>
      <c r="J40" s="68"/>
    </row>
    <row r="41" spans="1:10" s="67" customFormat="1" ht="15">
      <c r="A41" s="52"/>
      <c r="B41" s="52"/>
      <c r="C41" s="52"/>
      <c r="D41" s="52"/>
      <c r="E41" s="52"/>
      <c r="F41" s="52"/>
      <c r="G41" s="52"/>
      <c r="J41" s="68"/>
    </row>
    <row r="42" spans="1:10" s="67" customFormat="1" ht="15">
      <c r="A42" s="52"/>
      <c r="B42" s="52"/>
      <c r="C42" s="52"/>
      <c r="D42" s="52"/>
      <c r="E42" s="52"/>
      <c r="F42" s="52"/>
      <c r="G42" s="52"/>
      <c r="J42" s="68"/>
    </row>
    <row r="43" spans="1:10" s="67" customFormat="1" ht="15">
      <c r="A43" s="52"/>
      <c r="B43" s="52"/>
      <c r="C43" s="52"/>
      <c r="D43" s="52"/>
      <c r="E43" s="52"/>
      <c r="F43" s="52"/>
      <c r="G43" s="52"/>
      <c r="J43" s="68"/>
    </row>
    <row r="44" spans="1:10" s="67" customFormat="1" ht="15">
      <c r="A44" s="52"/>
      <c r="B44" s="52"/>
      <c r="C44" s="52"/>
      <c r="D44" s="52"/>
      <c r="E44" s="52"/>
      <c r="F44" s="52"/>
      <c r="G44" s="52"/>
      <c r="J44" s="68"/>
    </row>
    <row r="45" spans="1:10" s="67" customFormat="1" ht="15">
      <c r="A45" s="52"/>
      <c r="B45" s="52"/>
      <c r="C45" s="52"/>
      <c r="D45" s="52"/>
      <c r="E45" s="52"/>
      <c r="F45" s="52"/>
      <c r="G45" s="52"/>
      <c r="J45" s="68"/>
    </row>
    <row r="46" spans="1:10" s="67" customFormat="1" ht="15">
      <c r="A46" s="52"/>
      <c r="B46" s="52"/>
      <c r="C46" s="52"/>
      <c r="D46" s="52"/>
      <c r="E46" s="52"/>
      <c r="F46" s="52"/>
      <c r="G46" s="52"/>
      <c r="J46" s="68"/>
    </row>
    <row r="47" spans="1:10" s="67" customFormat="1" ht="15">
      <c r="A47" s="52"/>
      <c r="B47" s="52"/>
      <c r="C47" s="52"/>
      <c r="D47" s="52"/>
      <c r="E47" s="52"/>
      <c r="F47" s="52"/>
      <c r="G47" s="52"/>
      <c r="J47" s="68"/>
    </row>
    <row r="48" spans="1:10" s="67" customFormat="1" ht="15">
      <c r="A48" s="52"/>
      <c r="B48" s="52"/>
      <c r="C48" s="52"/>
      <c r="D48" s="52"/>
      <c r="E48" s="52"/>
      <c r="F48" s="52"/>
      <c r="G48" s="52"/>
      <c r="J48" s="68"/>
    </row>
    <row r="49" spans="1:10" s="67" customFormat="1" ht="15">
      <c r="A49" s="52"/>
      <c r="B49" s="52"/>
      <c r="C49" s="52"/>
      <c r="D49" s="52"/>
      <c r="E49" s="52"/>
      <c r="F49" s="52"/>
      <c r="G49" s="52"/>
      <c r="J49" s="68"/>
    </row>
    <row r="50" spans="1:10" s="67" customFormat="1" ht="15">
      <c r="A50" s="52"/>
      <c r="B50" s="52"/>
      <c r="C50" s="52"/>
      <c r="D50" s="52"/>
      <c r="E50" s="52"/>
      <c r="F50" s="52"/>
      <c r="G50" s="52"/>
      <c r="J50" s="68"/>
    </row>
    <row r="51" spans="1:10" s="67" customFormat="1" ht="15">
      <c r="A51" s="52"/>
      <c r="B51" s="52"/>
      <c r="C51" s="52"/>
      <c r="D51" s="52"/>
      <c r="E51" s="52"/>
      <c r="F51" s="52"/>
      <c r="G51" s="52"/>
      <c r="J51" s="68"/>
    </row>
    <row r="52" spans="1:10" s="67" customFormat="1" ht="15">
      <c r="A52" s="52"/>
      <c r="B52" s="52"/>
      <c r="C52" s="52"/>
      <c r="D52" s="52"/>
      <c r="E52" s="52"/>
      <c r="F52" s="52"/>
      <c r="G52" s="52"/>
      <c r="J52" s="68"/>
    </row>
    <row r="53" spans="1:10" s="67" customFormat="1" ht="15">
      <c r="A53" s="52"/>
      <c r="B53" s="52"/>
      <c r="C53" s="52"/>
      <c r="D53" s="52"/>
      <c r="E53" s="52"/>
      <c r="F53" s="52"/>
      <c r="G53" s="52"/>
      <c r="I53" s="69"/>
      <c r="J53" s="68"/>
    </row>
    <row r="54" spans="1:10" s="67" customFormat="1" ht="15">
      <c r="A54" s="52"/>
      <c r="B54" s="52"/>
      <c r="C54" s="52"/>
      <c r="D54" s="52"/>
      <c r="E54" s="52"/>
      <c r="F54" s="52"/>
      <c r="G54" s="52"/>
      <c r="J54" s="68"/>
    </row>
    <row r="55" spans="1:10" s="67" customFormat="1" ht="15">
      <c r="A55" s="52"/>
      <c r="B55" s="52"/>
      <c r="C55" s="52"/>
      <c r="D55" s="52"/>
      <c r="E55" s="52"/>
      <c r="F55" s="52"/>
      <c r="G55" s="52"/>
      <c r="J55" s="68"/>
    </row>
    <row r="56" spans="1:10" s="67" customFormat="1" ht="15">
      <c r="A56" s="52"/>
      <c r="B56" s="52"/>
      <c r="C56" s="52"/>
      <c r="D56" s="52"/>
      <c r="E56" s="52"/>
      <c r="F56" s="52"/>
      <c r="G56" s="52"/>
      <c r="J56" s="68"/>
    </row>
    <row r="57" spans="1:10" s="67" customFormat="1" ht="15">
      <c r="A57" s="52"/>
      <c r="B57" s="52"/>
      <c r="C57" s="52"/>
      <c r="D57" s="52"/>
      <c r="E57" s="52"/>
      <c r="F57" s="52"/>
      <c r="G57" s="52"/>
      <c r="J57" s="68"/>
    </row>
    <row r="58" spans="1:10" s="67" customFormat="1" ht="15">
      <c r="A58" s="52"/>
      <c r="B58" s="52"/>
      <c r="C58" s="52"/>
      <c r="D58" s="52"/>
      <c r="E58" s="52"/>
      <c r="F58" s="52"/>
      <c r="G58" s="52"/>
      <c r="J58" s="68"/>
    </row>
    <row r="59" spans="1:10" s="67" customFormat="1" ht="15">
      <c r="A59" s="52"/>
      <c r="B59" s="52"/>
      <c r="C59" s="52"/>
      <c r="D59" s="52"/>
      <c r="E59" s="52"/>
      <c r="F59" s="52"/>
      <c r="G59" s="52"/>
      <c r="J59" s="68"/>
    </row>
    <row r="60" spans="1:10" s="67" customFormat="1" ht="15">
      <c r="A60" s="52"/>
      <c r="B60" s="52"/>
      <c r="C60" s="52"/>
      <c r="D60" s="52"/>
      <c r="E60" s="52"/>
      <c r="F60" s="52"/>
      <c r="G60" s="52"/>
      <c r="J60" s="68"/>
    </row>
    <row r="61" spans="1:10" s="67" customFormat="1" ht="15">
      <c r="A61" s="52"/>
      <c r="B61" s="52"/>
      <c r="C61" s="52"/>
      <c r="D61" s="52"/>
      <c r="E61" s="52"/>
      <c r="F61" s="52"/>
      <c r="G61" s="52"/>
      <c r="J61" s="68"/>
    </row>
    <row r="62" spans="1:10" s="67" customFormat="1" ht="15">
      <c r="A62" s="52"/>
      <c r="B62" s="52"/>
      <c r="C62" s="52"/>
      <c r="D62" s="52"/>
      <c r="E62" s="52"/>
      <c r="F62" s="52"/>
      <c r="G62" s="52"/>
      <c r="J62" s="68"/>
    </row>
    <row r="63" spans="1:10" s="67" customFormat="1" ht="15">
      <c r="A63" s="52"/>
      <c r="B63" s="52"/>
      <c r="C63" s="52"/>
      <c r="D63" s="52"/>
      <c r="E63" s="52"/>
      <c r="F63" s="52"/>
      <c r="G63" s="52"/>
      <c r="J63" s="68"/>
    </row>
    <row r="64" spans="1:10" s="67" customFormat="1" ht="15">
      <c r="A64" s="52"/>
      <c r="B64" s="52"/>
      <c r="C64" s="52"/>
      <c r="D64" s="52"/>
      <c r="E64" s="52"/>
      <c r="F64" s="52"/>
      <c r="G64" s="52"/>
      <c r="J64" s="68"/>
    </row>
    <row r="65" spans="1:10" s="67" customFormat="1" ht="15">
      <c r="A65" s="52"/>
      <c r="B65" s="52"/>
      <c r="C65" s="52"/>
      <c r="D65" s="52"/>
      <c r="E65" s="52"/>
      <c r="F65" s="52"/>
      <c r="G65" s="52"/>
      <c r="J65" s="68"/>
    </row>
    <row r="66" spans="1:10" s="67" customFormat="1" ht="15">
      <c r="A66" s="52"/>
      <c r="B66" s="52"/>
      <c r="C66" s="52"/>
      <c r="D66" s="52"/>
      <c r="E66" s="52"/>
      <c r="F66" s="52"/>
      <c r="G66" s="52"/>
      <c r="J66" s="68"/>
    </row>
    <row r="67" spans="1:10" s="67" customFormat="1" ht="15">
      <c r="A67" s="52"/>
      <c r="B67" s="52"/>
      <c r="C67" s="52"/>
      <c r="D67" s="52"/>
      <c r="E67" s="52"/>
      <c r="F67" s="52"/>
      <c r="G67" s="52"/>
      <c r="J67" s="68"/>
    </row>
    <row r="68" spans="1:10" s="67" customFormat="1" ht="15">
      <c r="A68" s="52"/>
      <c r="B68" s="52"/>
      <c r="C68" s="52"/>
      <c r="D68" s="52"/>
      <c r="E68" s="52"/>
      <c r="F68" s="52"/>
      <c r="G68" s="52"/>
      <c r="J68" s="68"/>
    </row>
    <row r="69" spans="1:10" s="67" customFormat="1" ht="15">
      <c r="A69" s="52"/>
      <c r="B69" s="52"/>
      <c r="C69" s="52"/>
      <c r="D69" s="52"/>
      <c r="E69" s="52"/>
      <c r="F69" s="52"/>
      <c r="G69" s="52"/>
      <c r="J69" s="68"/>
    </row>
    <row r="70" spans="1:10" s="67" customFormat="1" ht="15">
      <c r="A70" s="52"/>
      <c r="B70" s="52"/>
      <c r="C70" s="52"/>
      <c r="D70" s="52"/>
      <c r="E70" s="52"/>
      <c r="F70" s="52"/>
      <c r="G70" s="52"/>
      <c r="J70" s="68"/>
    </row>
    <row r="71" spans="1:10" s="67" customFormat="1" ht="15">
      <c r="A71" s="52"/>
      <c r="B71" s="52"/>
      <c r="C71" s="52"/>
      <c r="D71" s="52"/>
      <c r="E71" s="52"/>
      <c r="F71" s="52"/>
      <c r="G71" s="52"/>
      <c r="J71" s="68"/>
    </row>
    <row r="72" spans="1:10" s="67" customFormat="1" ht="15">
      <c r="A72" s="52"/>
      <c r="B72" s="52"/>
      <c r="C72" s="52"/>
      <c r="D72" s="52"/>
      <c r="E72" s="52"/>
      <c r="F72" s="52"/>
      <c r="G72" s="52"/>
      <c r="J72" s="68"/>
    </row>
    <row r="73" spans="1:10" s="67" customFormat="1" ht="15">
      <c r="A73" s="52"/>
      <c r="B73" s="52"/>
      <c r="C73" s="52"/>
      <c r="D73" s="52"/>
      <c r="E73" s="52"/>
      <c r="F73" s="52"/>
      <c r="G73" s="52"/>
      <c r="J73" s="68"/>
    </row>
    <row r="74" spans="1:10" s="67" customFormat="1" ht="15">
      <c r="A74" s="52"/>
      <c r="B74" s="52"/>
      <c r="C74" s="52"/>
      <c r="D74" s="52"/>
      <c r="E74" s="52"/>
      <c r="F74" s="52"/>
      <c r="G74" s="52"/>
      <c r="J74" s="68"/>
    </row>
    <row r="75" spans="1:10" s="67" customFormat="1" ht="15">
      <c r="A75" s="52"/>
      <c r="B75" s="52"/>
      <c r="C75" s="52"/>
      <c r="D75" s="52"/>
      <c r="E75" s="52"/>
      <c r="F75" s="52"/>
      <c r="G75" s="52"/>
      <c r="J75" s="68"/>
    </row>
  </sheetData>
  <sheetProtection/>
  <mergeCells count="16">
    <mergeCell ref="I7:J7"/>
    <mergeCell ref="I8:J8"/>
    <mergeCell ref="I9:J9"/>
    <mergeCell ref="H38:J38"/>
    <mergeCell ref="A13:J13"/>
    <mergeCell ref="B15:H15"/>
    <mergeCell ref="I15:I16"/>
    <mergeCell ref="J15:J16"/>
    <mergeCell ref="F11:J11"/>
    <mergeCell ref="A10:J10"/>
    <mergeCell ref="G6:J6"/>
    <mergeCell ref="G1:J1"/>
    <mergeCell ref="G2:J2"/>
    <mergeCell ref="G3:J3"/>
    <mergeCell ref="G5:J5"/>
    <mergeCell ref="A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2017-10-30T07:42:57Z</cp:lastPrinted>
  <dcterms:created xsi:type="dcterms:W3CDTF">2013-01-24T07:34:19Z</dcterms:created>
  <dcterms:modified xsi:type="dcterms:W3CDTF">2017-10-31T11:52:07Z</dcterms:modified>
  <cp:category/>
  <cp:version/>
  <cp:contentType/>
  <cp:contentStatus/>
</cp:coreProperties>
</file>