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-23-012\Desktop\"/>
    </mc:Choice>
  </mc:AlternateContent>
  <bookViews>
    <workbookView xWindow="0" yWindow="0" windowWidth="28800" windowHeight="11700" tabRatio="500"/>
  </bookViews>
  <sheets>
    <sheet name="Лист 1" sheetId="1" r:id="rId1"/>
  </sheets>
  <definedNames>
    <definedName name="_xlnm._FilterDatabase" localSheetId="0" hidden="1">'Лист 1'!$A$1:$J$52</definedName>
    <definedName name="_xlnm.Print_Titles" localSheetId="0">'Лист 1'!$1:$3</definedName>
    <definedName name="_xlnm.Print_Area" localSheetId="0">'Лист 1'!$A$1:$J$51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9" i="1" l="1"/>
  <c r="J49" i="1" s="1"/>
  <c r="H48" i="1" l="1"/>
  <c r="H35" i="1" l="1"/>
  <c r="J35" i="1" s="1"/>
  <c r="J17" i="1"/>
  <c r="J48" i="1" l="1"/>
  <c r="J47" i="1"/>
  <c r="J46" i="1"/>
  <c r="J45" i="1"/>
  <c r="G51" i="1"/>
  <c r="J44" i="1"/>
  <c r="J43" i="1"/>
  <c r="J16" i="1"/>
  <c r="J37" i="1"/>
  <c r="J8" i="1"/>
  <c r="J5" i="1" l="1"/>
  <c r="J41" i="1" l="1"/>
  <c r="J28" i="1"/>
  <c r="J42" i="1" l="1"/>
  <c r="H40" i="1" l="1"/>
  <c r="J40" i="1" s="1"/>
  <c r="H39" i="1" l="1"/>
  <c r="J39" i="1" l="1"/>
  <c r="H38" i="1"/>
  <c r="J38" i="1" s="1"/>
  <c r="J50" i="1"/>
  <c r="H34" i="1"/>
  <c r="J34" i="1" s="1"/>
  <c r="H33" i="1"/>
  <c r="J33" i="1" s="1"/>
  <c r="H32" i="1"/>
  <c r="J32" i="1" s="1"/>
  <c r="H31" i="1"/>
  <c r="J31" i="1" s="1"/>
  <c r="H24" i="1"/>
  <c r="J24" i="1" s="1"/>
  <c r="J30" i="1"/>
  <c r="J29" i="1"/>
  <c r="H27" i="1"/>
  <c r="J27" i="1" s="1"/>
  <c r="J26" i="1"/>
  <c r="H25" i="1"/>
  <c r="J25" i="1" s="1"/>
  <c r="J23" i="1"/>
  <c r="J22" i="1"/>
  <c r="J21" i="1"/>
  <c r="J20" i="1"/>
  <c r="J19" i="1"/>
  <c r="J18" i="1"/>
  <c r="J15" i="1"/>
  <c r="J14" i="1"/>
  <c r="H13" i="1"/>
  <c r="J13" i="1" s="1"/>
  <c r="H12" i="1"/>
  <c r="J12" i="1" s="1"/>
  <c r="H11" i="1"/>
  <c r="J11" i="1" s="1"/>
  <c r="H10" i="1"/>
  <c r="J10" i="1" s="1"/>
  <c r="J9" i="1"/>
  <c r="J7" i="1"/>
  <c r="H6" i="1"/>
  <c r="J4" i="1"/>
  <c r="I36" i="1"/>
  <c r="I51" i="1" s="1"/>
  <c r="J6" i="1" l="1"/>
  <c r="J36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l="1"/>
  <c r="A16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H51" i="1"/>
  <c r="A35" i="1" l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J51" i="1"/>
</calcChain>
</file>

<file path=xl/sharedStrings.xml><?xml version="1.0" encoding="utf-8"?>
<sst xmlns="http://schemas.openxmlformats.org/spreadsheetml/2006/main" count="247" uniqueCount="198">
  <si>
    <t>Наименование муниципального образования</t>
  </si>
  <si>
    <t>Наименование дороги по титулу</t>
  </si>
  <si>
    <t>Идентификационный номер автомобильной дороги общего пользования местного значения</t>
  </si>
  <si>
    <t>"GPS Начало участка"</t>
  </si>
  <si>
    <t>"GPS Конец участка"</t>
  </si>
  <si>
    <t>Протяженность ремонта, лин. км</t>
  </si>
  <si>
    <t>Площадь ремонта, кв. м.</t>
  </si>
  <si>
    <t>Площадь ремонта дороги, кв.м. (проезжая часть, парковки, примыкания)</t>
  </si>
  <si>
    <t>Площадь ремонта тротуаров, кв.м. (посадочные площадки, тротуары)</t>
  </si>
  <si>
    <t>Площадь ремонта ВСЕГО</t>
  </si>
  <si>
    <t>№ п/п</t>
  </si>
  <si>
    <t>Рузский</t>
  </si>
  <si>
    <t>Автомобильная дорога 'д. Щелканово (уч. 1)'-178</t>
  </si>
  <si>
    <t>46-466 ОП МГ-0793</t>
  </si>
  <si>
    <t>д. Усадково (уч. 1)-239</t>
  </si>
  <si>
    <t>46-466 ОП МГ-0803</t>
  </si>
  <si>
    <t>Автомобильная дорога 'д. Землино (уч. 1)'-935</t>
  </si>
  <si>
    <t>46-466 ОП МГ-0805</t>
  </si>
  <si>
    <t>Автомобильная дорога (асфальтобетон) обл Московская, р-н Рузский, п Колюбакино, ул Заречная</t>
  </si>
  <si>
    <t>46-466 ОП МГ-0820</t>
  </si>
  <si>
    <t>Автомобильная дорога от д.Игнатьево до д.Поречье</t>
  </si>
  <si>
    <t>46-466 ОП МГ-0822</t>
  </si>
  <si>
    <t>46-466 ОП МГ-0828</t>
  </si>
  <si>
    <t>Автомобильная дорога д. Кожино (уч. 1)-3186</t>
  </si>
  <si>
    <t>46-466 ОП МГ-0831</t>
  </si>
  <si>
    <t>от региональной автодороги «Звенигород-Колюбакино-Нестерово-Молодиково-Морево» к СНТ «Томшина Гора»-98</t>
  </si>
  <si>
    <t>46-466 ОП МГ-0833</t>
  </si>
  <si>
    <t>р.п. Тучково ул. Новопетровская-1990</t>
  </si>
  <si>
    <t>46-466 ОП МГ-0837</t>
  </si>
  <si>
    <t>Автомобильная дорога "п. Кожино (уч. 1)"-875</t>
  </si>
  <si>
    <t>46-466 ОП МГ-0838</t>
  </si>
  <si>
    <t xml:space="preserve">Автомобильная дорога п. Кожино уч. 3 вдоль д. 4 </t>
  </si>
  <si>
    <t>46-466 ОП МГ-0839</t>
  </si>
  <si>
    <t xml:space="preserve">Автомобильная дорога п. Кожино уч. 2 вдоль д. 3 </t>
  </si>
  <si>
    <t>46-466 ОП МГ-0844</t>
  </si>
  <si>
    <t>Автомобильная дорога 'д. Таблово (уч. 9)'-1113</t>
  </si>
  <si>
    <t>46-466 ОП МГ-0846</t>
  </si>
  <si>
    <t>Автомобильная дорога д. Белобородово (уч. 2)-3227</t>
  </si>
  <si>
    <t>46-466 ОП МГ-0847</t>
  </si>
  <si>
    <t>Участок дороги д. Брыньково, (уч.1)-1030</t>
  </si>
  <si>
    <t>46-466 ОП МГ-0850</t>
  </si>
  <si>
    <t>55.492517, 36.356555</t>
  </si>
  <si>
    <t>55.612863, 36.474879</t>
  </si>
  <si>
    <t>55.611105, 36.478394</t>
  </si>
  <si>
    <t>55.616206, 36.252488</t>
  </si>
  <si>
    <t>55.616165, 36.252426</t>
  </si>
  <si>
    <t>55.615622, 36.248699</t>
  </si>
  <si>
    <t>55.616570, 36.248275</t>
  </si>
  <si>
    <t>55.615781, 36.249674</t>
  </si>
  <si>
    <t>55.616681, 36.249266</t>
  </si>
  <si>
    <t>Формирование программы ремонта автомобильных дорог</t>
  </si>
  <si>
    <t>д. Лызлово, (уч.1)-448</t>
  </si>
  <si>
    <t>п. дома отдыха "Лужки", (уч.7)-717</t>
  </si>
  <si>
    <t>55.785309, 36.103402</t>
  </si>
  <si>
    <t>55.783113, 36.099401</t>
  </si>
  <si>
    <t>46-466 ОП МГ-0849</t>
  </si>
  <si>
    <t>п. Дорохово ул. Чкалова (уч. 1)-1575</t>
  </si>
  <si>
    <t>46-466 ОП МГ-0851</t>
  </si>
  <si>
    <t>55.559042, 36.368319</t>
  </si>
  <si>
    <t>55.555164, 36.374681</t>
  </si>
  <si>
    <t>д. Сытьково, (уч.41)-852</t>
  </si>
  <si>
    <t>46-466 ОП МГ-0852</t>
  </si>
  <si>
    <t>55.698649, 36.156328</t>
  </si>
  <si>
    <t>55.696443, 36.158577</t>
  </si>
  <si>
    <t>д. Брыньково, (уч.8)-1037</t>
  </si>
  <si>
    <t>46-466 ОП МГ-0868</t>
  </si>
  <si>
    <t>55.686295, 36.168462</t>
  </si>
  <si>
    <t>55.684848, 36.166726</t>
  </si>
  <si>
    <t>п. Беленая Гора (уч. 27)-911</t>
  </si>
  <si>
    <t>46-466 ОП МГ-0869</t>
  </si>
  <si>
    <t>55.791402, 36.099229</t>
  </si>
  <si>
    <t>55.787626, 36.101857</t>
  </si>
  <si>
    <t>п. Беленая Гора (уч. 28)-912</t>
  </si>
  <si>
    <t>46-466 ОП МГ-0870</t>
  </si>
  <si>
    <t>55.790337, 36.100876</t>
  </si>
  <si>
    <t>55.789010, 36.098633</t>
  </si>
  <si>
    <t>п. Беленая Гора (уч. 29)-913</t>
  </si>
  <si>
    <t>46-466 ОП МГ-0871</t>
  </si>
  <si>
    <t>46-466 ОП МГ-0872</t>
  </si>
  <si>
    <t>55.789911, 36.101863</t>
  </si>
  <si>
    <t>55.788603, 36.099701</t>
  </si>
  <si>
    <t>п. Беленая Гора (уч. 30)-914</t>
  </si>
  <si>
    <t>55.789559, 36.102608</t>
  </si>
  <si>
    <t>55.788351, 36.100551</t>
  </si>
  <si>
    <t>55.490404, 36.363233</t>
  </si>
  <si>
    <t>55.619976, 36.508512</t>
  </si>
  <si>
    <t>д. Сытьково, (уч.5)-10001</t>
  </si>
  <si>
    <t>46-466 ОП МГ-0873</t>
  </si>
  <si>
    <t xml:space="preserve">Рузский </t>
  </si>
  <si>
    <t>46-466 ОП МГ-0785</t>
  </si>
  <si>
    <t>46-466 ОП МГ-0786</t>
  </si>
  <si>
    <t>Базарный проезд-1137</t>
  </si>
  <si>
    <t>46-466 ОП МГ-0787</t>
  </si>
  <si>
    <t>55.703310, 36.195737</t>
  </si>
  <si>
    <t>55.705494, 36.195335</t>
  </si>
  <si>
    <t>55.627226, 36.438193</t>
  </si>
  <si>
    <t>55.620971, 36.478020</t>
  </si>
  <si>
    <t>55.624289, 36.487827</t>
  </si>
  <si>
    <t>Автомобильная дорога 'д. Макеиха (уч. 13)'-1016</t>
  </si>
  <si>
    <t>46-466 ОП МГ-0842</t>
  </si>
  <si>
    <t>55.589847, 36.379655</t>
  </si>
  <si>
    <t>55.584099, 36.385575</t>
  </si>
  <si>
    <t>46-466 ОП МГ-0808</t>
  </si>
  <si>
    <t>д. Алтыново ул. Прилесная-998</t>
  </si>
  <si>
    <t>55.647163, 36.571603</t>
  </si>
  <si>
    <t>55.650084, 36.566252</t>
  </si>
  <si>
    <t>Автомобильная дорога МБК - д. Староникольское-248</t>
  </si>
  <si>
    <t>46-466 ОП МГ-0802</t>
  </si>
  <si>
    <t>55.454085, 36.353291</t>
  </si>
  <si>
    <t>55.454273, 36.363008</t>
  </si>
  <si>
    <t>Автомобильная дорога 'от д. Молодиково до д. Игнатьево'-116</t>
  </si>
  <si>
    <t>Участок дороги
д. Игнатьево, (уч.1)-521</t>
  </si>
  <si>
    <t>55.776824, 36.182209</t>
  </si>
  <si>
    <t>55.774687, 36.176514</t>
  </si>
  <si>
    <t>д. Хотебцово, (уч.16)-1456</t>
  </si>
  <si>
    <t>п. Дорохово ул. Чкалова (уч. 2)-1576</t>
  </si>
  <si>
    <t>46-466 ОП МГ-0878</t>
  </si>
  <si>
    <t>46-466 ОП МГ-0877</t>
  </si>
  <si>
    <t>55.559202, 36.368335</t>
  </si>
  <si>
    <t>55.559668, 36.364357</t>
  </si>
  <si>
    <t>д. Староникольское (уч. 1)-250</t>
  </si>
  <si>
    <t>46-466 ОП МГ-0879</t>
  </si>
  <si>
    <t>55.447386, 36.363533</t>
  </si>
  <si>
    <t>55.458297, 36.362208</t>
  </si>
  <si>
    <t>55.609101, 36.414321</t>
  </si>
  <si>
    <t>55.609850, 36.409361</t>
  </si>
  <si>
    <t>Автомобильная дорога 'д. Щелканово (уч. 2)'-179</t>
  </si>
  <si>
    <t>46-466 ОП МГ-0880</t>
  </si>
  <si>
    <t>55.930975, 36.248462</t>
  </si>
  <si>
    <t>55.933345, 36.240318</t>
  </si>
  <si>
    <t>55.937130, 36.241383</t>
  </si>
  <si>
    <t>55.932160, 36.239459</t>
  </si>
  <si>
    <t>55.530393, 36.313918</t>
  </si>
  <si>
    <t>55.529512, 36.321724</t>
  </si>
  <si>
    <t>Автомобильная дорога "д. Землино (уч. 8)"-942</t>
  </si>
  <si>
    <t>46-466 ОП МГ-0881</t>
  </si>
  <si>
    <t>55.529402, 36.317992</t>
  </si>
  <si>
    <t>55.533075, 36.317476</t>
  </si>
  <si>
    <t>55.671344, 36.523450</t>
  </si>
  <si>
    <t>55.674976, 36.524995</t>
  </si>
  <si>
    <t>55.643088, 36.433067</t>
  </si>
  <si>
    <t>55.643118, 36.466718</t>
  </si>
  <si>
    <t>55.737391, 36.222192</t>
  </si>
  <si>
    <t>55.741032, 36.219116</t>
  </si>
  <si>
    <t>55.610815, 36.400242</t>
  </si>
  <si>
    <t>55.612148, 36.399184</t>
  </si>
  <si>
    <t>55.690973, 36.169629</t>
  </si>
  <si>
    <t>55.684756, 36.165379</t>
  </si>
  <si>
    <t>55.666868, 36.474002</t>
  </si>
  <si>
    <t>Автомобильная дорога, п. Дорохово, ул. Кузовлево, уч.2</t>
  </si>
  <si>
    <t>46-466 ОП МГ-0883</t>
  </si>
  <si>
    <t>55.561377, 36.381168</t>
  </si>
  <si>
    <t>55.562745, 36.379197</t>
  </si>
  <si>
    <t>Участок дороги
Московская обл., Рузский м.о., г. Руза, мкр. Северный подъездная дорога к саду № 5</t>
  </si>
  <si>
    <t>46-466 ОП МГ-0884</t>
  </si>
  <si>
    <t>55.706874, 36.195738</t>
  </si>
  <si>
    <t>55.708667, 36.195609</t>
  </si>
  <si>
    <t>55.700316, 36.152356</t>
  </si>
  <si>
    <t>55.696504, 36.146456</t>
  </si>
  <si>
    <t>д. Нестерово, (уч.12)-1663</t>
  </si>
  <si>
    <t>46-466 ОП МГ-0885</t>
  </si>
  <si>
    <t>55.621301, 36.353111</t>
  </si>
  <si>
    <t>55.623033, 36.355526</t>
  </si>
  <si>
    <t>46-466 ОП МГ-0886</t>
  </si>
  <si>
    <t>55.922880, 36.262859</t>
  </si>
  <si>
    <t>55.918400, 36.269952</t>
  </si>
  <si>
    <t>с. Покровское ул. Новая (уч. 1)-1795</t>
  </si>
  <si>
    <t>46-466 ОП МГ-0887</t>
  </si>
  <si>
    <t>55.882965, 36.321044</t>
  </si>
  <si>
    <t>55.885198, 36.325906</t>
  </si>
  <si>
    <t>Автомобильная дорога д. Старо -N2590</t>
  </si>
  <si>
    <t>46-466 ОП МГ-0888</t>
  </si>
  <si>
    <t>55.814898, 36.303931</t>
  </si>
  <si>
    <t>55.816008, 36.311286</t>
  </si>
  <si>
    <t>Автомобильная дорога п. Колюбакино, уч.24-2111</t>
  </si>
  <si>
    <t>46-466 ОП МГ-0889</t>
  </si>
  <si>
    <t>55.660554, 36.523578</t>
  </si>
  <si>
    <t>55.665090, 36.523757</t>
  </si>
  <si>
    <t>55.665115, 36.523645</t>
  </si>
  <si>
    <t>55.668274, 36.522248</t>
  </si>
  <si>
    <t>46-466 ОП МГ-0890</t>
  </si>
  <si>
    <t>Автомобильная дорога п. Колюбакино, уч.23-2110</t>
  </si>
  <si>
    <t>46-466 ОП МГ-0891</t>
  </si>
  <si>
    <t>д. Нестерово, (уч.2)-1653</t>
  </si>
  <si>
    <t>55.623908, 36.345694</t>
  </si>
  <si>
    <t>55.626127, 36.348531</t>
  </si>
  <si>
    <t>п. Беленая Гора (уч. 31)</t>
  </si>
  <si>
    <t>46-466 ОП МГ-0990</t>
  </si>
  <si>
    <t>55.789337, 36.097969</t>
  </si>
  <si>
    <t>55.790325, 36.100832</t>
  </si>
  <si>
    <t>автомобильная дорога 'д. Ивойлово (уч. 1)'-185</t>
  </si>
  <si>
    <t>р.п. Тучково ул. 1-я Новопетровская-1988</t>
  </si>
  <si>
    <t>55.609949, 36.472587</t>
  </si>
  <si>
    <t>55.613843, 36.473933</t>
  </si>
  <si>
    <t>Автомобильная дорога 'д. Старая Руза (уч. 15)'-1740</t>
  </si>
  <si>
    <t>46-466 ОП МГ-0991</t>
  </si>
  <si>
    <t>55.652253, 36.334378</t>
  </si>
  <si>
    <t>55.648604, 36.336348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</si>
</sst>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showGridLines="0" tabSelected="1" view="pageBreakPreview" topLeftCell="A28" zoomScaleNormal="100" zoomScaleSheetLayoutView="100" workbookViewId="0">
      <selection activeCell="E45" sqref="E45"/>
    </sheetView>
  </sheetViews>
  <sheetFormatPr defaultColWidth="15" defaultRowHeight="12.75" x14ac:dyDescent="0.2"/>
  <cols>
    <col min="1" max="1" width="4.42578125" style="3" customWidth="1"/>
    <col min="2" max="2" width="11.42578125" style="3" customWidth="1"/>
    <col min="3" max="3" width="20.28515625" style="3" customWidth="1"/>
    <col min="4" max="4" width="18.85546875" style="3" customWidth="1"/>
    <col min="5" max="6" width="17.5703125" style="3" customWidth="1"/>
    <col min="7" max="7" width="13.85546875" style="3" customWidth="1"/>
    <col min="8" max="8" width="14.5703125" style="3" customWidth="1"/>
    <col min="9" max="9" width="15.42578125" style="3" customWidth="1"/>
    <col min="10" max="10" width="12.85546875" style="3" customWidth="1"/>
    <col min="11" max="16384" width="15" style="1"/>
  </cols>
  <sheetData>
    <row r="1" spans="1:10" ht="20.25" x14ac:dyDescent="0.3">
      <c r="A1" s="21" t="s">
        <v>50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2.75" customHeight="1" x14ac:dyDescent="0.2">
      <c r="A2" s="20" t="s">
        <v>10</v>
      </c>
      <c r="B2" s="20" t="s">
        <v>0</v>
      </c>
      <c r="C2" s="20" t="s">
        <v>1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6</v>
      </c>
      <c r="I2" s="20"/>
      <c r="J2" s="20"/>
    </row>
    <row r="3" spans="1:10" ht="96.75" customHeight="1" x14ac:dyDescent="0.2">
      <c r="A3" s="20"/>
      <c r="B3" s="20"/>
      <c r="C3" s="20"/>
      <c r="D3" s="20"/>
      <c r="E3" s="20"/>
      <c r="F3" s="20"/>
      <c r="G3" s="20"/>
      <c r="H3" s="2" t="s">
        <v>7</v>
      </c>
      <c r="I3" s="2" t="s">
        <v>8</v>
      </c>
      <c r="J3" s="2" t="s">
        <v>9</v>
      </c>
    </row>
    <row r="4" spans="1:10" ht="38.25" x14ac:dyDescent="0.2">
      <c r="A4" s="4">
        <v>1</v>
      </c>
      <c r="B4" s="5" t="s">
        <v>11</v>
      </c>
      <c r="C4" s="10" t="s">
        <v>12</v>
      </c>
      <c r="D4" s="17" t="s">
        <v>13</v>
      </c>
      <c r="E4" s="5" t="s">
        <v>130</v>
      </c>
      <c r="F4" s="5" t="s">
        <v>131</v>
      </c>
      <c r="G4" s="5">
        <v>0.64600000000000002</v>
      </c>
      <c r="H4" s="9">
        <v>2455</v>
      </c>
      <c r="I4" s="9">
        <v>0</v>
      </c>
      <c r="J4" s="9">
        <f t="shared" ref="J4:J50" si="0">H4+I4</f>
        <v>2455</v>
      </c>
    </row>
    <row r="5" spans="1:10" ht="38.25" x14ac:dyDescent="0.2">
      <c r="A5" s="4">
        <f t="shared" ref="A5:A47" si="1">A4+1</f>
        <v>2</v>
      </c>
      <c r="B5" s="5" t="s">
        <v>11</v>
      </c>
      <c r="C5" s="16" t="s">
        <v>126</v>
      </c>
      <c r="D5" s="17" t="s">
        <v>127</v>
      </c>
      <c r="E5" s="5" t="s">
        <v>128</v>
      </c>
      <c r="F5" s="5" t="s">
        <v>129</v>
      </c>
      <c r="G5" s="5">
        <v>0.59399999999999997</v>
      </c>
      <c r="H5" s="9">
        <v>2970</v>
      </c>
      <c r="I5" s="9">
        <v>0</v>
      </c>
      <c r="J5" s="9">
        <f t="shared" ref="J5" si="2">H5+I5</f>
        <v>2970</v>
      </c>
    </row>
    <row r="6" spans="1:10" x14ac:dyDescent="0.2">
      <c r="A6" s="4">
        <f t="shared" si="1"/>
        <v>3</v>
      </c>
      <c r="B6" s="5" t="s">
        <v>11</v>
      </c>
      <c r="C6" s="10" t="s">
        <v>14</v>
      </c>
      <c r="D6" s="17" t="s">
        <v>15</v>
      </c>
      <c r="E6" s="5" t="s">
        <v>41</v>
      </c>
      <c r="F6" s="5" t="s">
        <v>84</v>
      </c>
      <c r="G6" s="5">
        <v>0.47699999999999998</v>
      </c>
      <c r="H6" s="9">
        <f>G6*5000</f>
        <v>2385</v>
      </c>
      <c r="I6" s="9">
        <v>0</v>
      </c>
      <c r="J6" s="9">
        <f t="shared" si="0"/>
        <v>2385</v>
      </c>
    </row>
    <row r="7" spans="1:10" ht="25.5" x14ac:dyDescent="0.2">
      <c r="A7" s="4">
        <f t="shared" si="1"/>
        <v>4</v>
      </c>
      <c r="B7" s="5" t="s">
        <v>11</v>
      </c>
      <c r="C7" s="10" t="s">
        <v>16</v>
      </c>
      <c r="D7" s="17" t="s">
        <v>17</v>
      </c>
      <c r="E7" s="5" t="s">
        <v>132</v>
      </c>
      <c r="F7" s="5" t="s">
        <v>133</v>
      </c>
      <c r="G7" s="5">
        <v>0.625</v>
      </c>
      <c r="H7" s="9">
        <v>2250</v>
      </c>
      <c r="I7" s="9">
        <v>0</v>
      </c>
      <c r="J7" s="9">
        <f t="shared" si="0"/>
        <v>2250</v>
      </c>
    </row>
    <row r="8" spans="1:10" ht="25.5" x14ac:dyDescent="0.2">
      <c r="A8" s="4">
        <f t="shared" si="1"/>
        <v>5</v>
      </c>
      <c r="B8" s="5" t="s">
        <v>11</v>
      </c>
      <c r="C8" s="16" t="s">
        <v>134</v>
      </c>
      <c r="D8" s="17" t="s">
        <v>135</v>
      </c>
      <c r="E8" s="5" t="s">
        <v>136</v>
      </c>
      <c r="F8" s="5" t="s">
        <v>137</v>
      </c>
      <c r="G8" s="5">
        <v>0.44</v>
      </c>
      <c r="H8" s="9">
        <v>1760</v>
      </c>
      <c r="I8" s="9">
        <v>0</v>
      </c>
      <c r="J8" s="9">
        <f t="shared" si="0"/>
        <v>1760</v>
      </c>
    </row>
    <row r="9" spans="1:10" ht="76.5" x14ac:dyDescent="0.2">
      <c r="A9" s="4">
        <f t="shared" si="1"/>
        <v>6</v>
      </c>
      <c r="B9" s="5" t="s">
        <v>11</v>
      </c>
      <c r="C9" s="10" t="s">
        <v>18</v>
      </c>
      <c r="D9" s="17" t="s">
        <v>19</v>
      </c>
      <c r="E9" s="5" t="s">
        <v>138</v>
      </c>
      <c r="F9" s="5" t="s">
        <v>139</v>
      </c>
      <c r="G9" s="5">
        <v>0.45700000000000002</v>
      </c>
      <c r="H9" s="9">
        <v>1919</v>
      </c>
      <c r="I9" s="9">
        <v>0</v>
      </c>
      <c r="J9" s="9">
        <f t="shared" si="0"/>
        <v>1919</v>
      </c>
    </row>
    <row r="10" spans="1:10" ht="38.25" x14ac:dyDescent="0.2">
      <c r="A10" s="4">
        <f t="shared" si="1"/>
        <v>7</v>
      </c>
      <c r="B10" s="5" t="s">
        <v>11</v>
      </c>
      <c r="C10" s="10" t="s">
        <v>20</v>
      </c>
      <c r="D10" s="17" t="s">
        <v>21</v>
      </c>
      <c r="E10" s="5" t="s">
        <v>85</v>
      </c>
      <c r="F10" s="5" t="s">
        <v>97</v>
      </c>
      <c r="G10" s="5">
        <v>1.6419999999999999</v>
      </c>
      <c r="H10" s="9">
        <f>G10*5000</f>
        <v>8210</v>
      </c>
      <c r="I10" s="9">
        <v>0</v>
      </c>
      <c r="J10" s="9">
        <f t="shared" si="0"/>
        <v>8210</v>
      </c>
    </row>
    <row r="11" spans="1:10" ht="25.5" x14ac:dyDescent="0.2">
      <c r="A11" s="4">
        <f t="shared" si="1"/>
        <v>8</v>
      </c>
      <c r="B11" s="5" t="s">
        <v>88</v>
      </c>
      <c r="C11" s="10" t="s">
        <v>111</v>
      </c>
      <c r="D11" s="17" t="s">
        <v>89</v>
      </c>
      <c r="E11" s="5" t="s">
        <v>95</v>
      </c>
      <c r="F11" s="5" t="s">
        <v>96</v>
      </c>
      <c r="G11" s="5">
        <v>0.9</v>
      </c>
      <c r="H11" s="9">
        <f>G11*5000</f>
        <v>4500</v>
      </c>
      <c r="I11" s="9">
        <v>0</v>
      </c>
      <c r="J11" s="9">
        <f t="shared" si="0"/>
        <v>4500</v>
      </c>
    </row>
    <row r="12" spans="1:10" ht="38.25" x14ac:dyDescent="0.2">
      <c r="A12" s="4">
        <f t="shared" si="1"/>
        <v>9</v>
      </c>
      <c r="B12" s="5" t="s">
        <v>11</v>
      </c>
      <c r="C12" s="10" t="s">
        <v>110</v>
      </c>
      <c r="D12" s="17" t="s">
        <v>90</v>
      </c>
      <c r="E12" s="5" t="s">
        <v>96</v>
      </c>
      <c r="F12" s="5" t="s">
        <v>97</v>
      </c>
      <c r="G12" s="5">
        <v>2.669</v>
      </c>
      <c r="H12" s="9">
        <f>G12*5000</f>
        <v>13345</v>
      </c>
      <c r="I12" s="9">
        <v>0</v>
      </c>
      <c r="J12" s="9">
        <f t="shared" si="0"/>
        <v>13345</v>
      </c>
    </row>
    <row r="13" spans="1:10" ht="25.5" x14ac:dyDescent="0.2">
      <c r="A13" s="4">
        <f t="shared" si="1"/>
        <v>10</v>
      </c>
      <c r="B13" s="11" t="s">
        <v>11</v>
      </c>
      <c r="C13" s="10" t="s">
        <v>23</v>
      </c>
      <c r="D13" s="17" t="s">
        <v>22</v>
      </c>
      <c r="E13" s="11" t="s">
        <v>125</v>
      </c>
      <c r="F13" s="11" t="s">
        <v>124</v>
      </c>
      <c r="G13" s="11">
        <v>1.238</v>
      </c>
      <c r="H13" s="12">
        <f>G13*5000</f>
        <v>6190</v>
      </c>
      <c r="I13" s="12">
        <v>0</v>
      </c>
      <c r="J13" s="12">
        <f t="shared" si="0"/>
        <v>6190</v>
      </c>
    </row>
    <row r="14" spans="1:10" ht="102" x14ac:dyDescent="0.2">
      <c r="A14" s="4">
        <f t="shared" si="1"/>
        <v>11</v>
      </c>
      <c r="B14" s="11" t="s">
        <v>11</v>
      </c>
      <c r="C14" s="10" t="s">
        <v>25</v>
      </c>
      <c r="D14" s="17" t="s">
        <v>24</v>
      </c>
      <c r="E14" s="11" t="s">
        <v>140</v>
      </c>
      <c r="F14" s="11" t="s">
        <v>141</v>
      </c>
      <c r="G14" s="11">
        <v>2.1349999999999998</v>
      </c>
      <c r="H14" s="12">
        <v>9181</v>
      </c>
      <c r="I14" s="12">
        <v>0</v>
      </c>
      <c r="J14" s="12">
        <f t="shared" si="0"/>
        <v>9181</v>
      </c>
    </row>
    <row r="15" spans="1:10" ht="25.5" x14ac:dyDescent="0.2">
      <c r="A15" s="4">
        <f t="shared" si="1"/>
        <v>12</v>
      </c>
      <c r="B15" s="11" t="s">
        <v>11</v>
      </c>
      <c r="C15" s="10" t="s">
        <v>27</v>
      </c>
      <c r="D15" s="17" t="s">
        <v>26</v>
      </c>
      <c r="E15" s="11" t="s">
        <v>42</v>
      </c>
      <c r="F15" s="11" t="s">
        <v>43</v>
      </c>
      <c r="G15" s="11">
        <v>0.29599999999999999</v>
      </c>
      <c r="H15" s="12">
        <v>1332</v>
      </c>
      <c r="I15" s="12">
        <v>0</v>
      </c>
      <c r="J15" s="12">
        <f t="shared" si="0"/>
        <v>1332</v>
      </c>
    </row>
    <row r="16" spans="1:10" ht="25.5" x14ac:dyDescent="0.2">
      <c r="A16" s="4">
        <f t="shared" si="1"/>
        <v>13</v>
      </c>
      <c r="B16" s="11" t="s">
        <v>11</v>
      </c>
      <c r="C16" s="16" t="s">
        <v>159</v>
      </c>
      <c r="D16" s="11" t="s">
        <v>160</v>
      </c>
      <c r="E16" s="11" t="s">
        <v>161</v>
      </c>
      <c r="F16" s="11" t="s">
        <v>162</v>
      </c>
      <c r="G16" s="11">
        <v>0.23200000000000001</v>
      </c>
      <c r="H16" s="12">
        <v>1144</v>
      </c>
      <c r="I16" s="12">
        <v>0</v>
      </c>
      <c r="J16" s="12">
        <f t="shared" ref="J16" si="3">H16+I16</f>
        <v>1144</v>
      </c>
    </row>
    <row r="17" spans="1:10" ht="25.5" x14ac:dyDescent="0.2">
      <c r="A17" s="4">
        <v>14</v>
      </c>
      <c r="B17" s="11" t="s">
        <v>11</v>
      </c>
      <c r="C17" s="16" t="s">
        <v>183</v>
      </c>
      <c r="D17" s="11" t="s">
        <v>175</v>
      </c>
      <c r="E17" s="11" t="s">
        <v>184</v>
      </c>
      <c r="F17" s="11" t="s">
        <v>185</v>
      </c>
      <c r="G17" s="11">
        <v>0.30499999999999999</v>
      </c>
      <c r="H17" s="12">
        <v>1750</v>
      </c>
      <c r="I17" s="12">
        <v>0</v>
      </c>
      <c r="J17" s="12">
        <f t="shared" ref="J17" si="4">H17+I17</f>
        <v>1750</v>
      </c>
    </row>
    <row r="18" spans="1:10" ht="25.5" x14ac:dyDescent="0.2">
      <c r="A18" s="4">
        <v>15</v>
      </c>
      <c r="B18" s="11" t="s">
        <v>11</v>
      </c>
      <c r="C18" s="10" t="s">
        <v>29</v>
      </c>
      <c r="D18" s="17" t="s">
        <v>28</v>
      </c>
      <c r="E18" s="11" t="s">
        <v>44</v>
      </c>
      <c r="F18" s="11" t="s">
        <v>45</v>
      </c>
      <c r="G18" s="11">
        <v>1.04</v>
      </c>
      <c r="H18" s="12">
        <v>5200</v>
      </c>
      <c r="I18" s="12">
        <v>0</v>
      </c>
      <c r="J18" s="12">
        <f t="shared" si="0"/>
        <v>5200</v>
      </c>
    </row>
    <row r="19" spans="1:10" ht="38.25" x14ac:dyDescent="0.2">
      <c r="A19" s="4">
        <f t="shared" si="1"/>
        <v>16</v>
      </c>
      <c r="B19" s="11" t="s">
        <v>11</v>
      </c>
      <c r="C19" s="10" t="s">
        <v>31</v>
      </c>
      <c r="D19" s="17" t="s">
        <v>30</v>
      </c>
      <c r="E19" s="11" t="s">
        <v>46</v>
      </c>
      <c r="F19" s="11" t="s">
        <v>47</v>
      </c>
      <c r="G19" s="11">
        <v>0.107</v>
      </c>
      <c r="H19" s="12">
        <v>490</v>
      </c>
      <c r="I19" s="12">
        <v>0</v>
      </c>
      <c r="J19" s="12">
        <f t="shared" si="0"/>
        <v>490</v>
      </c>
    </row>
    <row r="20" spans="1:10" ht="38.25" x14ac:dyDescent="0.2">
      <c r="A20" s="4">
        <f t="shared" si="1"/>
        <v>17</v>
      </c>
      <c r="B20" s="11" t="s">
        <v>11</v>
      </c>
      <c r="C20" s="10" t="s">
        <v>33</v>
      </c>
      <c r="D20" s="17" t="s">
        <v>32</v>
      </c>
      <c r="E20" s="11" t="s">
        <v>48</v>
      </c>
      <c r="F20" s="11" t="s">
        <v>49</v>
      </c>
      <c r="G20" s="11">
        <v>0.106</v>
      </c>
      <c r="H20" s="12">
        <v>480</v>
      </c>
      <c r="I20" s="12">
        <v>0</v>
      </c>
      <c r="J20" s="12">
        <f t="shared" si="0"/>
        <v>480</v>
      </c>
    </row>
    <row r="21" spans="1:10" ht="25.5" x14ac:dyDescent="0.2">
      <c r="A21" s="4">
        <f t="shared" si="1"/>
        <v>18</v>
      </c>
      <c r="B21" s="11" t="s">
        <v>11</v>
      </c>
      <c r="C21" s="13" t="s">
        <v>35</v>
      </c>
      <c r="D21" s="17" t="s">
        <v>34</v>
      </c>
      <c r="E21" s="7" t="s">
        <v>142</v>
      </c>
      <c r="F21" s="7" t="s">
        <v>143</v>
      </c>
      <c r="G21" s="11">
        <v>0.64</v>
      </c>
      <c r="H21" s="12">
        <v>2700</v>
      </c>
      <c r="I21" s="12">
        <v>0</v>
      </c>
      <c r="J21" s="12">
        <f t="shared" si="0"/>
        <v>2700</v>
      </c>
    </row>
    <row r="22" spans="1:10" ht="38.25" x14ac:dyDescent="0.2">
      <c r="A22" s="4">
        <f t="shared" si="1"/>
        <v>19</v>
      </c>
      <c r="B22" s="11" t="s">
        <v>11</v>
      </c>
      <c r="C22" s="13" t="s">
        <v>37</v>
      </c>
      <c r="D22" s="17" t="s">
        <v>36</v>
      </c>
      <c r="E22" s="11" t="s">
        <v>144</v>
      </c>
      <c r="F22" s="7" t="s">
        <v>145</v>
      </c>
      <c r="G22" s="11">
        <v>0.17399999999999999</v>
      </c>
      <c r="H22" s="12">
        <v>783</v>
      </c>
      <c r="I22" s="12">
        <v>0</v>
      </c>
      <c r="J22" s="12">
        <f t="shared" si="0"/>
        <v>783</v>
      </c>
    </row>
    <row r="23" spans="1:10" ht="25.5" x14ac:dyDescent="0.2">
      <c r="A23" s="4">
        <f t="shared" si="1"/>
        <v>20</v>
      </c>
      <c r="B23" s="11" t="s">
        <v>11</v>
      </c>
      <c r="C23" s="13" t="s">
        <v>39</v>
      </c>
      <c r="D23" s="17" t="s">
        <v>38</v>
      </c>
      <c r="E23" s="7" t="s">
        <v>146</v>
      </c>
      <c r="F23" s="7" t="s">
        <v>147</v>
      </c>
      <c r="G23" s="11">
        <v>0.97</v>
      </c>
      <c r="H23" s="12">
        <v>4074</v>
      </c>
      <c r="I23" s="12">
        <v>0</v>
      </c>
      <c r="J23" s="12">
        <f t="shared" si="0"/>
        <v>4074</v>
      </c>
    </row>
    <row r="24" spans="1:10" ht="25.5" x14ac:dyDescent="0.2">
      <c r="A24" s="4">
        <f t="shared" si="1"/>
        <v>21</v>
      </c>
      <c r="B24" s="4" t="s">
        <v>11</v>
      </c>
      <c r="C24" s="10" t="s">
        <v>64</v>
      </c>
      <c r="D24" s="17" t="s">
        <v>65</v>
      </c>
      <c r="E24" s="7" t="s">
        <v>66</v>
      </c>
      <c r="F24" s="7" t="s">
        <v>67</v>
      </c>
      <c r="G24" s="4">
        <v>0.23</v>
      </c>
      <c r="H24" s="9">
        <f>G24*5000</f>
        <v>1150</v>
      </c>
      <c r="I24" s="9">
        <v>0</v>
      </c>
      <c r="J24" s="9">
        <f>H24+I24</f>
        <v>1150</v>
      </c>
    </row>
    <row r="25" spans="1:10" ht="25.5" x14ac:dyDescent="0.2">
      <c r="A25" s="4">
        <f t="shared" si="1"/>
        <v>22</v>
      </c>
      <c r="B25" s="5" t="s">
        <v>11</v>
      </c>
      <c r="C25" s="13" t="s">
        <v>52</v>
      </c>
      <c r="D25" s="5" t="s">
        <v>55</v>
      </c>
      <c r="E25" s="7" t="s">
        <v>53</v>
      </c>
      <c r="F25" s="7" t="s">
        <v>54</v>
      </c>
      <c r="G25" s="5">
        <v>0.38</v>
      </c>
      <c r="H25" s="9">
        <f>G25*5000</f>
        <v>1900</v>
      </c>
      <c r="I25" s="9">
        <v>0</v>
      </c>
      <c r="J25" s="9">
        <f t="shared" si="0"/>
        <v>1900</v>
      </c>
    </row>
    <row r="26" spans="1:10" x14ac:dyDescent="0.2">
      <c r="A26" s="4">
        <f t="shared" si="1"/>
        <v>23</v>
      </c>
      <c r="B26" s="4" t="s">
        <v>11</v>
      </c>
      <c r="C26" s="14" t="s">
        <v>51</v>
      </c>
      <c r="D26" s="17" t="s">
        <v>40</v>
      </c>
      <c r="E26" s="7" t="s">
        <v>147</v>
      </c>
      <c r="F26" s="7" t="s">
        <v>148</v>
      </c>
      <c r="G26" s="4">
        <v>1.31</v>
      </c>
      <c r="H26" s="9">
        <v>4716</v>
      </c>
      <c r="I26" s="9">
        <v>0</v>
      </c>
      <c r="J26" s="9">
        <f t="shared" si="0"/>
        <v>4716</v>
      </c>
    </row>
    <row r="27" spans="1:10" ht="25.5" x14ac:dyDescent="0.2">
      <c r="A27" s="4">
        <f t="shared" si="1"/>
        <v>24</v>
      </c>
      <c r="B27" s="4" t="s">
        <v>11</v>
      </c>
      <c r="C27" s="10" t="s">
        <v>56</v>
      </c>
      <c r="D27" s="17" t="s">
        <v>57</v>
      </c>
      <c r="E27" s="7" t="s">
        <v>58</v>
      </c>
      <c r="F27" s="7" t="s">
        <v>59</v>
      </c>
      <c r="G27" s="4">
        <v>0.60699999999999998</v>
      </c>
      <c r="H27" s="9">
        <f>G27*5000</f>
        <v>3035</v>
      </c>
      <c r="I27" s="9">
        <v>0</v>
      </c>
      <c r="J27" s="9">
        <f t="shared" si="0"/>
        <v>3035</v>
      </c>
    </row>
    <row r="28" spans="1:10" ht="25.5" x14ac:dyDescent="0.2">
      <c r="A28" s="4">
        <f t="shared" si="1"/>
        <v>25</v>
      </c>
      <c r="B28" s="4" t="s">
        <v>11</v>
      </c>
      <c r="C28" s="16" t="s">
        <v>115</v>
      </c>
      <c r="D28" s="17" t="s">
        <v>116</v>
      </c>
      <c r="E28" s="7" t="s">
        <v>118</v>
      </c>
      <c r="F28" s="7" t="s">
        <v>119</v>
      </c>
      <c r="G28" s="4">
        <v>0.32200000000000001</v>
      </c>
      <c r="H28" s="9">
        <v>1288</v>
      </c>
      <c r="I28" s="9">
        <v>0</v>
      </c>
      <c r="J28" s="9">
        <f t="shared" ref="J28" si="5">H28+I28</f>
        <v>1288</v>
      </c>
    </row>
    <row r="29" spans="1:10" x14ac:dyDescent="0.2">
      <c r="A29" s="4">
        <f t="shared" si="1"/>
        <v>26</v>
      </c>
      <c r="B29" s="4" t="s">
        <v>11</v>
      </c>
      <c r="C29" s="10" t="s">
        <v>60</v>
      </c>
      <c r="D29" s="17" t="s">
        <v>61</v>
      </c>
      <c r="E29" s="7" t="s">
        <v>62</v>
      </c>
      <c r="F29" s="7" t="s">
        <v>63</v>
      </c>
      <c r="G29" s="4">
        <v>0.28399999999999997</v>
      </c>
      <c r="H29" s="9">
        <v>1360</v>
      </c>
      <c r="I29" s="9">
        <v>0</v>
      </c>
      <c r="J29" s="9">
        <f t="shared" si="0"/>
        <v>1360</v>
      </c>
    </row>
    <row r="30" spans="1:10" ht="38.25" x14ac:dyDescent="0.2">
      <c r="A30" s="4">
        <f t="shared" si="1"/>
        <v>27</v>
      </c>
      <c r="B30" s="4" t="s">
        <v>11</v>
      </c>
      <c r="C30" s="10" t="s">
        <v>149</v>
      </c>
      <c r="D30" s="17" t="s">
        <v>150</v>
      </c>
      <c r="E30" s="7" t="s">
        <v>151</v>
      </c>
      <c r="F30" s="7" t="s">
        <v>152</v>
      </c>
      <c r="G30" s="4">
        <v>0.38500000000000001</v>
      </c>
      <c r="H30" s="9">
        <v>1309</v>
      </c>
      <c r="I30" s="9">
        <v>0</v>
      </c>
      <c r="J30" s="9">
        <f t="shared" si="0"/>
        <v>1309</v>
      </c>
    </row>
    <row r="31" spans="1:10" ht="25.5" x14ac:dyDescent="0.2">
      <c r="A31" s="4">
        <f t="shared" si="1"/>
        <v>28</v>
      </c>
      <c r="B31" s="4" t="s">
        <v>11</v>
      </c>
      <c r="C31" s="10" t="s">
        <v>68</v>
      </c>
      <c r="D31" s="5" t="s">
        <v>69</v>
      </c>
      <c r="E31" s="7" t="s">
        <v>70</v>
      </c>
      <c r="F31" s="7" t="s">
        <v>71</v>
      </c>
      <c r="G31" s="4">
        <v>0.58499999999999996</v>
      </c>
      <c r="H31" s="9">
        <f>G31*5000</f>
        <v>2925</v>
      </c>
      <c r="I31" s="9">
        <v>0</v>
      </c>
      <c r="J31" s="9">
        <f t="shared" si="0"/>
        <v>2925</v>
      </c>
    </row>
    <row r="32" spans="1:10" ht="25.5" x14ac:dyDescent="0.2">
      <c r="A32" s="4">
        <f t="shared" si="1"/>
        <v>29</v>
      </c>
      <c r="B32" s="4" t="s">
        <v>11</v>
      </c>
      <c r="C32" s="10" t="s">
        <v>72</v>
      </c>
      <c r="D32" s="5" t="s">
        <v>73</v>
      </c>
      <c r="E32" s="7" t="s">
        <v>74</v>
      </c>
      <c r="F32" s="7" t="s">
        <v>75</v>
      </c>
      <c r="G32" s="4">
        <v>0.21</v>
      </c>
      <c r="H32" s="9">
        <f>G32*5000</f>
        <v>1050</v>
      </c>
      <c r="I32" s="9">
        <v>0</v>
      </c>
      <c r="J32" s="9">
        <f t="shared" si="0"/>
        <v>1050</v>
      </c>
    </row>
    <row r="33" spans="1:10" ht="25.5" x14ac:dyDescent="0.2">
      <c r="A33" s="4">
        <f t="shared" si="1"/>
        <v>30</v>
      </c>
      <c r="B33" s="4" t="s">
        <v>11</v>
      </c>
      <c r="C33" s="10" t="s">
        <v>76</v>
      </c>
      <c r="D33" s="5" t="s">
        <v>77</v>
      </c>
      <c r="E33" s="7" t="s">
        <v>79</v>
      </c>
      <c r="F33" s="7" t="s">
        <v>80</v>
      </c>
      <c r="G33" s="4">
        <v>0.19600000000000001</v>
      </c>
      <c r="H33" s="9">
        <f>G33*5000</f>
        <v>980</v>
      </c>
      <c r="I33" s="9">
        <v>0</v>
      </c>
      <c r="J33" s="9">
        <f t="shared" si="0"/>
        <v>980</v>
      </c>
    </row>
    <row r="34" spans="1:10" ht="25.5" x14ac:dyDescent="0.2">
      <c r="A34" s="4">
        <f t="shared" si="1"/>
        <v>31</v>
      </c>
      <c r="B34" s="4" t="s">
        <v>11</v>
      </c>
      <c r="C34" s="10" t="s">
        <v>81</v>
      </c>
      <c r="D34" s="5" t="s">
        <v>78</v>
      </c>
      <c r="E34" s="7" t="s">
        <v>82</v>
      </c>
      <c r="F34" s="7" t="s">
        <v>83</v>
      </c>
      <c r="G34" s="4">
        <v>0.185</v>
      </c>
      <c r="H34" s="9">
        <f>G34*5000</f>
        <v>925</v>
      </c>
      <c r="I34" s="9">
        <v>0</v>
      </c>
      <c r="J34" s="9">
        <f t="shared" si="0"/>
        <v>925</v>
      </c>
    </row>
    <row r="35" spans="1:10" x14ac:dyDescent="0.2">
      <c r="A35" s="4">
        <f t="shared" si="1"/>
        <v>32</v>
      </c>
      <c r="B35" s="4" t="s">
        <v>11</v>
      </c>
      <c r="C35" s="10" t="s">
        <v>186</v>
      </c>
      <c r="D35" s="5" t="s">
        <v>187</v>
      </c>
      <c r="E35" s="7" t="s">
        <v>188</v>
      </c>
      <c r="F35" s="7" t="s">
        <v>189</v>
      </c>
      <c r="G35" s="4">
        <v>0.255</v>
      </c>
      <c r="H35" s="9">
        <f>G35*3300</f>
        <v>841.5</v>
      </c>
      <c r="I35" s="9">
        <v>0</v>
      </c>
      <c r="J35" s="9">
        <f t="shared" ref="J35" si="6">H35+I35</f>
        <v>841.5</v>
      </c>
    </row>
    <row r="36" spans="1:10" x14ac:dyDescent="0.2">
      <c r="A36" s="4">
        <f t="shared" si="1"/>
        <v>33</v>
      </c>
      <c r="B36" s="4" t="s">
        <v>11</v>
      </c>
      <c r="C36" s="10" t="s">
        <v>91</v>
      </c>
      <c r="D36" s="17" t="s">
        <v>92</v>
      </c>
      <c r="E36" s="7" t="s">
        <v>93</v>
      </c>
      <c r="F36" s="7" t="s">
        <v>94</v>
      </c>
      <c r="G36" s="4">
        <v>0.248</v>
      </c>
      <c r="H36" s="9">
        <v>1690</v>
      </c>
      <c r="I36" s="9">
        <f>G36*1500</f>
        <v>372</v>
      </c>
      <c r="J36" s="9">
        <f t="shared" si="0"/>
        <v>2062</v>
      </c>
    </row>
    <row r="37" spans="1:10" ht="76.5" x14ac:dyDescent="0.2">
      <c r="A37" s="4">
        <f t="shared" si="1"/>
        <v>34</v>
      </c>
      <c r="B37" s="4" t="s">
        <v>11</v>
      </c>
      <c r="C37" s="16" t="s">
        <v>153</v>
      </c>
      <c r="D37" s="17" t="s">
        <v>154</v>
      </c>
      <c r="E37" s="7" t="s">
        <v>155</v>
      </c>
      <c r="F37" s="7" t="s">
        <v>156</v>
      </c>
      <c r="G37" s="4">
        <v>0.215</v>
      </c>
      <c r="H37" s="9">
        <v>1320</v>
      </c>
      <c r="I37" s="9">
        <v>432</v>
      </c>
      <c r="J37" s="9">
        <f t="shared" ref="J37" si="7">H37+I37</f>
        <v>1752</v>
      </c>
    </row>
    <row r="38" spans="1:10" ht="38.25" x14ac:dyDescent="0.2">
      <c r="A38" s="4">
        <f t="shared" si="1"/>
        <v>35</v>
      </c>
      <c r="B38" s="5" t="s">
        <v>11</v>
      </c>
      <c r="C38" s="13" t="s">
        <v>98</v>
      </c>
      <c r="D38" s="5" t="s">
        <v>99</v>
      </c>
      <c r="E38" s="8" t="s">
        <v>100</v>
      </c>
      <c r="F38" s="8" t="s">
        <v>101</v>
      </c>
      <c r="G38" s="5">
        <v>1.0149999999999999</v>
      </c>
      <c r="H38" s="9">
        <f>G38*5000</f>
        <v>5074.9999999999991</v>
      </c>
      <c r="I38" s="9">
        <v>0</v>
      </c>
      <c r="J38" s="9">
        <f t="shared" si="0"/>
        <v>5074.9999999999991</v>
      </c>
    </row>
    <row r="39" spans="1:10" ht="25.5" x14ac:dyDescent="0.2">
      <c r="A39" s="4">
        <f t="shared" si="1"/>
        <v>36</v>
      </c>
      <c r="B39" s="11" t="s">
        <v>11</v>
      </c>
      <c r="C39" s="10" t="s">
        <v>103</v>
      </c>
      <c r="D39" s="11" t="s">
        <v>102</v>
      </c>
      <c r="E39" s="11" t="s">
        <v>104</v>
      </c>
      <c r="F39" s="11" t="s">
        <v>105</v>
      </c>
      <c r="G39" s="11">
        <v>0.65700000000000003</v>
      </c>
      <c r="H39" s="12">
        <f>G39*5000</f>
        <v>3285</v>
      </c>
      <c r="I39" s="12">
        <v>0</v>
      </c>
      <c r="J39" s="12">
        <f t="shared" si="0"/>
        <v>3285</v>
      </c>
    </row>
    <row r="40" spans="1:10" ht="38.25" x14ac:dyDescent="0.2">
      <c r="A40" s="4">
        <f t="shared" si="1"/>
        <v>37</v>
      </c>
      <c r="B40" s="11" t="s">
        <v>11</v>
      </c>
      <c r="C40" s="10" t="s">
        <v>106</v>
      </c>
      <c r="D40" s="17" t="s">
        <v>107</v>
      </c>
      <c r="E40" s="11" t="s">
        <v>108</v>
      </c>
      <c r="F40" s="11" t="s">
        <v>109</v>
      </c>
      <c r="G40" s="11">
        <v>0.63800000000000001</v>
      </c>
      <c r="H40" s="12">
        <f>G40*5000</f>
        <v>3190</v>
      </c>
      <c r="I40" s="12">
        <v>0</v>
      </c>
      <c r="J40" s="12">
        <f t="shared" ref="J40:J42" si="8">H40+I40</f>
        <v>3190</v>
      </c>
    </row>
    <row r="41" spans="1:10" ht="25.5" x14ac:dyDescent="0.2">
      <c r="A41" s="4">
        <f t="shared" si="1"/>
        <v>38</v>
      </c>
      <c r="B41" s="11" t="s">
        <v>11</v>
      </c>
      <c r="C41" s="16" t="s">
        <v>120</v>
      </c>
      <c r="D41" s="17" t="s">
        <v>121</v>
      </c>
      <c r="E41" s="11" t="s">
        <v>123</v>
      </c>
      <c r="F41" s="11" t="s">
        <v>122</v>
      </c>
      <c r="G41" s="11">
        <v>1.29</v>
      </c>
      <c r="H41" s="12">
        <v>7095</v>
      </c>
      <c r="I41" s="12">
        <v>0</v>
      </c>
      <c r="J41" s="12">
        <f t="shared" ref="J41" si="9">H41+I41</f>
        <v>7095</v>
      </c>
    </row>
    <row r="42" spans="1:10" ht="25.5" x14ac:dyDescent="0.2">
      <c r="A42" s="4">
        <f t="shared" si="1"/>
        <v>39</v>
      </c>
      <c r="B42" s="4" t="s">
        <v>11</v>
      </c>
      <c r="C42" s="10" t="s">
        <v>86</v>
      </c>
      <c r="D42" s="17" t="s">
        <v>87</v>
      </c>
      <c r="E42" s="7" t="s">
        <v>157</v>
      </c>
      <c r="F42" s="7" t="s">
        <v>158</v>
      </c>
      <c r="G42" s="4">
        <v>0.68200000000000005</v>
      </c>
      <c r="H42" s="9">
        <v>2700</v>
      </c>
      <c r="I42" s="9">
        <v>0</v>
      </c>
      <c r="J42" s="9">
        <f t="shared" si="8"/>
        <v>2700</v>
      </c>
    </row>
    <row r="43" spans="1:10" ht="25.5" x14ac:dyDescent="0.2">
      <c r="A43" s="4">
        <f t="shared" si="1"/>
        <v>40</v>
      </c>
      <c r="B43" s="4" t="s">
        <v>11</v>
      </c>
      <c r="C43" s="10" t="s">
        <v>190</v>
      </c>
      <c r="D43" s="17" t="s">
        <v>163</v>
      </c>
      <c r="E43" s="7" t="s">
        <v>164</v>
      </c>
      <c r="F43" s="7" t="s">
        <v>165</v>
      </c>
      <c r="G43" s="4">
        <v>0.73799999999999999</v>
      </c>
      <c r="H43" s="12">
        <v>6772</v>
      </c>
      <c r="I43" s="12">
        <v>0</v>
      </c>
      <c r="J43" s="12">
        <f t="shared" ref="J43" si="10">H43+I43</f>
        <v>6772</v>
      </c>
    </row>
    <row r="44" spans="1:10" ht="25.5" x14ac:dyDescent="0.2">
      <c r="A44" s="4">
        <f t="shared" si="1"/>
        <v>41</v>
      </c>
      <c r="B44" s="4" t="s">
        <v>11</v>
      </c>
      <c r="C44" s="16" t="s">
        <v>166</v>
      </c>
      <c r="D44" s="11" t="s">
        <v>167</v>
      </c>
      <c r="E44" s="7" t="s">
        <v>168</v>
      </c>
      <c r="F44" s="7" t="s">
        <v>169</v>
      </c>
      <c r="G44" s="4">
        <v>0.435</v>
      </c>
      <c r="H44" s="9">
        <v>2050</v>
      </c>
      <c r="I44" s="12">
        <v>0</v>
      </c>
      <c r="J44" s="12">
        <f t="shared" ref="J44:J45" si="11">H44+I44</f>
        <v>2050</v>
      </c>
    </row>
    <row r="45" spans="1:10" ht="25.5" x14ac:dyDescent="0.2">
      <c r="A45" s="4">
        <f t="shared" si="1"/>
        <v>42</v>
      </c>
      <c r="B45" s="4" t="s">
        <v>11</v>
      </c>
      <c r="C45" s="16" t="s">
        <v>170</v>
      </c>
      <c r="D45" s="11" t="s">
        <v>171</v>
      </c>
      <c r="E45" s="7" t="s">
        <v>172</v>
      </c>
      <c r="F45" s="7" t="s">
        <v>173</v>
      </c>
      <c r="G45" s="4">
        <v>0.68</v>
      </c>
      <c r="H45" s="9">
        <v>2700</v>
      </c>
      <c r="I45" s="9">
        <v>0</v>
      </c>
      <c r="J45" s="9">
        <f t="shared" si="11"/>
        <v>2700</v>
      </c>
    </row>
    <row r="46" spans="1:10" ht="38.25" x14ac:dyDescent="0.2">
      <c r="A46" s="4">
        <f t="shared" si="1"/>
        <v>43</v>
      </c>
      <c r="B46" s="4" t="s">
        <v>11</v>
      </c>
      <c r="C46" s="16" t="s">
        <v>174</v>
      </c>
      <c r="D46" s="11" t="s">
        <v>175</v>
      </c>
      <c r="E46" s="7" t="s">
        <v>176</v>
      </c>
      <c r="F46" s="7" t="s">
        <v>177</v>
      </c>
      <c r="G46" s="4">
        <v>0.54500000000000004</v>
      </c>
      <c r="H46" s="9">
        <v>2180</v>
      </c>
      <c r="I46" s="9">
        <v>0</v>
      </c>
      <c r="J46" s="9">
        <f t="shared" ref="J46" si="12">H46+I46</f>
        <v>2180</v>
      </c>
    </row>
    <row r="47" spans="1:10" ht="38.25" x14ac:dyDescent="0.2">
      <c r="A47" s="4">
        <f t="shared" si="1"/>
        <v>44</v>
      </c>
      <c r="B47" s="4" t="s">
        <v>11</v>
      </c>
      <c r="C47" s="16" t="s">
        <v>181</v>
      </c>
      <c r="D47" s="11" t="s">
        <v>180</v>
      </c>
      <c r="E47" s="7" t="s">
        <v>178</v>
      </c>
      <c r="F47" s="7" t="s">
        <v>179</v>
      </c>
      <c r="G47" s="4">
        <v>0.39500000000000002</v>
      </c>
      <c r="H47" s="9">
        <v>1580</v>
      </c>
      <c r="I47" s="9">
        <v>0</v>
      </c>
      <c r="J47" s="9">
        <f t="shared" ref="J47" si="13">H47+I47</f>
        <v>1580</v>
      </c>
    </row>
    <row r="48" spans="1:10" ht="25.5" x14ac:dyDescent="0.2">
      <c r="A48" s="4">
        <f t="shared" ref="A48:A49" si="14">A47+1</f>
        <v>45</v>
      </c>
      <c r="B48" s="4" t="s">
        <v>11</v>
      </c>
      <c r="C48" s="16" t="s">
        <v>191</v>
      </c>
      <c r="D48" s="19" t="s">
        <v>182</v>
      </c>
      <c r="E48" s="7" t="s">
        <v>192</v>
      </c>
      <c r="F48" s="7" t="s">
        <v>193</v>
      </c>
      <c r="G48" s="4">
        <v>0.51200000000000001</v>
      </c>
      <c r="H48" s="9">
        <f>G48*4000</f>
        <v>2048</v>
      </c>
      <c r="I48" s="9">
        <v>0</v>
      </c>
      <c r="J48" s="9">
        <f t="shared" ref="J48" si="15">H48+I48</f>
        <v>2048</v>
      </c>
    </row>
    <row r="49" spans="1:10" ht="38.25" x14ac:dyDescent="0.2">
      <c r="A49" s="4">
        <f t="shared" si="14"/>
        <v>46</v>
      </c>
      <c r="B49" s="4" t="s">
        <v>11</v>
      </c>
      <c r="C49" s="16" t="s">
        <v>194</v>
      </c>
      <c r="D49" s="19" t="s">
        <v>195</v>
      </c>
      <c r="E49" s="7" t="s">
        <v>196</v>
      </c>
      <c r="F49" s="7" t="s">
        <v>197</v>
      </c>
      <c r="G49" s="4">
        <v>0.44</v>
      </c>
      <c r="H49" s="9">
        <f>G49*3400</f>
        <v>1496</v>
      </c>
      <c r="I49" s="9">
        <v>0</v>
      </c>
      <c r="J49" s="9">
        <f t="shared" ref="J49" si="16">H49+I49</f>
        <v>1496</v>
      </c>
    </row>
    <row r="50" spans="1:10" ht="25.5" x14ac:dyDescent="0.2">
      <c r="A50" s="4">
        <v>47</v>
      </c>
      <c r="B50" s="4" t="s">
        <v>11</v>
      </c>
      <c r="C50" s="11" t="s">
        <v>114</v>
      </c>
      <c r="D50" s="17" t="s">
        <v>117</v>
      </c>
      <c r="E50" s="7" t="s">
        <v>112</v>
      </c>
      <c r="F50" s="7" t="s">
        <v>113</v>
      </c>
      <c r="G50" s="18">
        <v>0.42699999999999999</v>
      </c>
      <c r="H50" s="12">
        <v>1495</v>
      </c>
      <c r="I50" s="12">
        <v>0</v>
      </c>
      <c r="J50" s="12">
        <f t="shared" si="0"/>
        <v>1495</v>
      </c>
    </row>
    <row r="51" spans="1:10" x14ac:dyDescent="0.2">
      <c r="A51" s="4"/>
      <c r="D51" s="4"/>
      <c r="G51" s="15">
        <f>SUM(G4:G50)</f>
        <v>29.558999999999997</v>
      </c>
      <c r="H51" s="6">
        <f>SUM(H4:H50)</f>
        <v>139273.5</v>
      </c>
      <c r="I51" s="6">
        <f>SUM(I4:I50)</f>
        <v>804</v>
      </c>
      <c r="J51" s="6">
        <f>SUM(J4:J50)</f>
        <v>140077.5</v>
      </c>
    </row>
    <row r="52" spans="1:10" x14ac:dyDescent="0.2">
      <c r="A52" s="4"/>
    </row>
  </sheetData>
  <sortState ref="B4:B58">
    <sortCondition ref="B4:B58"/>
  </sortState>
  <mergeCells count="9">
    <mergeCell ref="D2:D3"/>
    <mergeCell ref="H2:J2"/>
    <mergeCell ref="A1:J1"/>
    <mergeCell ref="E2:E3"/>
    <mergeCell ref="F2:F3"/>
    <mergeCell ref="G2:G3"/>
    <mergeCell ref="A2:A3"/>
    <mergeCell ref="B2:B3"/>
    <mergeCell ref="C2:C3"/>
  </mergeCells>
  <pageMargins left="0.70866141732283472" right="0.70866141732283472" top="0.74803149606299213" bottom="0.74803149606299213" header="0.51181102362204722" footer="0.51181102362204722"/>
  <pageSetup paperSize="9" scale="8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Савкин Илья Антонович</dc:creator>
  <dc:description/>
  <cp:lastModifiedBy>USER-23-012</cp:lastModifiedBy>
  <cp:revision>1</cp:revision>
  <cp:lastPrinted>2025-12-23T09:20:15Z</cp:lastPrinted>
  <dcterms:created xsi:type="dcterms:W3CDTF">2021-05-20T11:01:00Z</dcterms:created>
  <dcterms:modified xsi:type="dcterms:W3CDTF">2025-12-25T09:40:32Z</dcterms:modified>
  <dc:language/>
</cp:coreProperties>
</file>