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W:\Мои Документы\Бухгалтерия\ИСПОЛНЕНИЕ ОКРУГ\2023 год\3 квартал\на сайт\"/>
    </mc:Choice>
  </mc:AlternateContent>
  <xr:revisionPtr revIDLastSave="0" documentId="13_ncr:1_{C761F7B9-D66C-4C78-A57E-B275A5EC9D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3" l="1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4" i="3"/>
  <c r="D17" i="3" l="1"/>
  <c r="F25" i="3" l="1"/>
  <c r="F24" i="3" s="1"/>
  <c r="C25" i="3" l="1"/>
  <c r="C24" i="3" s="1"/>
  <c r="E27" i="3" l="1"/>
  <c r="F7" i="3" l="1"/>
  <c r="F9" i="3"/>
  <c r="F12" i="3"/>
  <c r="F17" i="3"/>
  <c r="F6" i="3" l="1"/>
  <c r="F5" i="3" s="1"/>
  <c r="F4" i="3" l="1"/>
  <c r="D25" i="3"/>
  <c r="D9" i="3"/>
  <c r="D12" i="3"/>
  <c r="C17" i="3"/>
  <c r="D24" i="3" l="1"/>
  <c r="C12" i="3"/>
  <c r="E11" i="3" l="1"/>
  <c r="E28" i="3"/>
  <c r="E21" i="3"/>
  <c r="E20" i="3"/>
  <c r="E19" i="3"/>
  <c r="E18" i="3"/>
  <c r="E15" i="3"/>
  <c r="E14" i="3"/>
  <c r="E13" i="3"/>
  <c r="E10" i="3"/>
  <c r="E8" i="3"/>
  <c r="D7" i="3"/>
  <c r="C7" i="3"/>
  <c r="C9" i="3"/>
  <c r="D6" i="3" l="1"/>
  <c r="C6" i="3"/>
  <c r="E7" i="3"/>
  <c r="E25" i="3"/>
  <c r="E9" i="3"/>
  <c r="E12" i="3"/>
  <c r="E24" i="3"/>
  <c r="E17" i="3"/>
  <c r="D5" i="3" l="1"/>
  <c r="D4" i="3" s="1"/>
  <c r="C5" i="3"/>
  <c r="E6" i="3"/>
  <c r="E5" i="3" l="1"/>
  <c r="C4" i="3"/>
  <c r="E4" i="3" s="1"/>
</calcChain>
</file>

<file path=xl/sharedStrings.xml><?xml version="1.0" encoding="utf-8"?>
<sst xmlns="http://schemas.openxmlformats.org/spreadsheetml/2006/main" count="61" uniqueCount="61">
  <si>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</si>
  <si>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</si>
  <si>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</si>
  <si>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</si>
  <si>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</si>
  <si>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</si>
  <si>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</si>
  <si>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</si>
  <si>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</si>
  <si>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</si>
  <si>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</si>
  <si>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</si>
  <si>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</si>
  <si>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</si>
  <si>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</si>
  <si>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</si>
  <si>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</si>
  <si>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</si>
  <si>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</si>
  <si>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</si>
  <si>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</si>
  <si>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</si>
  <si>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</si>
  <si>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</si>
  <si>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</si>
  <si>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</si>
  <si>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</si>
  <si>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</si>
  <si>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</si>
  <si>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</si>
  <si>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</si>
  <si>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</si>
  <si>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</si>
  <si>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</si>
  <si>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</si>
  <si>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</si>
  <si>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</si>
  <si>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</si>
  <si>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</si>
  <si>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</si>
  <si>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</si>
  <si>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</si>
  <si>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</si>
  <si>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</si>
  <si>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</si>
  <si>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</si>
  <si>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</si>
  <si>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</si>
  <si>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</si>
  <si>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</si>
  <si>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</si>
  <si>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</si>
  <si>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r>
      <t xml:space="preserve">План по решению о бюджете на </t>
    </r>
    <r>
      <rPr>
        <i/>
        <sz val="9"/>
        <color theme="0" tint="-0.499984740745262"/>
        <rFont val="Times New Roman"/>
        <family val="1"/>
        <charset val="204"/>
      </rPr>
      <t>2023 год</t>
    </r>
    <r>
      <rPr>
        <sz val="9"/>
        <color rgb="FF000000"/>
        <rFont val="Times New Roman"/>
        <family val="1"/>
        <charset val="204"/>
      </rPr>
      <t>, 
тыс. руб.</t>
    </r>
  </si>
  <si>
    <t>2 02 20000 00 0000 150</t>
  </si>
  <si>
    <t>2 02 10000 00 0000 150</t>
  </si>
  <si>
    <t>2 02 30000 00 0000 150</t>
  </si>
  <si>
    <t>2 02 40000 00 0000 150</t>
  </si>
  <si>
    <r>
      <t xml:space="preserve">Cведения об исполнении бюджета Рузского городского округа Московской области по доходам в разрезе видов доходов в сравнении с запланированными значениями на 2023 год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01.10.2023</t>
    </r>
    <r>
      <rPr>
        <b/>
        <sz val="11"/>
        <rFont val="Times New Roman"/>
        <family val="1"/>
        <charset val="204"/>
      </rPr>
      <t>)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</si>
  <si>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01.10.2023</t>
    </r>
    <r>
      <rPr>
        <sz val="9"/>
        <color rgb="FF000000"/>
        <rFont val="Times New Roman"/>
        <family val="1"/>
        <charset val="204"/>
      </rPr>
      <t>, 
тыс. руб.</t>
    </r>
  </si>
  <si>
    <r>
      <t xml:space="preserve">% исполнение годового плана по состоянию на </t>
    </r>
    <r>
      <rPr>
        <i/>
        <sz val="9"/>
        <color theme="0" tint="-0.499984740745262"/>
        <rFont val="Times New Roman"/>
        <family val="1"/>
        <charset val="204"/>
      </rPr>
      <t>01.10.2023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</si>
  <si>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01.10.2022</t>
    </r>
    <r>
      <rPr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</si>
</sst>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[&gt;=50]#,##0.0,;[Red][&lt;=-50]\-#,##0.0,;#,##0.0,"/>
    <numFmt numFmtId="166" formatCode="#,##0.00_ ;[Red]\-#,##0.00\ "/>
    <numFmt numFmtId="167" formatCode="#,##0.0_ ;[Red]\-#,##0.0\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5" fillId="0" borderId="0" xfId="0" applyFont="1"/>
    <xf numFmtId="165" fontId="8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right" vertical="center"/>
    </xf>
    <xf numFmtId="165" fontId="4" fillId="0" borderId="1" xfId="0" applyNumberFormat="1" applyFont="1" applyFill="1" applyBorder="1" applyAlignment="1">
      <alignment horizontal="right" vertical="center"/>
    </xf>
    <xf numFmtId="0" fontId="0" fillId="0" borderId="0" xfId="0" applyFill="1"/>
    <xf numFmtId="167" fontId="4" fillId="0" borderId="1" xfId="0" applyNumberFormat="1" applyFont="1" applyBorder="1" applyAlignment="1">
      <alignment horizontal="right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6" fontId="0" fillId="0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abSelected="1" topLeftCell="A25" zoomScale="140" zoomScaleNormal="140" workbookViewId="0">
      <selection activeCell="E7" sqref="E7"/>
    </sheetView>
  </sheetViews>
  <sheetFormatPr defaultRowHeight="15" x14ac:dyDescent="0.25"/>
  <cols>
    <col min="1" max="1" width="20.5703125" customWidth="1"/>
    <col min="2" max="2" width="54.28515625" customWidth="1"/>
    <col min="3" max="3" width="16.5703125" style="14" customWidth="1"/>
    <col min="4" max="5" width="15.42578125" style="14" customWidth="1"/>
    <col min="6" max="6" width="15.42578125" style="19" customWidth="1"/>
    <col min="7" max="7" width="15.42578125" customWidth="1"/>
    <col min="9" max="9" width="13.28515625" customWidth="1"/>
  </cols>
  <sheetData>
    <row r="1" spans="1:9" ht="28.15" customHeight="1" x14ac:dyDescent="0.25">
      <c r="A1" s="8" t="s">
        <v>57</v>
      </c>
      <c r="B1" s="8"/>
      <c r="C1" s="8"/>
      <c r="D1" s="8"/>
      <c r="E1" s="8"/>
      <c r="F1" s="8"/>
      <c r="G1" s="8"/>
    </row>
    <row r="3" spans="1:9" ht="60" x14ac:dyDescent="0.25">
      <c r="A3" s="3" t="s">
        <v>0</v>
      </c>
      <c r="B3" s="3" t="s">
        <v>1</v>
      </c>
      <c r="C3" s="9" t="s">
        <v>52</v>
      </c>
      <c r="D3" s="9" t="s">
        <v>58</v>
      </c>
      <c r="E3" s="9" t="s">
        <v>59</v>
      </c>
      <c r="F3" s="16" t="s">
        <v>60</v>
      </c>
      <c r="G3" s="3" t="s">
        <v>2</v>
      </c>
    </row>
    <row r="4" spans="1:9" x14ac:dyDescent="0.25">
      <c r="A4" s="3"/>
      <c r="B4" s="4" t="s">
        <v>3</v>
      </c>
      <c r="C4" s="10">
        <f>C5+C24</f>
        <v>5753949567.9699993</v>
      </c>
      <c r="D4" s="10">
        <f>D5+D24</f>
        <v>3918417777.3699999</v>
      </c>
      <c r="E4" s="17">
        <f>D4/C4*100</f>
        <v>68.099619766956394</v>
      </c>
      <c r="F4" s="10">
        <f>F5+F24</f>
        <v>3443709835.8500004</v>
      </c>
      <c r="G4" s="15">
        <f>D4/F4*100</f>
        <v>113.78478339197322</v>
      </c>
    </row>
    <row r="5" spans="1:9" x14ac:dyDescent="0.25">
      <c r="A5" s="5" t="s">
        <v>4</v>
      </c>
      <c r="B5" s="4" t="s">
        <v>5</v>
      </c>
      <c r="C5" s="10">
        <f>C6+C17</f>
        <v>2825244000</v>
      </c>
      <c r="D5" s="10">
        <f>D6+D17</f>
        <v>2025507317.6800001</v>
      </c>
      <c r="E5" s="17">
        <f>D5/C5*100</f>
        <v>71.693181816508584</v>
      </c>
      <c r="F5" s="10">
        <f>F6+F17</f>
        <v>1763842321.7400002</v>
      </c>
      <c r="G5" s="15">
        <f t="shared" ref="G5:G31" si="0">D5/F5*100</f>
        <v>114.83494259746936</v>
      </c>
    </row>
    <row r="6" spans="1:9" x14ac:dyDescent="0.25">
      <c r="A6" s="5"/>
      <c r="B6" s="6" t="s">
        <v>6</v>
      </c>
      <c r="C6" s="11">
        <f>C7+C9+C11+C12+C15+C16</f>
        <v>2587898000</v>
      </c>
      <c r="D6" s="11">
        <f>D7+D9+D11+D12+D15+D16</f>
        <v>1718309624.6300001</v>
      </c>
      <c r="E6" s="18">
        <f t="shared" ref="E6:E28" si="1">D6/C6*100</f>
        <v>66.397888349154414</v>
      </c>
      <c r="F6" s="11">
        <f>F7+F9+F11+F12+F15+F16</f>
        <v>1568511924.3200002</v>
      </c>
      <c r="G6" s="15">
        <f t="shared" si="0"/>
        <v>109.550306758104</v>
      </c>
    </row>
    <row r="7" spans="1:9" x14ac:dyDescent="0.25">
      <c r="A7" s="5" t="s">
        <v>7</v>
      </c>
      <c r="B7" s="4" t="s">
        <v>8</v>
      </c>
      <c r="C7" s="10">
        <f>C8</f>
        <v>1753559000</v>
      </c>
      <c r="D7" s="10">
        <f>D8</f>
        <v>1276419081.4100001</v>
      </c>
      <c r="E7" s="17">
        <f t="shared" si="1"/>
        <v>72.790198756357796</v>
      </c>
      <c r="F7" s="10">
        <f>F8</f>
        <v>1063797128.0599999</v>
      </c>
      <c r="G7" s="15">
        <f t="shared" si="0"/>
        <v>119.98707721064726</v>
      </c>
    </row>
    <row r="8" spans="1:9" x14ac:dyDescent="0.25">
      <c r="A8" s="3" t="s">
        <v>9</v>
      </c>
      <c r="B8" s="6" t="s">
        <v>10</v>
      </c>
      <c r="C8" s="11">
        <v>1753559000</v>
      </c>
      <c r="D8" s="12">
        <v>1276419081.4100001</v>
      </c>
      <c r="E8" s="18">
        <f t="shared" si="1"/>
        <v>72.790198756357796</v>
      </c>
      <c r="F8" s="12">
        <v>1063797128.0599999</v>
      </c>
      <c r="G8" s="15">
        <f t="shared" si="0"/>
        <v>119.98707721064726</v>
      </c>
      <c r="I8" s="2"/>
    </row>
    <row r="9" spans="1:9" ht="24" x14ac:dyDescent="0.25">
      <c r="A9" s="5" t="s">
        <v>11</v>
      </c>
      <c r="B9" s="4" t="s">
        <v>12</v>
      </c>
      <c r="C9" s="10">
        <f>C10</f>
        <v>111696000</v>
      </c>
      <c r="D9" s="10">
        <f>D10</f>
        <v>82872511.349999994</v>
      </c>
      <c r="E9" s="17">
        <f t="shared" si="1"/>
        <v>74.194699317791148</v>
      </c>
      <c r="F9" s="10">
        <f>F10</f>
        <v>86232809.700000003</v>
      </c>
      <c r="G9" s="15">
        <f t="shared" si="0"/>
        <v>96.103225255340362</v>
      </c>
    </row>
    <row r="10" spans="1:9" ht="24" x14ac:dyDescent="0.25">
      <c r="A10" s="3" t="s">
        <v>13</v>
      </c>
      <c r="B10" s="6" t="s">
        <v>14</v>
      </c>
      <c r="C10" s="11">
        <v>111696000</v>
      </c>
      <c r="D10" s="11">
        <v>82872511.349999994</v>
      </c>
      <c r="E10" s="18">
        <f t="shared" si="1"/>
        <v>74.194699317791148</v>
      </c>
      <c r="F10" s="11">
        <v>86232809.700000003</v>
      </c>
      <c r="G10" s="15">
        <f t="shared" si="0"/>
        <v>96.103225255340362</v>
      </c>
    </row>
    <row r="11" spans="1:9" x14ac:dyDescent="0.25">
      <c r="A11" s="5" t="s">
        <v>15</v>
      </c>
      <c r="B11" s="4" t="s">
        <v>16</v>
      </c>
      <c r="C11" s="10">
        <v>253011000</v>
      </c>
      <c r="D11" s="10">
        <v>157182674.84999999</v>
      </c>
      <c r="E11" s="17">
        <f t="shared" ref="E11" si="2">D11/C11*100</f>
        <v>62.124838386473314</v>
      </c>
      <c r="F11" s="10">
        <v>152154841.72999999</v>
      </c>
      <c r="G11" s="15">
        <f t="shared" si="0"/>
        <v>103.30441875055276</v>
      </c>
    </row>
    <row r="12" spans="1:9" x14ac:dyDescent="0.25">
      <c r="A12" s="5" t="s">
        <v>17</v>
      </c>
      <c r="B12" s="4" t="s">
        <v>18</v>
      </c>
      <c r="C12" s="10">
        <f>C13+C14</f>
        <v>455851000</v>
      </c>
      <c r="D12" s="10">
        <f>D13+D14</f>
        <v>193387661.18000001</v>
      </c>
      <c r="E12" s="17">
        <f t="shared" si="1"/>
        <v>42.423436864238532</v>
      </c>
      <c r="F12" s="10">
        <f>F13+F14</f>
        <v>256383557.94999999</v>
      </c>
      <c r="G12" s="15">
        <f t="shared" si="0"/>
        <v>75.429041833374725</v>
      </c>
    </row>
    <row r="13" spans="1:9" x14ac:dyDescent="0.25">
      <c r="A13" s="3" t="s">
        <v>49</v>
      </c>
      <c r="B13" s="6" t="s">
        <v>48</v>
      </c>
      <c r="C13" s="11">
        <v>84366000</v>
      </c>
      <c r="D13" s="12">
        <v>16085175.75</v>
      </c>
      <c r="E13" s="18">
        <f t="shared" si="1"/>
        <v>19.06594570087476</v>
      </c>
      <c r="F13" s="12">
        <v>18641026.109999999</v>
      </c>
      <c r="G13" s="15">
        <f t="shared" si="0"/>
        <v>86.28911120601397</v>
      </c>
    </row>
    <row r="14" spans="1:9" x14ac:dyDescent="0.25">
      <c r="A14" s="3" t="s">
        <v>51</v>
      </c>
      <c r="B14" s="6" t="s">
        <v>50</v>
      </c>
      <c r="C14" s="11">
        <v>371485000</v>
      </c>
      <c r="D14" s="11">
        <v>177302485.43000001</v>
      </c>
      <c r="E14" s="18">
        <f t="shared" si="1"/>
        <v>47.728033549133883</v>
      </c>
      <c r="F14" s="11">
        <v>237742531.84</v>
      </c>
      <c r="G14" s="15">
        <f t="shared" si="0"/>
        <v>74.577520504124195</v>
      </c>
    </row>
    <row r="15" spans="1:9" x14ac:dyDescent="0.25">
      <c r="A15" s="5" t="s">
        <v>19</v>
      </c>
      <c r="B15" s="4" t="s">
        <v>20</v>
      </c>
      <c r="C15" s="10">
        <v>13781000</v>
      </c>
      <c r="D15" s="13">
        <v>8449952.7100000009</v>
      </c>
      <c r="E15" s="17">
        <f t="shared" si="1"/>
        <v>61.315961904070825</v>
      </c>
      <c r="F15" s="13">
        <v>9945703.9399999995</v>
      </c>
      <c r="G15" s="15">
        <f t="shared" si="0"/>
        <v>84.960830937422827</v>
      </c>
    </row>
    <row r="16" spans="1:9" ht="24" x14ac:dyDescent="0.25">
      <c r="A16" s="5" t="s">
        <v>21</v>
      </c>
      <c r="B16" s="4" t="s">
        <v>22</v>
      </c>
      <c r="C16" s="10">
        <v>0</v>
      </c>
      <c r="D16" s="13">
        <v>-2256.87</v>
      </c>
      <c r="E16" s="17">
        <v>0</v>
      </c>
      <c r="F16" s="13">
        <v>-2117.06</v>
      </c>
      <c r="G16" s="15">
        <f t="shared" si="0"/>
        <v>106.60396965603243</v>
      </c>
    </row>
    <row r="17" spans="1:7" x14ac:dyDescent="0.25">
      <c r="A17" s="3"/>
      <c r="B17" s="6" t="s">
        <v>23</v>
      </c>
      <c r="C17" s="11">
        <f>SUM(C18:C23)</f>
        <v>237346000</v>
      </c>
      <c r="D17" s="11">
        <f>SUM(D18:D23)</f>
        <v>307197693.05000001</v>
      </c>
      <c r="E17" s="18">
        <f t="shared" si="1"/>
        <v>129.43032241958997</v>
      </c>
      <c r="F17" s="11">
        <f>SUM(F18:F23)</f>
        <v>195330397.41999999</v>
      </c>
      <c r="G17" s="15">
        <f t="shared" si="0"/>
        <v>157.27080736413117</v>
      </c>
    </row>
    <row r="18" spans="1:7" ht="36" x14ac:dyDescent="0.25">
      <c r="A18" s="5" t="s">
        <v>24</v>
      </c>
      <c r="B18" s="4" t="s">
        <v>25</v>
      </c>
      <c r="C18" s="10">
        <v>149730000</v>
      </c>
      <c r="D18" s="13">
        <v>127271600.54000001</v>
      </c>
      <c r="E18" s="17">
        <f t="shared" si="1"/>
        <v>85.000735016362796</v>
      </c>
      <c r="F18" s="13">
        <v>114866859.25</v>
      </c>
      <c r="G18" s="15">
        <f t="shared" si="0"/>
        <v>110.79923432310612</v>
      </c>
    </row>
    <row r="19" spans="1:7" x14ac:dyDescent="0.25">
      <c r="A19" s="5" t="s">
        <v>26</v>
      </c>
      <c r="B19" s="4" t="s">
        <v>27</v>
      </c>
      <c r="C19" s="10">
        <v>559000</v>
      </c>
      <c r="D19" s="13">
        <v>889993.42</v>
      </c>
      <c r="E19" s="17">
        <f t="shared" si="1"/>
        <v>159.21170304114492</v>
      </c>
      <c r="F19" s="13">
        <v>598495.03</v>
      </c>
      <c r="G19" s="15">
        <f t="shared" si="0"/>
        <v>148.70523152046894</v>
      </c>
    </row>
    <row r="20" spans="1:7" ht="24" x14ac:dyDescent="0.25">
      <c r="A20" s="5" t="s">
        <v>28</v>
      </c>
      <c r="B20" s="4" t="s">
        <v>29</v>
      </c>
      <c r="C20" s="10">
        <v>4334000</v>
      </c>
      <c r="D20" s="13">
        <v>14522661.039999999</v>
      </c>
      <c r="E20" s="17">
        <f t="shared" si="1"/>
        <v>335.08677988001841</v>
      </c>
      <c r="F20" s="13">
        <v>6792799.1900000004</v>
      </c>
      <c r="G20" s="15">
        <f t="shared" si="0"/>
        <v>213.79494128693648</v>
      </c>
    </row>
    <row r="21" spans="1:7" ht="24" x14ac:dyDescent="0.25">
      <c r="A21" s="5" t="s">
        <v>30</v>
      </c>
      <c r="B21" s="4" t="s">
        <v>31</v>
      </c>
      <c r="C21" s="10">
        <v>76825000</v>
      </c>
      <c r="D21" s="13">
        <v>128898832.51000001</v>
      </c>
      <c r="E21" s="17">
        <f t="shared" si="1"/>
        <v>167.78240482915717</v>
      </c>
      <c r="F21" s="13">
        <v>58301890.880000003</v>
      </c>
      <c r="G21" s="15">
        <f t="shared" si="0"/>
        <v>221.08859689526417</v>
      </c>
    </row>
    <row r="22" spans="1:7" x14ac:dyDescent="0.25">
      <c r="A22" s="5" t="s">
        <v>32</v>
      </c>
      <c r="B22" s="4" t="s">
        <v>33</v>
      </c>
      <c r="C22" s="10">
        <v>3898000</v>
      </c>
      <c r="D22" s="13">
        <v>10056847.17</v>
      </c>
      <c r="E22" s="17">
        <v>0</v>
      </c>
      <c r="F22" s="13">
        <v>10229768.85</v>
      </c>
      <c r="G22" s="15">
        <f t="shared" si="0"/>
        <v>98.309622802474166</v>
      </c>
    </row>
    <row r="23" spans="1:7" x14ac:dyDescent="0.25">
      <c r="A23" s="5" t="s">
        <v>34</v>
      </c>
      <c r="B23" s="7" t="s">
        <v>35</v>
      </c>
      <c r="C23" s="13">
        <v>2000000</v>
      </c>
      <c r="D23" s="13">
        <v>25557758.370000001</v>
      </c>
      <c r="E23" s="17">
        <v>0</v>
      </c>
      <c r="F23" s="13">
        <v>4540584.22</v>
      </c>
      <c r="G23" s="15">
        <f t="shared" si="0"/>
        <v>562.87378741760244</v>
      </c>
    </row>
    <row r="24" spans="1:7" x14ac:dyDescent="0.25">
      <c r="A24" s="5" t="s">
        <v>36</v>
      </c>
      <c r="B24" s="4" t="s">
        <v>37</v>
      </c>
      <c r="C24" s="13">
        <f>C25+C30+C31</f>
        <v>2928705567.9699993</v>
      </c>
      <c r="D24" s="13">
        <f>D25+D30+D31</f>
        <v>1892910459.6900001</v>
      </c>
      <c r="E24" s="17">
        <f t="shared" si="1"/>
        <v>64.633006485593924</v>
      </c>
      <c r="F24" s="13">
        <f>F25+F30+F31</f>
        <v>1679867514.1099999</v>
      </c>
      <c r="G24" s="15">
        <f t="shared" si="0"/>
        <v>112.68212783392453</v>
      </c>
    </row>
    <row r="25" spans="1:7" ht="24" x14ac:dyDescent="0.25">
      <c r="A25" s="5" t="s">
        <v>38</v>
      </c>
      <c r="B25" s="4" t="s">
        <v>39</v>
      </c>
      <c r="C25" s="13">
        <f>C26+C27+C28+C29</f>
        <v>2929850630.0399995</v>
      </c>
      <c r="D25" s="13">
        <f>D26+D27+D28+D29</f>
        <v>1907149317.8700001</v>
      </c>
      <c r="E25" s="17">
        <f t="shared" si="1"/>
        <v>65.093738851934674</v>
      </c>
      <c r="F25" s="13">
        <f>F26+F27+F28+F29</f>
        <v>1710982226.8599999</v>
      </c>
      <c r="G25" s="15">
        <f t="shared" si="0"/>
        <v>111.46517409301244</v>
      </c>
    </row>
    <row r="26" spans="1:7" x14ac:dyDescent="0.25">
      <c r="A26" s="3" t="s">
        <v>54</v>
      </c>
      <c r="B26" s="6" t="s">
        <v>40</v>
      </c>
      <c r="C26" s="12">
        <v>0</v>
      </c>
      <c r="D26" s="12">
        <v>0</v>
      </c>
      <c r="E26" s="18">
        <v>0</v>
      </c>
      <c r="F26" s="12">
        <v>613440</v>
      </c>
      <c r="G26" s="15">
        <f t="shared" si="0"/>
        <v>0</v>
      </c>
    </row>
    <row r="27" spans="1:7" ht="24" x14ac:dyDescent="0.25">
      <c r="A27" s="3" t="s">
        <v>53</v>
      </c>
      <c r="B27" s="6" t="s">
        <v>41</v>
      </c>
      <c r="C27" s="12">
        <v>1695390573.3599999</v>
      </c>
      <c r="D27" s="12">
        <v>971668933.84000003</v>
      </c>
      <c r="E27" s="18">
        <f>D27/C27*100</f>
        <v>57.312394507084207</v>
      </c>
      <c r="F27" s="12">
        <v>656593417.23000002</v>
      </c>
      <c r="G27" s="15">
        <f t="shared" si="0"/>
        <v>147.9863958946197</v>
      </c>
    </row>
    <row r="28" spans="1:7" x14ac:dyDescent="0.25">
      <c r="A28" s="3" t="s">
        <v>55</v>
      </c>
      <c r="B28" s="6" t="s">
        <v>42</v>
      </c>
      <c r="C28" s="12">
        <v>1233650390</v>
      </c>
      <c r="D28" s="12">
        <v>923436956.14999998</v>
      </c>
      <c r="E28" s="18">
        <f t="shared" si="1"/>
        <v>74.854023768435724</v>
      </c>
      <c r="F28" s="12">
        <v>1029441096.58</v>
      </c>
      <c r="G28" s="15">
        <f t="shared" si="0"/>
        <v>89.702748337698381</v>
      </c>
    </row>
    <row r="29" spans="1:7" x14ac:dyDescent="0.25">
      <c r="A29" s="3" t="s">
        <v>56</v>
      </c>
      <c r="B29" s="6" t="s">
        <v>43</v>
      </c>
      <c r="C29" s="12">
        <v>809666.68</v>
      </c>
      <c r="D29" s="12">
        <v>12043427.880000001</v>
      </c>
      <c r="E29" s="18">
        <v>0</v>
      </c>
      <c r="F29" s="12">
        <v>24334273.050000001</v>
      </c>
      <c r="G29" s="15">
        <f t="shared" si="0"/>
        <v>49.491627940782067</v>
      </c>
    </row>
    <row r="30" spans="1:7" ht="72" x14ac:dyDescent="0.25">
      <c r="A30" s="5" t="s">
        <v>44</v>
      </c>
      <c r="B30" s="4" t="s">
        <v>45</v>
      </c>
      <c r="C30" s="13">
        <v>0</v>
      </c>
      <c r="D30" s="13">
        <v>48288.21</v>
      </c>
      <c r="E30" s="17">
        <v>0</v>
      </c>
      <c r="F30" s="12">
        <v>334764.17</v>
      </c>
      <c r="G30" s="15">
        <f t="shared" si="0"/>
        <v>14.424545494220602</v>
      </c>
    </row>
    <row r="31" spans="1:7" ht="36" x14ac:dyDescent="0.25">
      <c r="A31" s="5" t="s">
        <v>46</v>
      </c>
      <c r="B31" s="4" t="s">
        <v>47</v>
      </c>
      <c r="C31" s="13">
        <v>-1145062.07</v>
      </c>
      <c r="D31" s="13">
        <v>-14287146.390000001</v>
      </c>
      <c r="E31" s="17">
        <v>0</v>
      </c>
      <c r="F31" s="13">
        <v>-31449476.920000002</v>
      </c>
      <c r="G31" s="15">
        <f t="shared" si="0"/>
        <v>45.428884004472017</v>
      </c>
    </row>
    <row r="33" spans="1:1" x14ac:dyDescent="0.25">
      <c r="A33" s="1"/>
    </row>
  </sheetData>
  <mergeCells count="1">
    <mergeCell ref="A1:G1"/>
  </mergeCell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PC3</cp:lastModifiedBy>
  <dcterms:created xsi:type="dcterms:W3CDTF">2017-12-11T14:03:53Z</dcterms:created>
  <dcterms:modified xsi:type="dcterms:W3CDTF">2023-10-12T14:42:35Z</dcterms:modified>
</cp:coreProperties>
</file>